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7.xml" ContentType="application/vnd.openxmlformats-officedocument.drawingml.chart+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2540" yWindow="1880" windowWidth="39180" windowHeight="22240" tabRatio="500" activeTab="3"/>
  </bookViews>
  <sheets>
    <sheet name="ReadMe" sheetId="16" r:id="rId1"/>
    <sheet name="SimpleDINApretax" sheetId="2" r:id="rId2"/>
    <sheet name="Figures" sheetId="15" r:id="rId3"/>
    <sheet name="F1" sheetId="18" r:id="rId4"/>
    <sheet name="F2_A" sheetId="6" r:id="rId5"/>
    <sheet name="F2_B" sheetId="7" r:id="rId6"/>
    <sheet name="F3" sheetId="12" r:id="rId7"/>
    <sheet name="F4" sheetId="17" r:id="rId8"/>
    <sheet name="F5" sheetId="21" r:id="rId9"/>
    <sheet name="AppF1" sheetId="13" r:id="rId10"/>
    <sheet name="AppF2" sheetId="14" r:id="rId11"/>
    <sheet name="AppF3" sheetId="8" r:id="rId12"/>
    <sheet name="Raw" sheetId="3" r:id="rId13"/>
    <sheet name="PS Table A1" sheetId="9" r:id="rId14"/>
    <sheet name="PS Table A2" sheetId="10" r:id="rId15"/>
    <sheet name="PS Table A3" sheetId="11" r:id="rId16"/>
    <sheet name="PS Table A7" sheetId="4" r:id="rId17"/>
    <sheet name="PS Table A8" sheetId="5" r:id="rId18"/>
    <sheet name="ASTable4" sheetId="1" r:id="rId19"/>
  </sheets>
  <externalReferences>
    <externalReference r:id="rId20"/>
    <externalReference r:id="rId21"/>
    <externalReference r:id="rId22"/>
    <externalReference r:id="rId23"/>
  </externalReferences>
  <definedNames>
    <definedName name="HTML_CodePage" hidden="1">1252</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A65" i="2" l="1"/>
  <c r="AY6" i="2"/>
  <c r="AY7" i="2"/>
  <c r="AY62" i="2"/>
  <c r="AY61" i="2"/>
  <c r="AY60" i="2"/>
  <c r="AY59" i="2"/>
  <c r="AY58" i="2"/>
  <c r="AY57" i="2"/>
  <c r="AY56" i="2"/>
  <c r="AY55" i="2"/>
  <c r="AY54" i="2"/>
  <c r="AY53" i="2"/>
  <c r="AY52" i="2"/>
  <c r="AY51" i="2"/>
  <c r="AY50" i="2"/>
  <c r="AY49" i="2"/>
  <c r="AY48" i="2"/>
  <c r="AY47" i="2"/>
  <c r="AY46" i="2"/>
  <c r="AY45" i="2"/>
  <c r="AY44" i="2"/>
  <c r="AY43" i="2"/>
  <c r="AY42" i="2"/>
  <c r="AY41" i="2"/>
  <c r="AY40" i="2"/>
  <c r="AY39" i="2"/>
  <c r="AY38" i="2"/>
  <c r="AY37" i="2"/>
  <c r="AY36" i="2"/>
  <c r="AY35" i="2"/>
  <c r="AY34" i="2"/>
  <c r="AY33" i="2"/>
  <c r="AY32" i="2"/>
  <c r="AY31" i="2"/>
  <c r="AY30" i="2"/>
  <c r="AY29" i="2"/>
  <c r="AY28" i="2"/>
  <c r="AY27" i="2"/>
  <c r="AY26" i="2"/>
  <c r="AY25" i="2"/>
  <c r="AY24" i="2"/>
  <c r="AY23" i="2"/>
  <c r="AY22" i="2"/>
  <c r="AY21" i="2"/>
  <c r="AY20" i="2"/>
  <c r="AY19" i="2"/>
  <c r="AY18" i="2"/>
  <c r="AY17" i="2"/>
  <c r="AY16" i="2"/>
  <c r="AY15" i="2"/>
  <c r="AY14" i="2"/>
  <c r="AY13" i="2"/>
  <c r="AY12" i="2"/>
  <c r="AY11" i="2"/>
  <c r="AY10" i="2"/>
  <c r="AY9" i="2"/>
  <c r="AY8" i="2"/>
  <c r="AQ6" i="2"/>
  <c r="BD62" i="2"/>
  <c r="BD61" i="2"/>
  <c r="BD60" i="2"/>
  <c r="BD59" i="2"/>
  <c r="BD58" i="2"/>
  <c r="BD57" i="2"/>
  <c r="BD56" i="2"/>
  <c r="BD55" i="2"/>
  <c r="BD54" i="2"/>
  <c r="BD53" i="2"/>
  <c r="BD52" i="2"/>
  <c r="BD51" i="2"/>
  <c r="BD50" i="2"/>
  <c r="BD49" i="2"/>
  <c r="BD48" i="2"/>
  <c r="BD47" i="2"/>
  <c r="BD46" i="2"/>
  <c r="BD45" i="2"/>
  <c r="BD44" i="2"/>
  <c r="BD43" i="2"/>
  <c r="BD42" i="2"/>
  <c r="BD41" i="2"/>
  <c r="BD40" i="2"/>
  <c r="BD39" i="2"/>
  <c r="BD38" i="2"/>
  <c r="BD37" i="2"/>
  <c r="BD36" i="2"/>
  <c r="BD35" i="2"/>
  <c r="BD34" i="2"/>
  <c r="BD33" i="2"/>
  <c r="BD32" i="2"/>
  <c r="BD31" i="2"/>
  <c r="BD30" i="2"/>
  <c r="BD29" i="2"/>
  <c r="BD28" i="2"/>
  <c r="BD27" i="2"/>
  <c r="BD26" i="2"/>
  <c r="BD25" i="2"/>
  <c r="BD24" i="2"/>
  <c r="BD23" i="2"/>
  <c r="BD22" i="2"/>
  <c r="BD21" i="2"/>
  <c r="BD20" i="2"/>
  <c r="BD19" i="2"/>
  <c r="BD18" i="2"/>
  <c r="BD17" i="2"/>
  <c r="BD16" i="2"/>
  <c r="BD15" i="2"/>
  <c r="BD14" i="2"/>
  <c r="BD13" i="2"/>
  <c r="BD12" i="2"/>
  <c r="BD11" i="2"/>
  <c r="BD10" i="2"/>
  <c r="BD9" i="2"/>
  <c r="BD8" i="2"/>
  <c r="BD7" i="2"/>
  <c r="BB62" i="2"/>
  <c r="BB61" i="2"/>
  <c r="BB60" i="2"/>
  <c r="BB59" i="2"/>
  <c r="BB58" i="2"/>
  <c r="BB57" i="2"/>
  <c r="BB56" i="2"/>
  <c r="BB55" i="2"/>
  <c r="BB54" i="2"/>
  <c r="BB53" i="2"/>
  <c r="BB52" i="2"/>
  <c r="BB51" i="2"/>
  <c r="BB50" i="2"/>
  <c r="BB49" i="2"/>
  <c r="BB48" i="2"/>
  <c r="BB47" i="2"/>
  <c r="BB46" i="2"/>
  <c r="BB45" i="2"/>
  <c r="BB44" i="2"/>
  <c r="BB43" i="2"/>
  <c r="BB42" i="2"/>
  <c r="BB41" i="2"/>
  <c r="BB40" i="2"/>
  <c r="BB39" i="2"/>
  <c r="BB38" i="2"/>
  <c r="BB37" i="2"/>
  <c r="BB36" i="2"/>
  <c r="BB35" i="2"/>
  <c r="BB34" i="2"/>
  <c r="BB33" i="2"/>
  <c r="BB32" i="2"/>
  <c r="BB31" i="2"/>
  <c r="BB30" i="2"/>
  <c r="BB29" i="2"/>
  <c r="BB28" i="2"/>
  <c r="BB27" i="2"/>
  <c r="BB26" i="2"/>
  <c r="BB25" i="2"/>
  <c r="BB24" i="2"/>
  <c r="BB23" i="2"/>
  <c r="BB22" i="2"/>
  <c r="BB21" i="2"/>
  <c r="BB20" i="2"/>
  <c r="BB19" i="2"/>
  <c r="BB18" i="2"/>
  <c r="BB17" i="2"/>
  <c r="BB16" i="2"/>
  <c r="BB15" i="2"/>
  <c r="BB14" i="2"/>
  <c r="BB13" i="2"/>
  <c r="BB12" i="2"/>
  <c r="BB11" i="2"/>
  <c r="BB10" i="2"/>
  <c r="BB9" i="2"/>
  <c r="BB8" i="2"/>
  <c r="BB7" i="2"/>
  <c r="BB6" i="2"/>
  <c r="BD6" i="2"/>
  <c r="BF61" i="2"/>
  <c r="BF60" i="2"/>
  <c r="BF59" i="2"/>
  <c r="BF58" i="2"/>
  <c r="BF57" i="2"/>
  <c r="BF56" i="2"/>
  <c r="BF55" i="2"/>
  <c r="BF54" i="2"/>
  <c r="BF53" i="2"/>
  <c r="BF52" i="2"/>
  <c r="BF51" i="2"/>
  <c r="BF50" i="2"/>
  <c r="BF49" i="2"/>
  <c r="BF48" i="2"/>
  <c r="BF47" i="2"/>
  <c r="BF46" i="2"/>
  <c r="BF45" i="2"/>
  <c r="BF44" i="2"/>
  <c r="BF43" i="2"/>
  <c r="BF42" i="2"/>
  <c r="BF41" i="2"/>
  <c r="BF40" i="2"/>
  <c r="BF39" i="2"/>
  <c r="BF38" i="2"/>
  <c r="BF37" i="2"/>
  <c r="BF36" i="2"/>
  <c r="BF35" i="2"/>
  <c r="BF34" i="2"/>
  <c r="BF33" i="2"/>
  <c r="BF32" i="2"/>
  <c r="BF31" i="2"/>
  <c r="BF30" i="2"/>
  <c r="BF29" i="2"/>
  <c r="BF28" i="2"/>
  <c r="BF27" i="2"/>
  <c r="BF26" i="2"/>
  <c r="BF25" i="2"/>
  <c r="BF24" i="2"/>
  <c r="BF23" i="2"/>
  <c r="BF22" i="2"/>
  <c r="BF21" i="2"/>
  <c r="BF20" i="2"/>
  <c r="BF19" i="2"/>
  <c r="BF18" i="2"/>
  <c r="BF17" i="2"/>
  <c r="BF16" i="2"/>
  <c r="BF15" i="2"/>
  <c r="BF14" i="2"/>
  <c r="BF13" i="2"/>
  <c r="BF12" i="2"/>
  <c r="BF11" i="2"/>
  <c r="BF10" i="2"/>
  <c r="BF9" i="2"/>
  <c r="BF8" i="2"/>
  <c r="BF7" i="2"/>
  <c r="BF6" i="2"/>
  <c r="BC62" i="2"/>
  <c r="AZ62" i="2"/>
  <c r="BE7" i="2"/>
  <c r="BE8" i="2"/>
  <c r="BE9" i="2"/>
  <c r="BE10" i="2"/>
  <c r="BE11" i="2"/>
  <c r="BE12" i="2"/>
  <c r="BE13" i="2"/>
  <c r="BE14" i="2"/>
  <c r="BE15" i="2"/>
  <c r="BE16" i="2"/>
  <c r="BE17" i="2"/>
  <c r="BE18" i="2"/>
  <c r="BE19" i="2"/>
  <c r="BE20" i="2"/>
  <c r="BE21" i="2"/>
  <c r="BE22" i="2"/>
  <c r="BE23" i="2"/>
  <c r="BE24" i="2"/>
  <c r="BE25" i="2"/>
  <c r="BE26" i="2"/>
  <c r="BE27" i="2"/>
  <c r="BE28" i="2"/>
  <c r="BE29" i="2"/>
  <c r="BE30" i="2"/>
  <c r="BE31" i="2"/>
  <c r="BE32" i="2"/>
  <c r="BE33" i="2"/>
  <c r="BE34" i="2"/>
  <c r="BE35" i="2"/>
  <c r="BE36" i="2"/>
  <c r="BE37" i="2"/>
  <c r="BE38" i="2"/>
  <c r="BE39" i="2"/>
  <c r="BE40" i="2"/>
  <c r="BE41" i="2"/>
  <c r="BE42" i="2"/>
  <c r="BE43" i="2"/>
  <c r="BE44" i="2"/>
  <c r="BE45" i="2"/>
  <c r="BE46" i="2"/>
  <c r="BE47" i="2"/>
  <c r="BE48" i="2"/>
  <c r="BE49" i="2"/>
  <c r="BE50" i="2"/>
  <c r="BE51" i="2"/>
  <c r="BE52" i="2"/>
  <c r="BE53" i="2"/>
  <c r="BE54" i="2"/>
  <c r="BE55" i="2"/>
  <c r="BE56" i="2"/>
  <c r="BE57" i="2"/>
  <c r="BE58" i="2"/>
  <c r="BE59" i="2"/>
  <c r="BE60" i="2"/>
  <c r="BE61" i="2"/>
  <c r="BC61" i="2"/>
  <c r="AZ61" i="2"/>
  <c r="BC60" i="2"/>
  <c r="AZ60" i="2"/>
  <c r="BC59" i="2"/>
  <c r="AZ59" i="2"/>
  <c r="BC58" i="2"/>
  <c r="AZ58" i="2"/>
  <c r="BC57" i="2"/>
  <c r="AZ57" i="2"/>
  <c r="BC56" i="2"/>
  <c r="AZ56" i="2"/>
  <c r="BC55" i="2"/>
  <c r="AZ55" i="2"/>
  <c r="BC54" i="2"/>
  <c r="AZ54" i="2"/>
  <c r="BC53" i="2"/>
  <c r="AZ53" i="2"/>
  <c r="BC52" i="2"/>
  <c r="AZ52" i="2"/>
  <c r="BC51" i="2"/>
  <c r="AZ51" i="2"/>
  <c r="BC50" i="2"/>
  <c r="AZ50" i="2"/>
  <c r="BC49" i="2"/>
  <c r="AZ49" i="2"/>
  <c r="BC48" i="2"/>
  <c r="AZ48" i="2"/>
  <c r="BC47" i="2"/>
  <c r="AZ47" i="2"/>
  <c r="BC46" i="2"/>
  <c r="AZ46" i="2"/>
  <c r="BC45" i="2"/>
  <c r="AZ45" i="2"/>
  <c r="BC44" i="2"/>
  <c r="AZ44" i="2"/>
  <c r="BC43" i="2"/>
  <c r="AZ43" i="2"/>
  <c r="BC42" i="2"/>
  <c r="AZ42" i="2"/>
  <c r="BC41" i="2"/>
  <c r="AZ41" i="2"/>
  <c r="BC40" i="2"/>
  <c r="AZ40" i="2"/>
  <c r="BC39" i="2"/>
  <c r="AZ39" i="2"/>
  <c r="BC38" i="2"/>
  <c r="AZ38" i="2"/>
  <c r="BC37" i="2"/>
  <c r="AZ37" i="2"/>
  <c r="BC36" i="2"/>
  <c r="AZ36" i="2"/>
  <c r="BC35" i="2"/>
  <c r="AZ35" i="2"/>
  <c r="BC34" i="2"/>
  <c r="AZ34" i="2"/>
  <c r="BC33" i="2"/>
  <c r="AZ33" i="2"/>
  <c r="BC32" i="2"/>
  <c r="AZ32" i="2"/>
  <c r="BC31" i="2"/>
  <c r="AZ31" i="2"/>
  <c r="BC30" i="2"/>
  <c r="AZ30" i="2"/>
  <c r="BC29" i="2"/>
  <c r="AZ29" i="2"/>
  <c r="BC28" i="2"/>
  <c r="AZ28" i="2"/>
  <c r="BC27" i="2"/>
  <c r="AZ27" i="2"/>
  <c r="BC26" i="2"/>
  <c r="AZ26" i="2"/>
  <c r="BC25" i="2"/>
  <c r="AZ25" i="2"/>
  <c r="BC24" i="2"/>
  <c r="AZ24" i="2"/>
  <c r="BC23" i="2"/>
  <c r="AZ23" i="2"/>
  <c r="BC22" i="2"/>
  <c r="AZ22" i="2"/>
  <c r="BC21" i="2"/>
  <c r="AZ21" i="2"/>
  <c r="BC20" i="2"/>
  <c r="AZ20" i="2"/>
  <c r="BC19" i="2"/>
  <c r="AZ19" i="2"/>
  <c r="BC18" i="2"/>
  <c r="AZ18" i="2"/>
  <c r="BC17" i="2"/>
  <c r="AZ17" i="2"/>
  <c r="BC16" i="2"/>
  <c r="AZ16" i="2"/>
  <c r="BC15" i="2"/>
  <c r="AZ15" i="2"/>
  <c r="BC14" i="2"/>
  <c r="AZ14" i="2"/>
  <c r="BC13" i="2"/>
  <c r="AZ13" i="2"/>
  <c r="BC12" i="2"/>
  <c r="AZ12" i="2"/>
  <c r="BC11" i="2"/>
  <c r="AZ11" i="2"/>
  <c r="BC10" i="2"/>
  <c r="AZ10" i="2"/>
  <c r="BC9" i="2"/>
  <c r="AZ9" i="2"/>
  <c r="BC8" i="2"/>
  <c r="AZ8" i="2"/>
  <c r="BC7" i="2"/>
  <c r="AZ7" i="2"/>
  <c r="BC6" i="2"/>
  <c r="AZ6" i="2"/>
  <c r="AR6" i="2"/>
  <c r="AH6" i="2"/>
  <c r="AF6" i="2"/>
  <c r="AC6" i="2"/>
  <c r="BA62" i="2"/>
  <c r="BA61" i="2"/>
  <c r="BA60" i="2"/>
  <c r="BA59" i="2"/>
  <c r="BA58" i="2"/>
  <c r="BA57" i="2"/>
  <c r="BA56" i="2"/>
  <c r="BA55" i="2"/>
  <c r="BA54" i="2"/>
  <c r="BA53" i="2"/>
  <c r="BA52" i="2"/>
  <c r="BA51" i="2"/>
  <c r="BA50" i="2"/>
  <c r="BA49" i="2"/>
  <c r="BA48" i="2"/>
  <c r="BA47" i="2"/>
  <c r="BA46" i="2"/>
  <c r="BA45" i="2"/>
  <c r="BA44" i="2"/>
  <c r="BA43" i="2"/>
  <c r="BA42" i="2"/>
  <c r="BA41" i="2"/>
  <c r="BA40" i="2"/>
  <c r="BA39" i="2"/>
  <c r="BA38" i="2"/>
  <c r="BA37" i="2"/>
  <c r="BA36" i="2"/>
  <c r="BA35" i="2"/>
  <c r="BA34" i="2"/>
  <c r="BA33" i="2"/>
  <c r="BA32" i="2"/>
  <c r="BA31" i="2"/>
  <c r="BA30" i="2"/>
  <c r="BA29" i="2"/>
  <c r="BA28" i="2"/>
  <c r="BA27" i="2"/>
  <c r="BA26" i="2"/>
  <c r="BA25" i="2"/>
  <c r="BA24" i="2"/>
  <c r="BA23" i="2"/>
  <c r="BA22" i="2"/>
  <c r="BA21" i="2"/>
  <c r="BA20" i="2"/>
  <c r="BA19" i="2"/>
  <c r="BA18" i="2"/>
  <c r="BA17" i="2"/>
  <c r="BA16" i="2"/>
  <c r="BA15" i="2"/>
  <c r="BA14" i="2"/>
  <c r="BA13" i="2"/>
  <c r="BA12" i="2"/>
  <c r="BA11" i="2"/>
  <c r="BA10" i="2"/>
  <c r="BA9" i="2"/>
  <c r="BA8" i="2"/>
  <c r="BA7" i="2"/>
  <c r="BA6" i="2"/>
  <c r="BE4" i="2"/>
  <c r="BD4" i="2"/>
  <c r="BC4" i="2"/>
  <c r="BB4" i="2"/>
  <c r="BA4" i="2"/>
  <c r="AZ4"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D6" i="2"/>
  <c r="AS6" i="2"/>
  <c r="F6" i="2"/>
  <c r="G6" i="2"/>
  <c r="H6" i="2"/>
  <c r="B6" i="2"/>
  <c r="U6" i="2"/>
  <c r="I6" i="2"/>
  <c r="V6" i="2"/>
  <c r="AT6" i="2"/>
  <c r="AD7" i="2"/>
  <c r="AS7" i="2"/>
  <c r="F7" i="2"/>
  <c r="G7" i="2"/>
  <c r="H7" i="2"/>
  <c r="B7" i="2"/>
  <c r="U7" i="2"/>
  <c r="I7" i="2"/>
  <c r="V7" i="2"/>
  <c r="AT7" i="2"/>
  <c r="AD8" i="2"/>
  <c r="AS8" i="2"/>
  <c r="F8" i="2"/>
  <c r="G8" i="2"/>
  <c r="H8" i="2"/>
  <c r="B8" i="2"/>
  <c r="U8" i="2"/>
  <c r="I8" i="2"/>
  <c r="V8" i="2"/>
  <c r="AT8" i="2"/>
  <c r="AD9" i="2"/>
  <c r="AS9" i="2"/>
  <c r="F9" i="2"/>
  <c r="G9" i="2"/>
  <c r="H9" i="2"/>
  <c r="B9" i="2"/>
  <c r="U9" i="2"/>
  <c r="I9" i="2"/>
  <c r="V9" i="2"/>
  <c r="AT9" i="2"/>
  <c r="AD10" i="2"/>
  <c r="AS10" i="2"/>
  <c r="F10" i="2"/>
  <c r="G10" i="2"/>
  <c r="H10" i="2"/>
  <c r="B10" i="2"/>
  <c r="U10" i="2"/>
  <c r="I10" i="2"/>
  <c r="V10" i="2"/>
  <c r="AT10" i="2"/>
  <c r="AD11" i="2"/>
  <c r="AS11" i="2"/>
  <c r="F11" i="2"/>
  <c r="G11" i="2"/>
  <c r="H11" i="2"/>
  <c r="B11" i="2"/>
  <c r="U11" i="2"/>
  <c r="I11" i="2"/>
  <c r="V11" i="2"/>
  <c r="AT11" i="2"/>
  <c r="AD12" i="2"/>
  <c r="AS12" i="2"/>
  <c r="F12" i="2"/>
  <c r="G12" i="2"/>
  <c r="H12" i="2"/>
  <c r="B12" i="2"/>
  <c r="U12" i="2"/>
  <c r="I12" i="2"/>
  <c r="V12" i="2"/>
  <c r="AT12" i="2"/>
  <c r="AD13" i="2"/>
  <c r="AS13" i="2"/>
  <c r="F13" i="2"/>
  <c r="G13" i="2"/>
  <c r="H13" i="2"/>
  <c r="B13" i="2"/>
  <c r="U13" i="2"/>
  <c r="I13" i="2"/>
  <c r="V13" i="2"/>
  <c r="AT13" i="2"/>
  <c r="AD14" i="2"/>
  <c r="AS14" i="2"/>
  <c r="F14" i="2"/>
  <c r="G14" i="2"/>
  <c r="H14" i="2"/>
  <c r="B14" i="2"/>
  <c r="U14" i="2"/>
  <c r="I14" i="2"/>
  <c r="V14" i="2"/>
  <c r="AT14" i="2"/>
  <c r="AD15" i="2"/>
  <c r="AS15" i="2"/>
  <c r="F15" i="2"/>
  <c r="G15" i="2"/>
  <c r="H15" i="2"/>
  <c r="B15" i="2"/>
  <c r="U15" i="2"/>
  <c r="I15" i="2"/>
  <c r="V15" i="2"/>
  <c r="AT15" i="2"/>
  <c r="AD16" i="2"/>
  <c r="AS16" i="2"/>
  <c r="F16" i="2"/>
  <c r="G16" i="2"/>
  <c r="H16" i="2"/>
  <c r="B16" i="2"/>
  <c r="U16" i="2"/>
  <c r="I16" i="2"/>
  <c r="V16" i="2"/>
  <c r="AT16" i="2"/>
  <c r="AD17" i="2"/>
  <c r="AS17" i="2"/>
  <c r="F17" i="2"/>
  <c r="G17" i="2"/>
  <c r="H17" i="2"/>
  <c r="B17" i="2"/>
  <c r="U17" i="2"/>
  <c r="I17" i="2"/>
  <c r="V17" i="2"/>
  <c r="AT17" i="2"/>
  <c r="AD18" i="2"/>
  <c r="AS18" i="2"/>
  <c r="F18" i="2"/>
  <c r="G18" i="2"/>
  <c r="H18" i="2"/>
  <c r="B18" i="2"/>
  <c r="U18" i="2"/>
  <c r="I18" i="2"/>
  <c r="V18" i="2"/>
  <c r="AT18" i="2"/>
  <c r="AD19" i="2"/>
  <c r="AS19" i="2"/>
  <c r="F19" i="2"/>
  <c r="G19" i="2"/>
  <c r="H19" i="2"/>
  <c r="B19" i="2"/>
  <c r="U19" i="2"/>
  <c r="I19" i="2"/>
  <c r="V19" i="2"/>
  <c r="AT19" i="2"/>
  <c r="AD20" i="2"/>
  <c r="AS20" i="2"/>
  <c r="F20" i="2"/>
  <c r="G20" i="2"/>
  <c r="H20" i="2"/>
  <c r="B20" i="2"/>
  <c r="U20" i="2"/>
  <c r="I20" i="2"/>
  <c r="V20" i="2"/>
  <c r="AT20" i="2"/>
  <c r="AD21" i="2"/>
  <c r="AS21" i="2"/>
  <c r="F21" i="2"/>
  <c r="G21" i="2"/>
  <c r="H21" i="2"/>
  <c r="B21" i="2"/>
  <c r="U21" i="2"/>
  <c r="I21" i="2"/>
  <c r="V21" i="2"/>
  <c r="AT21" i="2"/>
  <c r="AD22" i="2"/>
  <c r="AS22" i="2"/>
  <c r="F22" i="2"/>
  <c r="G22" i="2"/>
  <c r="H22" i="2"/>
  <c r="B22" i="2"/>
  <c r="U22" i="2"/>
  <c r="I22" i="2"/>
  <c r="V22" i="2"/>
  <c r="AT22" i="2"/>
  <c r="AD23" i="2"/>
  <c r="AS23" i="2"/>
  <c r="F23" i="2"/>
  <c r="G23" i="2"/>
  <c r="H23" i="2"/>
  <c r="B23" i="2"/>
  <c r="U23" i="2"/>
  <c r="I23" i="2"/>
  <c r="V23" i="2"/>
  <c r="AT23" i="2"/>
  <c r="AD24" i="2"/>
  <c r="AS24" i="2"/>
  <c r="F24" i="2"/>
  <c r="G24" i="2"/>
  <c r="H24" i="2"/>
  <c r="B24" i="2"/>
  <c r="U24" i="2"/>
  <c r="I24" i="2"/>
  <c r="V24" i="2"/>
  <c r="AT24" i="2"/>
  <c r="AD25" i="2"/>
  <c r="AS25" i="2"/>
  <c r="F25" i="2"/>
  <c r="G25" i="2"/>
  <c r="H25" i="2"/>
  <c r="B25" i="2"/>
  <c r="U25" i="2"/>
  <c r="I25" i="2"/>
  <c r="V25" i="2"/>
  <c r="AT25" i="2"/>
  <c r="AD26" i="2"/>
  <c r="AS26" i="2"/>
  <c r="F26" i="2"/>
  <c r="G26" i="2"/>
  <c r="H26" i="2"/>
  <c r="B26" i="2"/>
  <c r="U26" i="2"/>
  <c r="I26" i="2"/>
  <c r="V26" i="2"/>
  <c r="AT26" i="2"/>
  <c r="AD27" i="2"/>
  <c r="AS27" i="2"/>
  <c r="F27" i="2"/>
  <c r="G27" i="2"/>
  <c r="H27" i="2"/>
  <c r="B27" i="2"/>
  <c r="U27" i="2"/>
  <c r="I27" i="2"/>
  <c r="V27" i="2"/>
  <c r="AT27" i="2"/>
  <c r="AD28" i="2"/>
  <c r="AS28" i="2"/>
  <c r="F28" i="2"/>
  <c r="G28" i="2"/>
  <c r="H28" i="2"/>
  <c r="B28" i="2"/>
  <c r="U28" i="2"/>
  <c r="I28" i="2"/>
  <c r="V28" i="2"/>
  <c r="AT28" i="2"/>
  <c r="AD29" i="2"/>
  <c r="AS29" i="2"/>
  <c r="F29" i="2"/>
  <c r="G29" i="2"/>
  <c r="H29" i="2"/>
  <c r="B29" i="2"/>
  <c r="U29" i="2"/>
  <c r="I29" i="2"/>
  <c r="V29" i="2"/>
  <c r="AT29" i="2"/>
  <c r="AD30" i="2"/>
  <c r="AS30" i="2"/>
  <c r="F30" i="2"/>
  <c r="G30" i="2"/>
  <c r="H30" i="2"/>
  <c r="B30" i="2"/>
  <c r="U30" i="2"/>
  <c r="I30" i="2"/>
  <c r="V30" i="2"/>
  <c r="AT30" i="2"/>
  <c r="AD31" i="2"/>
  <c r="AS31" i="2"/>
  <c r="F31" i="2"/>
  <c r="G31" i="2"/>
  <c r="H31" i="2"/>
  <c r="B31" i="2"/>
  <c r="U31" i="2"/>
  <c r="I31" i="2"/>
  <c r="V31" i="2"/>
  <c r="AT31" i="2"/>
  <c r="AD32" i="2"/>
  <c r="AS32" i="2"/>
  <c r="F32" i="2"/>
  <c r="G32" i="2"/>
  <c r="H32" i="2"/>
  <c r="B32" i="2"/>
  <c r="U32" i="2"/>
  <c r="I32" i="2"/>
  <c r="V32" i="2"/>
  <c r="AT32" i="2"/>
  <c r="AD33" i="2"/>
  <c r="AS33" i="2"/>
  <c r="F33" i="2"/>
  <c r="G33" i="2"/>
  <c r="H33" i="2"/>
  <c r="B33" i="2"/>
  <c r="U33" i="2"/>
  <c r="I33" i="2"/>
  <c r="V33" i="2"/>
  <c r="AT33" i="2"/>
  <c r="AD34" i="2"/>
  <c r="AS34" i="2"/>
  <c r="F34" i="2"/>
  <c r="G34" i="2"/>
  <c r="H34" i="2"/>
  <c r="B34" i="2"/>
  <c r="U34" i="2"/>
  <c r="I34" i="2"/>
  <c r="V34" i="2"/>
  <c r="AT34" i="2"/>
  <c r="AD35" i="2"/>
  <c r="AS35" i="2"/>
  <c r="F35" i="2"/>
  <c r="G35" i="2"/>
  <c r="H35" i="2"/>
  <c r="B35" i="2"/>
  <c r="U35" i="2"/>
  <c r="I35" i="2"/>
  <c r="V35" i="2"/>
  <c r="AT35" i="2"/>
  <c r="AD36" i="2"/>
  <c r="AS36" i="2"/>
  <c r="F36" i="2"/>
  <c r="G36" i="2"/>
  <c r="H36" i="2"/>
  <c r="B36" i="2"/>
  <c r="U36" i="2"/>
  <c r="I36" i="2"/>
  <c r="V36" i="2"/>
  <c r="AT36" i="2"/>
  <c r="AD37" i="2"/>
  <c r="AS37" i="2"/>
  <c r="F37" i="2"/>
  <c r="G37" i="2"/>
  <c r="H37" i="2"/>
  <c r="B37" i="2"/>
  <c r="U37" i="2"/>
  <c r="I37" i="2"/>
  <c r="V37" i="2"/>
  <c r="AT37" i="2"/>
  <c r="AD38" i="2"/>
  <c r="AS38" i="2"/>
  <c r="F38" i="2"/>
  <c r="G38" i="2"/>
  <c r="H38" i="2"/>
  <c r="B38" i="2"/>
  <c r="U38" i="2"/>
  <c r="I38" i="2"/>
  <c r="V38" i="2"/>
  <c r="AT38" i="2"/>
  <c r="AD39" i="2"/>
  <c r="AS39" i="2"/>
  <c r="F39" i="2"/>
  <c r="G39" i="2"/>
  <c r="H39" i="2"/>
  <c r="B39" i="2"/>
  <c r="U39" i="2"/>
  <c r="I39" i="2"/>
  <c r="V39" i="2"/>
  <c r="AT39" i="2"/>
  <c r="AD40" i="2"/>
  <c r="AS40" i="2"/>
  <c r="F40" i="2"/>
  <c r="G40" i="2"/>
  <c r="H40" i="2"/>
  <c r="B40" i="2"/>
  <c r="U40" i="2"/>
  <c r="I40" i="2"/>
  <c r="V40" i="2"/>
  <c r="AT40" i="2"/>
  <c r="AD41" i="2"/>
  <c r="AS41" i="2"/>
  <c r="F41" i="2"/>
  <c r="G41" i="2"/>
  <c r="H41" i="2"/>
  <c r="B41" i="2"/>
  <c r="U41" i="2"/>
  <c r="I41" i="2"/>
  <c r="V41" i="2"/>
  <c r="AT41" i="2"/>
  <c r="AD42" i="2"/>
  <c r="AS42" i="2"/>
  <c r="F42" i="2"/>
  <c r="G42" i="2"/>
  <c r="H42" i="2"/>
  <c r="B42" i="2"/>
  <c r="U42" i="2"/>
  <c r="I42" i="2"/>
  <c r="V42" i="2"/>
  <c r="AT42" i="2"/>
  <c r="AD43" i="2"/>
  <c r="AS43" i="2"/>
  <c r="F43" i="2"/>
  <c r="G43" i="2"/>
  <c r="H43" i="2"/>
  <c r="B43" i="2"/>
  <c r="U43" i="2"/>
  <c r="I43" i="2"/>
  <c r="V43" i="2"/>
  <c r="AT43" i="2"/>
  <c r="AD44" i="2"/>
  <c r="AS44" i="2"/>
  <c r="F44" i="2"/>
  <c r="G44" i="2"/>
  <c r="H44" i="2"/>
  <c r="B44" i="2"/>
  <c r="U44" i="2"/>
  <c r="I44" i="2"/>
  <c r="V44" i="2"/>
  <c r="AT44" i="2"/>
  <c r="AD45" i="2"/>
  <c r="AS45" i="2"/>
  <c r="F45" i="2"/>
  <c r="G45" i="2"/>
  <c r="H45" i="2"/>
  <c r="B45" i="2"/>
  <c r="U45" i="2"/>
  <c r="I45" i="2"/>
  <c r="V45" i="2"/>
  <c r="AT45" i="2"/>
  <c r="AD46" i="2"/>
  <c r="AS46" i="2"/>
  <c r="F46" i="2"/>
  <c r="G46" i="2"/>
  <c r="H46" i="2"/>
  <c r="B46" i="2"/>
  <c r="U46" i="2"/>
  <c r="I46" i="2"/>
  <c r="V46" i="2"/>
  <c r="AT46" i="2"/>
  <c r="AD47" i="2"/>
  <c r="AS47" i="2"/>
  <c r="F47" i="2"/>
  <c r="G47" i="2"/>
  <c r="H47" i="2"/>
  <c r="B47" i="2"/>
  <c r="U47" i="2"/>
  <c r="I47" i="2"/>
  <c r="V47" i="2"/>
  <c r="AT47" i="2"/>
  <c r="AD48" i="2"/>
  <c r="AS48" i="2"/>
  <c r="F48" i="2"/>
  <c r="G48" i="2"/>
  <c r="H48" i="2"/>
  <c r="B48" i="2"/>
  <c r="U48" i="2"/>
  <c r="I48" i="2"/>
  <c r="V48" i="2"/>
  <c r="AT48" i="2"/>
  <c r="AD49" i="2"/>
  <c r="AS49" i="2"/>
  <c r="F49" i="2"/>
  <c r="G49" i="2"/>
  <c r="H49" i="2"/>
  <c r="B49" i="2"/>
  <c r="U49" i="2"/>
  <c r="I49" i="2"/>
  <c r="V49" i="2"/>
  <c r="AT49" i="2"/>
  <c r="AD50" i="2"/>
  <c r="AS50" i="2"/>
  <c r="F50" i="2"/>
  <c r="G50" i="2"/>
  <c r="H50" i="2"/>
  <c r="B50" i="2"/>
  <c r="U50" i="2"/>
  <c r="I50" i="2"/>
  <c r="V50" i="2"/>
  <c r="AT50" i="2"/>
  <c r="AD51" i="2"/>
  <c r="AS51" i="2"/>
  <c r="F51" i="2"/>
  <c r="G51" i="2"/>
  <c r="H51" i="2"/>
  <c r="B51" i="2"/>
  <c r="U51" i="2"/>
  <c r="I51" i="2"/>
  <c r="V51" i="2"/>
  <c r="AT51" i="2"/>
  <c r="AD52" i="2"/>
  <c r="AS52" i="2"/>
  <c r="F52" i="2"/>
  <c r="G52" i="2"/>
  <c r="H52" i="2"/>
  <c r="B52" i="2"/>
  <c r="U52" i="2"/>
  <c r="I52" i="2"/>
  <c r="V52" i="2"/>
  <c r="AT52" i="2"/>
  <c r="AD53" i="2"/>
  <c r="AS53" i="2"/>
  <c r="F53" i="2"/>
  <c r="G53" i="2"/>
  <c r="H53" i="2"/>
  <c r="B53" i="2"/>
  <c r="U53" i="2"/>
  <c r="I53" i="2"/>
  <c r="V53" i="2"/>
  <c r="AT53" i="2"/>
  <c r="AD54" i="2"/>
  <c r="AS54" i="2"/>
  <c r="F54" i="2"/>
  <c r="G54" i="2"/>
  <c r="H54" i="2"/>
  <c r="B54" i="2"/>
  <c r="U54" i="2"/>
  <c r="I54" i="2"/>
  <c r="V54" i="2"/>
  <c r="AT54" i="2"/>
  <c r="AD55" i="2"/>
  <c r="AS55" i="2"/>
  <c r="F55" i="2"/>
  <c r="G55" i="2"/>
  <c r="H55" i="2"/>
  <c r="B55" i="2"/>
  <c r="U55" i="2"/>
  <c r="I55" i="2"/>
  <c r="V55" i="2"/>
  <c r="AT55" i="2"/>
  <c r="AD56" i="2"/>
  <c r="AS56" i="2"/>
  <c r="F56" i="2"/>
  <c r="G56" i="2"/>
  <c r="H56" i="2"/>
  <c r="B56" i="2"/>
  <c r="U56" i="2"/>
  <c r="I56" i="2"/>
  <c r="V56" i="2"/>
  <c r="AT56" i="2"/>
  <c r="AD57" i="2"/>
  <c r="AS57" i="2"/>
  <c r="F57" i="2"/>
  <c r="G57" i="2"/>
  <c r="H57" i="2"/>
  <c r="B57" i="2"/>
  <c r="U57" i="2"/>
  <c r="I57" i="2"/>
  <c r="V57" i="2"/>
  <c r="AT57" i="2"/>
  <c r="AD58" i="2"/>
  <c r="AS58" i="2"/>
  <c r="F58" i="2"/>
  <c r="G58" i="2"/>
  <c r="H58" i="2"/>
  <c r="B58" i="2"/>
  <c r="U58" i="2"/>
  <c r="I58" i="2"/>
  <c r="V58" i="2"/>
  <c r="AT58" i="2"/>
  <c r="AD59" i="2"/>
  <c r="AS59" i="2"/>
  <c r="F59" i="2"/>
  <c r="G59" i="2"/>
  <c r="H59" i="2"/>
  <c r="B59" i="2"/>
  <c r="U59" i="2"/>
  <c r="I59" i="2"/>
  <c r="V59" i="2"/>
  <c r="AT59" i="2"/>
  <c r="AD60" i="2"/>
  <c r="AS60" i="2"/>
  <c r="F60" i="2"/>
  <c r="G60" i="2"/>
  <c r="H60" i="2"/>
  <c r="B60" i="2"/>
  <c r="U60" i="2"/>
  <c r="I60" i="2"/>
  <c r="V60" i="2"/>
  <c r="AT60" i="2"/>
  <c r="AD61" i="2"/>
  <c r="AS61" i="2"/>
  <c r="F61" i="2"/>
  <c r="G61" i="2"/>
  <c r="H61" i="2"/>
  <c r="B61" i="2"/>
  <c r="U61" i="2"/>
  <c r="I61" i="2"/>
  <c r="V61" i="2"/>
  <c r="AT61" i="2"/>
  <c r="AD62" i="2"/>
  <c r="AS62" i="2"/>
  <c r="F62" i="2"/>
  <c r="G62" i="2"/>
  <c r="H62" i="2"/>
  <c r="B62" i="2"/>
  <c r="U62" i="2"/>
  <c r="I62" i="2"/>
  <c r="V62" i="2"/>
  <c r="AT62" i="2"/>
  <c r="AM7" i="2"/>
  <c r="AM8" i="2"/>
  <c r="AM9" i="2"/>
  <c r="AM10" i="2"/>
  <c r="AM11" i="2"/>
  <c r="AM12" i="2"/>
  <c r="AM13" i="2"/>
  <c r="AM14" i="2"/>
  <c r="AM15" i="2"/>
  <c r="AM16" i="2"/>
  <c r="AM17" i="2"/>
  <c r="AM18" i="2"/>
  <c r="AM19" i="2"/>
  <c r="AM20" i="2"/>
  <c r="AM21" i="2"/>
  <c r="AM22" i="2"/>
  <c r="AM23" i="2"/>
  <c r="AM24" i="2"/>
  <c r="AM25" i="2"/>
  <c r="AM26" i="2"/>
  <c r="AM27" i="2"/>
  <c r="AM28" i="2"/>
  <c r="AM29" i="2"/>
  <c r="AM30" i="2"/>
  <c r="AM31" i="2"/>
  <c r="AM32" i="2"/>
  <c r="AM33" i="2"/>
  <c r="AM34" i="2"/>
  <c r="AM35" i="2"/>
  <c r="AM36" i="2"/>
  <c r="AM37" i="2"/>
  <c r="AM38" i="2"/>
  <c r="AM39" i="2"/>
  <c r="AM40" i="2"/>
  <c r="AM41" i="2"/>
  <c r="AM42" i="2"/>
  <c r="AM43" i="2"/>
  <c r="AM44" i="2"/>
  <c r="AM45" i="2"/>
  <c r="AM46" i="2"/>
  <c r="AM47" i="2"/>
  <c r="AM48" i="2"/>
  <c r="AM49" i="2"/>
  <c r="AM50" i="2"/>
  <c r="AM51" i="2"/>
  <c r="AM52" i="2"/>
  <c r="AM53" i="2"/>
  <c r="AM54" i="2"/>
  <c r="AM55" i="2"/>
  <c r="AM56" i="2"/>
  <c r="AM57" i="2"/>
  <c r="AM58" i="2"/>
  <c r="AM59" i="2"/>
  <c r="AM60" i="2"/>
  <c r="AM61" i="2"/>
  <c r="AM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 i="2"/>
  <c r="AO61" i="2"/>
  <c r="AX61" i="2"/>
  <c r="AO62" i="2"/>
  <c r="AX62" i="2"/>
  <c r="AO56" i="2"/>
  <c r="AP56" i="2"/>
  <c r="T56" i="2"/>
  <c r="J56" i="2"/>
  <c r="AA56" i="2"/>
  <c r="AN56" i="2"/>
  <c r="AQ56" i="2"/>
  <c r="AR56" i="2"/>
  <c r="AO57" i="2"/>
  <c r="AP57" i="2"/>
  <c r="T57" i="2"/>
  <c r="J57" i="2"/>
  <c r="AA57" i="2"/>
  <c r="AN57" i="2"/>
  <c r="AQ57" i="2"/>
  <c r="AR57" i="2"/>
  <c r="AO58" i="2"/>
  <c r="AP58" i="2"/>
  <c r="T58" i="2"/>
  <c r="J58" i="2"/>
  <c r="AA58" i="2"/>
  <c r="AN58" i="2"/>
  <c r="AQ58" i="2"/>
  <c r="AR58" i="2"/>
  <c r="AO59" i="2"/>
  <c r="AP59" i="2"/>
  <c r="T59" i="2"/>
  <c r="J59" i="2"/>
  <c r="AA59" i="2"/>
  <c r="AN59" i="2"/>
  <c r="AQ59" i="2"/>
  <c r="AR59" i="2"/>
  <c r="AO60" i="2"/>
  <c r="AP60" i="2"/>
  <c r="T60" i="2"/>
  <c r="J60" i="2"/>
  <c r="AA60" i="2"/>
  <c r="AN60" i="2"/>
  <c r="AQ60" i="2"/>
  <c r="AR60" i="2"/>
  <c r="AP61" i="2"/>
  <c r="T61" i="2"/>
  <c r="J61" i="2"/>
  <c r="AA61" i="2"/>
  <c r="AN61" i="2"/>
  <c r="AQ61" i="2"/>
  <c r="AR61" i="2"/>
  <c r="AP62" i="2"/>
  <c r="T62" i="2"/>
  <c r="J62" i="2"/>
  <c r="AA62" i="2"/>
  <c r="AN62" i="2"/>
  <c r="AQ62" i="2"/>
  <c r="AR62" i="2"/>
  <c r="AN7" i="2"/>
  <c r="AN8" i="2"/>
  <c r="AN9" i="2"/>
  <c r="AN10" i="2"/>
  <c r="AN11" i="2"/>
  <c r="AN12" i="2"/>
  <c r="AN13" i="2"/>
  <c r="AN14" i="2"/>
  <c r="AN15" i="2"/>
  <c r="AN16" i="2"/>
  <c r="AN17" i="2"/>
  <c r="AN18" i="2"/>
  <c r="AN19" i="2"/>
  <c r="AN20" i="2"/>
  <c r="AN21" i="2"/>
  <c r="AN22" i="2"/>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6" i="2"/>
  <c r="E9" i="1"/>
  <c r="E8" i="1"/>
  <c r="E7" i="1"/>
  <c r="E6" i="1"/>
  <c r="E5" i="1"/>
  <c r="E4" i="1"/>
  <c r="AK62" i="2"/>
  <c r="AK61" i="2"/>
  <c r="AK60" i="2"/>
  <c r="AK59" i="2"/>
  <c r="AK58" i="2"/>
  <c r="AK57" i="2"/>
  <c r="AK56" i="2"/>
  <c r="AK55" i="2"/>
  <c r="AK54" i="2"/>
  <c r="AK53" i="2"/>
  <c r="AK52" i="2"/>
  <c r="AK51" i="2"/>
  <c r="AK50" i="2"/>
  <c r="AK49" i="2"/>
  <c r="AK48" i="2"/>
  <c r="AK47" i="2"/>
  <c r="AK46" i="2"/>
  <c r="AK45" i="2"/>
  <c r="AK44" i="2"/>
  <c r="AK43" i="2"/>
  <c r="AK42" i="2"/>
  <c r="AK41" i="2"/>
  <c r="AK40" i="2"/>
  <c r="AK39" i="2"/>
  <c r="AK38" i="2"/>
  <c r="AK37" i="2"/>
  <c r="AK36" i="2"/>
  <c r="AK35" i="2"/>
  <c r="AK34" i="2"/>
  <c r="AK33" i="2"/>
  <c r="AK32" i="2"/>
  <c r="AK31" i="2"/>
  <c r="AK30" i="2"/>
  <c r="AK29" i="2"/>
  <c r="AK28" i="2"/>
  <c r="AK27" i="2"/>
  <c r="AK26" i="2"/>
  <c r="AK25" i="2"/>
  <c r="AK24" i="2"/>
  <c r="AK23" i="2"/>
  <c r="AK22" i="2"/>
  <c r="AK21" i="2"/>
  <c r="AK20" i="2"/>
  <c r="AK19" i="2"/>
  <c r="AK18" i="2"/>
  <c r="AK17" i="2"/>
  <c r="AK16" i="2"/>
  <c r="AK15" i="2"/>
  <c r="AK14" i="2"/>
  <c r="AK13" i="2"/>
  <c r="AK12" i="2"/>
  <c r="AK11" i="2"/>
  <c r="AK10" i="2"/>
  <c r="AK9" i="2"/>
  <c r="AK8" i="2"/>
  <c r="AK7" i="2"/>
  <c r="AK6" i="2"/>
  <c r="AJ62" i="2"/>
  <c r="AJ61" i="2"/>
  <c r="AJ60" i="2"/>
  <c r="AJ59" i="2"/>
  <c r="AJ58" i="2"/>
  <c r="AJ57" i="2"/>
  <c r="AJ56" i="2"/>
  <c r="AJ55" i="2"/>
  <c r="AJ54" i="2"/>
  <c r="AJ53" i="2"/>
  <c r="AJ52" i="2"/>
  <c r="AJ51" i="2"/>
  <c r="AJ50" i="2"/>
  <c r="AJ49" i="2"/>
  <c r="AJ48" i="2"/>
  <c r="AJ47" i="2"/>
  <c r="AJ46" i="2"/>
  <c r="AJ45" i="2"/>
  <c r="AJ44" i="2"/>
  <c r="AJ43" i="2"/>
  <c r="AJ42" i="2"/>
  <c r="AJ41" i="2"/>
  <c r="AJ40" i="2"/>
  <c r="AJ39" i="2"/>
  <c r="AJ38" i="2"/>
  <c r="AJ37" i="2"/>
  <c r="AJ36" i="2"/>
  <c r="AJ35" i="2"/>
  <c r="AJ34" i="2"/>
  <c r="AJ33" i="2"/>
  <c r="AJ32" i="2"/>
  <c r="AJ31" i="2"/>
  <c r="AJ30" i="2"/>
  <c r="AJ29" i="2"/>
  <c r="AJ28" i="2"/>
  <c r="AJ27" i="2"/>
  <c r="AJ26" i="2"/>
  <c r="AJ25" i="2"/>
  <c r="AJ24" i="2"/>
  <c r="AJ23" i="2"/>
  <c r="AJ22" i="2"/>
  <c r="AJ21" i="2"/>
  <c r="AJ20" i="2"/>
  <c r="AJ19" i="2"/>
  <c r="AJ18" i="2"/>
  <c r="AJ17" i="2"/>
  <c r="AJ16" i="2"/>
  <c r="AJ15" i="2"/>
  <c r="AJ14" i="2"/>
  <c r="AJ13" i="2"/>
  <c r="AJ12" i="2"/>
  <c r="AJ11" i="2"/>
  <c r="AJ10" i="2"/>
  <c r="AJ9" i="2"/>
  <c r="AJ8" i="2"/>
  <c r="AJ7" i="2"/>
  <c r="AJ6" i="2"/>
  <c r="I88" i="11"/>
  <c r="J88" i="11"/>
  <c r="K88" i="11"/>
  <c r="L88" i="11"/>
  <c r="M88" i="11"/>
  <c r="A89" i="11"/>
  <c r="I89" i="11"/>
  <c r="J89" i="11"/>
  <c r="K89" i="11"/>
  <c r="L89" i="11"/>
  <c r="M89" i="11"/>
  <c r="A90" i="11"/>
  <c r="I90" i="11"/>
  <c r="J90" i="11"/>
  <c r="K90" i="11"/>
  <c r="L90" i="11"/>
  <c r="M90" i="11"/>
  <c r="A91" i="11"/>
  <c r="I91" i="11"/>
  <c r="J91" i="11"/>
  <c r="K91" i="11"/>
  <c r="L91" i="11"/>
  <c r="M91" i="11"/>
  <c r="A92" i="11"/>
  <c r="I92" i="11"/>
  <c r="J92" i="11"/>
  <c r="K92" i="11"/>
  <c r="L92" i="11"/>
  <c r="M92" i="11"/>
  <c r="A93" i="11"/>
  <c r="I93" i="11"/>
  <c r="J93" i="11"/>
  <c r="K93" i="11"/>
  <c r="L93" i="11"/>
  <c r="M93" i="11"/>
  <c r="A94" i="11"/>
  <c r="I94" i="11"/>
  <c r="J94" i="11"/>
  <c r="K94" i="11"/>
  <c r="L94" i="11"/>
  <c r="M94" i="11"/>
  <c r="A95" i="11"/>
  <c r="I95" i="11"/>
  <c r="J95" i="11"/>
  <c r="K95" i="11"/>
  <c r="L95" i="11"/>
  <c r="M95" i="11"/>
  <c r="A96" i="11"/>
  <c r="I96" i="11"/>
  <c r="J96" i="11"/>
  <c r="K96" i="11"/>
  <c r="L96" i="11"/>
  <c r="M96" i="11"/>
  <c r="A97" i="11"/>
  <c r="I97" i="11"/>
  <c r="J97" i="11"/>
  <c r="K97" i="11"/>
  <c r="L97" i="11"/>
  <c r="M97" i="11"/>
  <c r="I98" i="11"/>
  <c r="J98" i="11"/>
  <c r="K98" i="11"/>
  <c r="L98" i="11"/>
  <c r="M98" i="11"/>
  <c r="A99" i="11"/>
  <c r="I99" i="11"/>
  <c r="J99" i="11"/>
  <c r="K99" i="11"/>
  <c r="L99" i="11"/>
  <c r="M99" i="11"/>
  <c r="A100" i="11"/>
  <c r="I100" i="11"/>
  <c r="J100" i="11"/>
  <c r="K100" i="11"/>
  <c r="L100" i="11"/>
  <c r="M100" i="11"/>
  <c r="A101" i="11"/>
  <c r="I101" i="11"/>
  <c r="J101" i="11"/>
  <c r="K101" i="11"/>
  <c r="L101" i="11"/>
  <c r="M101" i="11"/>
  <c r="A102" i="11"/>
  <c r="I102" i="11"/>
  <c r="J102" i="11"/>
  <c r="K102" i="11"/>
  <c r="L102" i="11"/>
  <c r="M102" i="11"/>
  <c r="A103" i="11"/>
  <c r="I103" i="11"/>
  <c r="J103" i="11"/>
  <c r="K103" i="11"/>
  <c r="L103" i="11"/>
  <c r="M103" i="11"/>
  <c r="A104" i="11"/>
  <c r="I104" i="11"/>
  <c r="J104" i="11"/>
  <c r="K104" i="11"/>
  <c r="L104" i="11"/>
  <c r="M104" i="11"/>
  <c r="A105" i="11"/>
  <c r="I105" i="11"/>
  <c r="J105" i="11"/>
  <c r="K105" i="11"/>
  <c r="L105" i="11"/>
  <c r="M105" i="11"/>
  <c r="A106" i="11"/>
  <c r="I106" i="11"/>
  <c r="J106" i="11"/>
  <c r="K106" i="11"/>
  <c r="L106" i="11"/>
  <c r="M106" i="11"/>
  <c r="I88" i="10"/>
  <c r="J88" i="10"/>
  <c r="K88" i="10"/>
  <c r="L88" i="10"/>
  <c r="M88" i="10"/>
  <c r="A89" i="10"/>
  <c r="I89" i="10"/>
  <c r="J89" i="10"/>
  <c r="K89" i="10"/>
  <c r="L89" i="10"/>
  <c r="M89" i="10"/>
  <c r="A90" i="10"/>
  <c r="I90" i="10"/>
  <c r="J90" i="10"/>
  <c r="K90" i="10"/>
  <c r="L90" i="10"/>
  <c r="M90" i="10"/>
  <c r="A91" i="10"/>
  <c r="I91" i="10"/>
  <c r="J91" i="10"/>
  <c r="K91" i="10"/>
  <c r="L91" i="10"/>
  <c r="M91" i="10"/>
  <c r="A92" i="10"/>
  <c r="I92" i="10"/>
  <c r="J92" i="10"/>
  <c r="K92" i="10"/>
  <c r="L92" i="10"/>
  <c r="M92" i="10"/>
  <c r="A93" i="10"/>
  <c r="I93" i="10"/>
  <c r="J93" i="10"/>
  <c r="K93" i="10"/>
  <c r="L93" i="10"/>
  <c r="M93" i="10"/>
  <c r="A94" i="10"/>
  <c r="I94" i="10"/>
  <c r="J94" i="10"/>
  <c r="K94" i="10"/>
  <c r="L94" i="10"/>
  <c r="M94" i="10"/>
  <c r="A95" i="10"/>
  <c r="I95" i="10"/>
  <c r="J95" i="10"/>
  <c r="K95" i="10"/>
  <c r="L95" i="10"/>
  <c r="M95" i="10"/>
  <c r="A96" i="10"/>
  <c r="I96" i="10"/>
  <c r="J96" i="10"/>
  <c r="K96" i="10"/>
  <c r="L96" i="10"/>
  <c r="M96" i="10"/>
  <c r="A97" i="10"/>
  <c r="I97" i="10"/>
  <c r="J97" i="10"/>
  <c r="K97" i="10"/>
  <c r="L97" i="10"/>
  <c r="M97" i="10"/>
  <c r="I98" i="10"/>
  <c r="J98" i="10"/>
  <c r="K98" i="10"/>
  <c r="L98" i="10"/>
  <c r="M98" i="10"/>
  <c r="A99" i="10"/>
  <c r="I99" i="10"/>
  <c r="J99" i="10"/>
  <c r="K99" i="10"/>
  <c r="L99" i="10"/>
  <c r="M99" i="10"/>
  <c r="A100" i="10"/>
  <c r="I100" i="10"/>
  <c r="J100" i="10"/>
  <c r="K100" i="10"/>
  <c r="L100" i="10"/>
  <c r="M100" i="10"/>
  <c r="A101" i="10"/>
  <c r="I101" i="10"/>
  <c r="J101" i="10"/>
  <c r="K101" i="10"/>
  <c r="L101" i="10"/>
  <c r="M101" i="10"/>
  <c r="I102" i="10"/>
  <c r="J102" i="10"/>
  <c r="K102" i="10"/>
  <c r="L102" i="10"/>
  <c r="M102" i="10"/>
  <c r="I103" i="10"/>
  <c r="J103" i="10"/>
  <c r="K103" i="10"/>
  <c r="L103" i="10"/>
  <c r="M103" i="10"/>
  <c r="A104" i="10"/>
  <c r="I104" i="10"/>
  <c r="J104" i="10"/>
  <c r="K104" i="10"/>
  <c r="L104" i="10"/>
  <c r="M104" i="10"/>
  <c r="A105" i="10"/>
  <c r="I105" i="10"/>
  <c r="J105" i="10"/>
  <c r="K105" i="10"/>
  <c r="L105" i="10"/>
  <c r="M105" i="10"/>
  <c r="A106" i="10"/>
  <c r="I106" i="10"/>
  <c r="J106" i="10"/>
  <c r="K106" i="10"/>
  <c r="L106" i="10"/>
  <c r="M106" i="10"/>
  <c r="I88" i="9"/>
  <c r="J88" i="9"/>
  <c r="K88" i="9"/>
  <c r="L88" i="9"/>
  <c r="M88" i="9"/>
  <c r="I89" i="9"/>
  <c r="J89" i="9"/>
  <c r="K89" i="9"/>
  <c r="L89" i="9"/>
  <c r="M89" i="9"/>
  <c r="I90" i="9"/>
  <c r="J90" i="9"/>
  <c r="K90" i="9"/>
  <c r="L90" i="9"/>
  <c r="M90" i="9"/>
  <c r="I91" i="9"/>
  <c r="J91" i="9"/>
  <c r="K91" i="9"/>
  <c r="L91" i="9"/>
  <c r="M91" i="9"/>
  <c r="I92" i="9"/>
  <c r="J92" i="9"/>
  <c r="K92" i="9"/>
  <c r="L92" i="9"/>
  <c r="M92" i="9"/>
  <c r="I93" i="9"/>
  <c r="J93" i="9"/>
  <c r="K93" i="9"/>
  <c r="L93" i="9"/>
  <c r="M93" i="9"/>
  <c r="I94" i="9"/>
  <c r="J94" i="9"/>
  <c r="K94" i="9"/>
  <c r="L94" i="9"/>
  <c r="M94" i="9"/>
  <c r="I95" i="9"/>
  <c r="J95" i="9"/>
  <c r="K95" i="9"/>
  <c r="L95" i="9"/>
  <c r="M95" i="9"/>
  <c r="A96" i="9"/>
  <c r="I96" i="9"/>
  <c r="J96" i="9"/>
  <c r="K96" i="9"/>
  <c r="L96" i="9"/>
  <c r="M96" i="9"/>
  <c r="A97" i="9"/>
  <c r="I97" i="9"/>
  <c r="J97" i="9"/>
  <c r="K97" i="9"/>
  <c r="L97" i="9"/>
  <c r="M97" i="9"/>
  <c r="I98" i="9"/>
  <c r="J98" i="9"/>
  <c r="K98" i="9"/>
  <c r="L98" i="9"/>
  <c r="M98" i="9"/>
  <c r="I99" i="9"/>
  <c r="J99" i="9"/>
  <c r="K99" i="9"/>
  <c r="L99" i="9"/>
  <c r="M99" i="9"/>
  <c r="I100" i="9"/>
  <c r="J100" i="9"/>
  <c r="K100" i="9"/>
  <c r="L100" i="9"/>
  <c r="M100" i="9"/>
  <c r="I101" i="9"/>
  <c r="J101" i="9"/>
  <c r="K101" i="9"/>
  <c r="L101" i="9"/>
  <c r="M101" i="9"/>
  <c r="I102" i="9"/>
  <c r="J102" i="9"/>
  <c r="K102" i="9"/>
  <c r="L102" i="9"/>
  <c r="M102" i="9"/>
  <c r="I103" i="9"/>
  <c r="J103" i="9"/>
  <c r="K103" i="9"/>
  <c r="L103" i="9"/>
  <c r="M103" i="9"/>
  <c r="A104" i="9"/>
  <c r="I104" i="9"/>
  <c r="J104" i="9"/>
  <c r="K104" i="9"/>
  <c r="L104" i="9"/>
  <c r="M104" i="9"/>
  <c r="A105" i="9"/>
  <c r="I105" i="9"/>
  <c r="J105" i="9"/>
  <c r="K105" i="9"/>
  <c r="L105" i="9"/>
  <c r="M105" i="9"/>
  <c r="A106" i="9"/>
  <c r="I106" i="9"/>
  <c r="J106" i="9"/>
  <c r="K106" i="9"/>
  <c r="L106" i="9"/>
  <c r="M106" i="9"/>
  <c r="I110" i="9"/>
  <c r="J110" i="9"/>
  <c r="K110" i="9"/>
  <c r="L110" i="9"/>
  <c r="M110" i="9"/>
  <c r="AE61" i="2"/>
  <c r="L61" i="2"/>
  <c r="M61" i="2"/>
  <c r="N61" i="2"/>
  <c r="Z61" i="2"/>
  <c r="X61" i="2"/>
  <c r="Y61" i="2"/>
  <c r="AF61" i="2"/>
  <c r="D61" i="2"/>
  <c r="O61" i="2"/>
  <c r="W61" i="2"/>
  <c r="AC61" i="2"/>
  <c r="AE62" i="2"/>
  <c r="L62" i="2"/>
  <c r="M62" i="2"/>
  <c r="N62" i="2"/>
  <c r="Z62" i="2"/>
  <c r="X62" i="2"/>
  <c r="Y62" i="2"/>
  <c r="AF62" i="2"/>
  <c r="D62" i="2"/>
  <c r="O62" i="2"/>
  <c r="W62" i="2"/>
  <c r="AC62" i="2"/>
  <c r="V86" i="4"/>
  <c r="V87" i="4"/>
  <c r="V88" i="4"/>
  <c r="V89" i="4"/>
  <c r="V90" i="4"/>
  <c r="V91" i="4"/>
  <c r="V92" i="4"/>
  <c r="V93" i="4"/>
  <c r="V94" i="4"/>
  <c r="V95" i="4"/>
  <c r="V96" i="4"/>
  <c r="V97" i="4"/>
  <c r="V98" i="4"/>
  <c r="V99" i="4"/>
  <c r="V100" i="4"/>
  <c r="V101" i="4"/>
  <c r="V102" i="4"/>
  <c r="V103" i="4"/>
  <c r="V104" i="4"/>
  <c r="V105" i="4"/>
  <c r="V106" i="4"/>
  <c r="V107" i="4"/>
  <c r="V108" i="4"/>
  <c r="O86" i="4"/>
  <c r="O87" i="4"/>
  <c r="O88" i="4"/>
  <c r="O89" i="4"/>
  <c r="O90" i="4"/>
  <c r="O91" i="4"/>
  <c r="O92" i="4"/>
  <c r="O93" i="4"/>
  <c r="O94" i="4"/>
  <c r="O95" i="4"/>
  <c r="O96" i="4"/>
  <c r="O97" i="4"/>
  <c r="O98" i="4"/>
  <c r="O99" i="4"/>
  <c r="O100" i="4"/>
  <c r="O101" i="4"/>
  <c r="O102" i="4"/>
  <c r="O103" i="4"/>
  <c r="O104" i="4"/>
  <c r="O105" i="4"/>
  <c r="O106" i="4"/>
  <c r="O107" i="4"/>
  <c r="O108" i="4"/>
  <c r="H86" i="4"/>
  <c r="H87" i="4"/>
  <c r="H88" i="4"/>
  <c r="H89" i="4"/>
  <c r="H90" i="4"/>
  <c r="H91" i="4"/>
  <c r="H92" i="4"/>
  <c r="H93" i="4"/>
  <c r="H94" i="4"/>
  <c r="H95" i="4"/>
  <c r="H96" i="4"/>
  <c r="H97" i="4"/>
  <c r="H98" i="4"/>
  <c r="H99" i="4"/>
  <c r="H100" i="4"/>
  <c r="H101" i="4"/>
  <c r="H102" i="4"/>
  <c r="H103" i="4"/>
  <c r="H104" i="4"/>
  <c r="H105" i="4"/>
  <c r="H106" i="4"/>
  <c r="H107" i="4"/>
  <c r="H108" i="4"/>
  <c r="A107" i="4"/>
  <c r="A108" i="4"/>
  <c r="A98" i="4"/>
  <c r="A99" i="4"/>
  <c r="A100" i="4"/>
  <c r="A101" i="4"/>
  <c r="A102" i="4"/>
  <c r="A103" i="4"/>
  <c r="A86" i="4"/>
  <c r="A87" i="4"/>
  <c r="A88" i="4"/>
  <c r="A89" i="4"/>
  <c r="A90" i="4"/>
  <c r="A91" i="4"/>
  <c r="A92" i="4"/>
  <c r="A93" i="4"/>
  <c r="A94" i="4"/>
  <c r="A95" i="4"/>
  <c r="A96" i="4"/>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T7" i="2"/>
  <c r="J7" i="2"/>
  <c r="AA7" i="2"/>
  <c r="AO7" i="2"/>
  <c r="AQ7" i="2"/>
  <c r="AR7" i="2"/>
  <c r="T8" i="2"/>
  <c r="J8" i="2"/>
  <c r="AA8" i="2"/>
  <c r="AO8" i="2"/>
  <c r="AQ8" i="2"/>
  <c r="AR8" i="2"/>
  <c r="T9" i="2"/>
  <c r="J9" i="2"/>
  <c r="AA9" i="2"/>
  <c r="AO9" i="2"/>
  <c r="AQ9" i="2"/>
  <c r="AR9" i="2"/>
  <c r="T10" i="2"/>
  <c r="J10" i="2"/>
  <c r="AA10" i="2"/>
  <c r="AO10" i="2"/>
  <c r="AQ10" i="2"/>
  <c r="AR10" i="2"/>
  <c r="T11" i="2"/>
  <c r="J11" i="2"/>
  <c r="AA11" i="2"/>
  <c r="AO11" i="2"/>
  <c r="AQ11" i="2"/>
  <c r="AR11" i="2"/>
  <c r="T12" i="2"/>
  <c r="J12" i="2"/>
  <c r="AA12" i="2"/>
  <c r="AO12" i="2"/>
  <c r="AQ12" i="2"/>
  <c r="AR12" i="2"/>
  <c r="T13" i="2"/>
  <c r="J13" i="2"/>
  <c r="AA13" i="2"/>
  <c r="AO13" i="2"/>
  <c r="AQ13" i="2"/>
  <c r="AR13" i="2"/>
  <c r="T14" i="2"/>
  <c r="J14" i="2"/>
  <c r="AA14" i="2"/>
  <c r="AO14" i="2"/>
  <c r="AQ14" i="2"/>
  <c r="AR14" i="2"/>
  <c r="T15" i="2"/>
  <c r="J15" i="2"/>
  <c r="AA15" i="2"/>
  <c r="AO15" i="2"/>
  <c r="AQ15" i="2"/>
  <c r="AR15" i="2"/>
  <c r="T16" i="2"/>
  <c r="J16" i="2"/>
  <c r="AA16" i="2"/>
  <c r="AO16" i="2"/>
  <c r="AQ16" i="2"/>
  <c r="AR16" i="2"/>
  <c r="T17" i="2"/>
  <c r="J17" i="2"/>
  <c r="AA17" i="2"/>
  <c r="AO17" i="2"/>
  <c r="AQ17" i="2"/>
  <c r="AR17" i="2"/>
  <c r="T18" i="2"/>
  <c r="J18" i="2"/>
  <c r="AA18" i="2"/>
  <c r="AO18" i="2"/>
  <c r="AQ18" i="2"/>
  <c r="AR18" i="2"/>
  <c r="T19" i="2"/>
  <c r="J19" i="2"/>
  <c r="AA19" i="2"/>
  <c r="AO19" i="2"/>
  <c r="AQ19" i="2"/>
  <c r="AR19" i="2"/>
  <c r="T20" i="2"/>
  <c r="J20" i="2"/>
  <c r="AA20" i="2"/>
  <c r="AO20" i="2"/>
  <c r="AQ20" i="2"/>
  <c r="AR20" i="2"/>
  <c r="T21" i="2"/>
  <c r="J21" i="2"/>
  <c r="AA21" i="2"/>
  <c r="AO21" i="2"/>
  <c r="AQ21" i="2"/>
  <c r="AR21" i="2"/>
  <c r="T22" i="2"/>
  <c r="J22" i="2"/>
  <c r="AA22" i="2"/>
  <c r="AO22" i="2"/>
  <c r="AQ22" i="2"/>
  <c r="AR22" i="2"/>
  <c r="T23" i="2"/>
  <c r="J23" i="2"/>
  <c r="AA23" i="2"/>
  <c r="AO23" i="2"/>
  <c r="AQ23" i="2"/>
  <c r="AR23" i="2"/>
  <c r="T24" i="2"/>
  <c r="J24" i="2"/>
  <c r="AA24" i="2"/>
  <c r="AO24" i="2"/>
  <c r="AQ24" i="2"/>
  <c r="AR24" i="2"/>
  <c r="T25" i="2"/>
  <c r="J25" i="2"/>
  <c r="AA25" i="2"/>
  <c r="AO25" i="2"/>
  <c r="AQ25" i="2"/>
  <c r="AR25" i="2"/>
  <c r="T26" i="2"/>
  <c r="J26" i="2"/>
  <c r="AA26" i="2"/>
  <c r="AO26" i="2"/>
  <c r="AQ26" i="2"/>
  <c r="AR26" i="2"/>
  <c r="T27" i="2"/>
  <c r="J27" i="2"/>
  <c r="AA27" i="2"/>
  <c r="AO27" i="2"/>
  <c r="AQ27" i="2"/>
  <c r="AR27" i="2"/>
  <c r="T28" i="2"/>
  <c r="J28" i="2"/>
  <c r="AA28" i="2"/>
  <c r="AO28" i="2"/>
  <c r="AQ28" i="2"/>
  <c r="AR28" i="2"/>
  <c r="T29" i="2"/>
  <c r="J29" i="2"/>
  <c r="AA29" i="2"/>
  <c r="AO29" i="2"/>
  <c r="AQ29" i="2"/>
  <c r="AR29" i="2"/>
  <c r="T30" i="2"/>
  <c r="J30" i="2"/>
  <c r="AA30" i="2"/>
  <c r="AO30" i="2"/>
  <c r="AQ30" i="2"/>
  <c r="AR30" i="2"/>
  <c r="T31" i="2"/>
  <c r="J31" i="2"/>
  <c r="AA31" i="2"/>
  <c r="AO31" i="2"/>
  <c r="AQ31" i="2"/>
  <c r="AR31" i="2"/>
  <c r="T32" i="2"/>
  <c r="J32" i="2"/>
  <c r="AA32" i="2"/>
  <c r="AO32" i="2"/>
  <c r="AQ32" i="2"/>
  <c r="AR32" i="2"/>
  <c r="T33" i="2"/>
  <c r="J33" i="2"/>
  <c r="AA33" i="2"/>
  <c r="AO33" i="2"/>
  <c r="AQ33" i="2"/>
  <c r="AR33" i="2"/>
  <c r="T34" i="2"/>
  <c r="J34" i="2"/>
  <c r="AA34" i="2"/>
  <c r="AO34" i="2"/>
  <c r="AQ34" i="2"/>
  <c r="AR34" i="2"/>
  <c r="T35" i="2"/>
  <c r="J35" i="2"/>
  <c r="AA35" i="2"/>
  <c r="AO35" i="2"/>
  <c r="AQ35" i="2"/>
  <c r="AR35" i="2"/>
  <c r="T36" i="2"/>
  <c r="J36" i="2"/>
  <c r="AA36" i="2"/>
  <c r="AO36" i="2"/>
  <c r="AQ36" i="2"/>
  <c r="AR36" i="2"/>
  <c r="T37" i="2"/>
  <c r="J37" i="2"/>
  <c r="AA37" i="2"/>
  <c r="AO37" i="2"/>
  <c r="AQ37" i="2"/>
  <c r="AR37" i="2"/>
  <c r="T38" i="2"/>
  <c r="J38" i="2"/>
  <c r="AA38" i="2"/>
  <c r="AO38" i="2"/>
  <c r="AQ38" i="2"/>
  <c r="AR38" i="2"/>
  <c r="T39" i="2"/>
  <c r="J39" i="2"/>
  <c r="AA39" i="2"/>
  <c r="AO39" i="2"/>
  <c r="AQ39" i="2"/>
  <c r="AR39" i="2"/>
  <c r="T40" i="2"/>
  <c r="J40" i="2"/>
  <c r="AA40" i="2"/>
  <c r="AO40" i="2"/>
  <c r="AQ40" i="2"/>
  <c r="AR40" i="2"/>
  <c r="T41" i="2"/>
  <c r="J41" i="2"/>
  <c r="AA41" i="2"/>
  <c r="AO41" i="2"/>
  <c r="AQ41" i="2"/>
  <c r="AR41" i="2"/>
  <c r="T42" i="2"/>
  <c r="J42" i="2"/>
  <c r="AA42" i="2"/>
  <c r="AO42" i="2"/>
  <c r="AQ42" i="2"/>
  <c r="AR42" i="2"/>
  <c r="T43" i="2"/>
  <c r="J43" i="2"/>
  <c r="AA43" i="2"/>
  <c r="AO43" i="2"/>
  <c r="AQ43" i="2"/>
  <c r="AR43" i="2"/>
  <c r="T44" i="2"/>
  <c r="J44" i="2"/>
  <c r="AA44" i="2"/>
  <c r="AO44" i="2"/>
  <c r="AQ44" i="2"/>
  <c r="AR44" i="2"/>
  <c r="T45" i="2"/>
  <c r="J45" i="2"/>
  <c r="AA45" i="2"/>
  <c r="AO45" i="2"/>
  <c r="AQ45" i="2"/>
  <c r="AR45" i="2"/>
  <c r="T46" i="2"/>
  <c r="J46" i="2"/>
  <c r="AA46" i="2"/>
  <c r="AO46" i="2"/>
  <c r="AQ46" i="2"/>
  <c r="AR46" i="2"/>
  <c r="T47" i="2"/>
  <c r="J47" i="2"/>
  <c r="AA47" i="2"/>
  <c r="AO47" i="2"/>
  <c r="AQ47" i="2"/>
  <c r="AR47" i="2"/>
  <c r="T48" i="2"/>
  <c r="J48" i="2"/>
  <c r="AA48" i="2"/>
  <c r="AO48" i="2"/>
  <c r="AQ48" i="2"/>
  <c r="AR48" i="2"/>
  <c r="T49" i="2"/>
  <c r="J49" i="2"/>
  <c r="AA49" i="2"/>
  <c r="AO49" i="2"/>
  <c r="AQ49" i="2"/>
  <c r="AR49" i="2"/>
  <c r="T50" i="2"/>
  <c r="J50" i="2"/>
  <c r="AA50" i="2"/>
  <c r="AO50" i="2"/>
  <c r="AQ50" i="2"/>
  <c r="AR50" i="2"/>
  <c r="T51" i="2"/>
  <c r="J51" i="2"/>
  <c r="AA51" i="2"/>
  <c r="AO51" i="2"/>
  <c r="AQ51" i="2"/>
  <c r="AR51" i="2"/>
  <c r="T52" i="2"/>
  <c r="J52" i="2"/>
  <c r="AA52" i="2"/>
  <c r="AO52" i="2"/>
  <c r="AQ52" i="2"/>
  <c r="AR52" i="2"/>
  <c r="T53" i="2"/>
  <c r="J53" i="2"/>
  <c r="AA53" i="2"/>
  <c r="AO53" i="2"/>
  <c r="AQ53" i="2"/>
  <c r="AR53" i="2"/>
  <c r="T54" i="2"/>
  <c r="J54" i="2"/>
  <c r="AA54" i="2"/>
  <c r="AO54" i="2"/>
  <c r="AQ54" i="2"/>
  <c r="AR54" i="2"/>
  <c r="T55" i="2"/>
  <c r="J55" i="2"/>
  <c r="AA55" i="2"/>
  <c r="AO55" i="2"/>
  <c r="AQ55" i="2"/>
  <c r="AR55" i="2"/>
  <c r="D7" i="2"/>
  <c r="L7" i="2"/>
  <c r="O7" i="2"/>
  <c r="P7" i="2"/>
  <c r="Q7" i="2"/>
  <c r="R7" i="2"/>
  <c r="D8" i="2"/>
  <c r="L8" i="2"/>
  <c r="O8" i="2"/>
  <c r="P8" i="2"/>
  <c r="Q8" i="2"/>
  <c r="R8" i="2"/>
  <c r="D9" i="2"/>
  <c r="L9" i="2"/>
  <c r="O9" i="2"/>
  <c r="P9" i="2"/>
  <c r="Q9" i="2"/>
  <c r="R9" i="2"/>
  <c r="D10" i="2"/>
  <c r="L10" i="2"/>
  <c r="O10" i="2"/>
  <c r="P10" i="2"/>
  <c r="Q10" i="2"/>
  <c r="R10" i="2"/>
  <c r="D11" i="2"/>
  <c r="L11" i="2"/>
  <c r="O11" i="2"/>
  <c r="P11" i="2"/>
  <c r="Q11" i="2"/>
  <c r="R11" i="2"/>
  <c r="D12" i="2"/>
  <c r="L12" i="2"/>
  <c r="O12" i="2"/>
  <c r="P12" i="2"/>
  <c r="Q12" i="2"/>
  <c r="R12" i="2"/>
  <c r="D13" i="2"/>
  <c r="L13" i="2"/>
  <c r="O13" i="2"/>
  <c r="P13" i="2"/>
  <c r="Q13" i="2"/>
  <c r="R13" i="2"/>
  <c r="D14" i="2"/>
  <c r="L14" i="2"/>
  <c r="O14" i="2"/>
  <c r="P14" i="2"/>
  <c r="Q14" i="2"/>
  <c r="R14" i="2"/>
  <c r="D15" i="2"/>
  <c r="L15" i="2"/>
  <c r="O15" i="2"/>
  <c r="P15" i="2"/>
  <c r="Q15" i="2"/>
  <c r="R15" i="2"/>
  <c r="D16" i="2"/>
  <c r="L16" i="2"/>
  <c r="O16" i="2"/>
  <c r="P16" i="2"/>
  <c r="Q16" i="2"/>
  <c r="R16" i="2"/>
  <c r="D17" i="2"/>
  <c r="L17" i="2"/>
  <c r="O17" i="2"/>
  <c r="P17" i="2"/>
  <c r="Q17" i="2"/>
  <c r="R17" i="2"/>
  <c r="D18" i="2"/>
  <c r="L18" i="2"/>
  <c r="O18" i="2"/>
  <c r="P18" i="2"/>
  <c r="Q18" i="2"/>
  <c r="R18" i="2"/>
  <c r="D19" i="2"/>
  <c r="L19" i="2"/>
  <c r="O19" i="2"/>
  <c r="P19" i="2"/>
  <c r="Q19" i="2"/>
  <c r="R19" i="2"/>
  <c r="D20" i="2"/>
  <c r="L20" i="2"/>
  <c r="O20" i="2"/>
  <c r="P20" i="2"/>
  <c r="Q20" i="2"/>
  <c r="R20" i="2"/>
  <c r="D21" i="2"/>
  <c r="L21" i="2"/>
  <c r="O21" i="2"/>
  <c r="P21" i="2"/>
  <c r="Q21" i="2"/>
  <c r="R21" i="2"/>
  <c r="D22" i="2"/>
  <c r="L22" i="2"/>
  <c r="O22" i="2"/>
  <c r="P22" i="2"/>
  <c r="Q22" i="2"/>
  <c r="R22" i="2"/>
  <c r="D23" i="2"/>
  <c r="L23" i="2"/>
  <c r="O23" i="2"/>
  <c r="P23" i="2"/>
  <c r="Q23" i="2"/>
  <c r="R23" i="2"/>
  <c r="D24" i="2"/>
  <c r="L24" i="2"/>
  <c r="O24" i="2"/>
  <c r="P24" i="2"/>
  <c r="Q24" i="2"/>
  <c r="R24" i="2"/>
  <c r="D25" i="2"/>
  <c r="L25" i="2"/>
  <c r="O25" i="2"/>
  <c r="P25" i="2"/>
  <c r="Q25" i="2"/>
  <c r="R25" i="2"/>
  <c r="D26" i="2"/>
  <c r="L26" i="2"/>
  <c r="O26" i="2"/>
  <c r="P26" i="2"/>
  <c r="Q26" i="2"/>
  <c r="R26" i="2"/>
  <c r="D27" i="2"/>
  <c r="L27" i="2"/>
  <c r="O27" i="2"/>
  <c r="P27" i="2"/>
  <c r="Q27" i="2"/>
  <c r="R27" i="2"/>
  <c r="D28" i="2"/>
  <c r="L28" i="2"/>
  <c r="O28" i="2"/>
  <c r="P28" i="2"/>
  <c r="Q28" i="2"/>
  <c r="R28" i="2"/>
  <c r="D29" i="2"/>
  <c r="L29" i="2"/>
  <c r="O29" i="2"/>
  <c r="P29" i="2"/>
  <c r="Q29" i="2"/>
  <c r="R29" i="2"/>
  <c r="D30" i="2"/>
  <c r="L30" i="2"/>
  <c r="O30" i="2"/>
  <c r="P30" i="2"/>
  <c r="Q30" i="2"/>
  <c r="R30" i="2"/>
  <c r="D31" i="2"/>
  <c r="L31" i="2"/>
  <c r="O31" i="2"/>
  <c r="P31" i="2"/>
  <c r="Q31" i="2"/>
  <c r="R31" i="2"/>
  <c r="D32" i="2"/>
  <c r="L32" i="2"/>
  <c r="O32" i="2"/>
  <c r="P32" i="2"/>
  <c r="Q32" i="2"/>
  <c r="R32" i="2"/>
  <c r="D33" i="2"/>
  <c r="L33" i="2"/>
  <c r="O33" i="2"/>
  <c r="P33" i="2"/>
  <c r="Q33" i="2"/>
  <c r="R33" i="2"/>
  <c r="D34" i="2"/>
  <c r="L34" i="2"/>
  <c r="O34" i="2"/>
  <c r="P34" i="2"/>
  <c r="Q34" i="2"/>
  <c r="R34" i="2"/>
  <c r="D35" i="2"/>
  <c r="L35" i="2"/>
  <c r="O35" i="2"/>
  <c r="P35" i="2"/>
  <c r="Q35" i="2"/>
  <c r="R35" i="2"/>
  <c r="D36" i="2"/>
  <c r="L36" i="2"/>
  <c r="O36" i="2"/>
  <c r="P36" i="2"/>
  <c r="Q36" i="2"/>
  <c r="R36" i="2"/>
  <c r="D37" i="2"/>
  <c r="L37" i="2"/>
  <c r="O37" i="2"/>
  <c r="P37" i="2"/>
  <c r="Q37" i="2"/>
  <c r="R37" i="2"/>
  <c r="D38" i="2"/>
  <c r="L38" i="2"/>
  <c r="O38" i="2"/>
  <c r="P38" i="2"/>
  <c r="Q38" i="2"/>
  <c r="R38" i="2"/>
  <c r="D39" i="2"/>
  <c r="L39" i="2"/>
  <c r="O39" i="2"/>
  <c r="P39" i="2"/>
  <c r="Q39" i="2"/>
  <c r="R39" i="2"/>
  <c r="D40" i="2"/>
  <c r="L40" i="2"/>
  <c r="O40" i="2"/>
  <c r="P40" i="2"/>
  <c r="Q40" i="2"/>
  <c r="R40" i="2"/>
  <c r="D41" i="2"/>
  <c r="L41" i="2"/>
  <c r="O41" i="2"/>
  <c r="P41" i="2"/>
  <c r="Q41" i="2"/>
  <c r="R41" i="2"/>
  <c r="D42" i="2"/>
  <c r="L42" i="2"/>
  <c r="O42" i="2"/>
  <c r="P42" i="2"/>
  <c r="Q42" i="2"/>
  <c r="R42" i="2"/>
  <c r="D43" i="2"/>
  <c r="L43" i="2"/>
  <c r="O43" i="2"/>
  <c r="P43" i="2"/>
  <c r="Q43" i="2"/>
  <c r="R43" i="2"/>
  <c r="D44" i="2"/>
  <c r="L44" i="2"/>
  <c r="O44" i="2"/>
  <c r="P44" i="2"/>
  <c r="Q44" i="2"/>
  <c r="R44" i="2"/>
  <c r="D45" i="2"/>
  <c r="L45" i="2"/>
  <c r="O45" i="2"/>
  <c r="P45" i="2"/>
  <c r="Q45" i="2"/>
  <c r="R45" i="2"/>
  <c r="D46" i="2"/>
  <c r="L46" i="2"/>
  <c r="O46" i="2"/>
  <c r="P46" i="2"/>
  <c r="Q46" i="2"/>
  <c r="R46" i="2"/>
  <c r="D47" i="2"/>
  <c r="L47" i="2"/>
  <c r="O47" i="2"/>
  <c r="P47" i="2"/>
  <c r="Q47" i="2"/>
  <c r="R47" i="2"/>
  <c r="D48" i="2"/>
  <c r="L48" i="2"/>
  <c r="O48" i="2"/>
  <c r="P48" i="2"/>
  <c r="Q48" i="2"/>
  <c r="R48" i="2"/>
  <c r="D49" i="2"/>
  <c r="L49" i="2"/>
  <c r="O49" i="2"/>
  <c r="P49" i="2"/>
  <c r="Q49" i="2"/>
  <c r="R49" i="2"/>
  <c r="D50" i="2"/>
  <c r="L50" i="2"/>
  <c r="O50" i="2"/>
  <c r="P50" i="2"/>
  <c r="Q50" i="2"/>
  <c r="R50" i="2"/>
  <c r="D51" i="2"/>
  <c r="L51" i="2"/>
  <c r="O51" i="2"/>
  <c r="P51" i="2"/>
  <c r="Q51" i="2"/>
  <c r="R51" i="2"/>
  <c r="D52" i="2"/>
  <c r="L52" i="2"/>
  <c r="O52" i="2"/>
  <c r="P52" i="2"/>
  <c r="Q52" i="2"/>
  <c r="R52" i="2"/>
  <c r="D53" i="2"/>
  <c r="L53" i="2"/>
  <c r="O53" i="2"/>
  <c r="P53" i="2"/>
  <c r="Q53" i="2"/>
  <c r="R53" i="2"/>
  <c r="D54" i="2"/>
  <c r="L54" i="2"/>
  <c r="O54" i="2"/>
  <c r="P54" i="2"/>
  <c r="Q54" i="2"/>
  <c r="R54" i="2"/>
  <c r="D55" i="2"/>
  <c r="L55" i="2"/>
  <c r="O55" i="2"/>
  <c r="P55" i="2"/>
  <c r="Q55" i="2"/>
  <c r="R55" i="2"/>
  <c r="D56" i="2"/>
  <c r="L56" i="2"/>
  <c r="O56" i="2"/>
  <c r="P56" i="2"/>
  <c r="Q56" i="2"/>
  <c r="R56" i="2"/>
  <c r="D57" i="2"/>
  <c r="L57" i="2"/>
  <c r="O57" i="2"/>
  <c r="P57" i="2"/>
  <c r="Q57" i="2"/>
  <c r="R57" i="2"/>
  <c r="D58" i="2"/>
  <c r="L58" i="2"/>
  <c r="O58" i="2"/>
  <c r="P58" i="2"/>
  <c r="Q58" i="2"/>
  <c r="R58" i="2"/>
  <c r="D59" i="2"/>
  <c r="L59" i="2"/>
  <c r="O59" i="2"/>
  <c r="P59" i="2"/>
  <c r="Q59" i="2"/>
  <c r="R59" i="2"/>
  <c r="D60" i="2"/>
  <c r="L60" i="2"/>
  <c r="O60" i="2"/>
  <c r="P60" i="2"/>
  <c r="Q60" i="2"/>
  <c r="R60" i="2"/>
  <c r="P61" i="2"/>
  <c r="Q61" i="2"/>
  <c r="R61" i="2"/>
  <c r="P62" i="2"/>
  <c r="Q62" i="2"/>
  <c r="R62" i="2"/>
  <c r="D6" i="2"/>
  <c r="L6" i="2"/>
  <c r="O6" i="2"/>
  <c r="P6" i="2"/>
  <c r="Q6" i="2"/>
  <c r="R6" i="2"/>
  <c r="I32" i="1"/>
  <c r="I31" i="1"/>
  <c r="I30" i="1"/>
  <c r="I9" i="1"/>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J6"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T6" i="2"/>
  <c r="AA6" i="2"/>
  <c r="AO6" i="2"/>
  <c r="AG6" i="2"/>
  <c r="AE6" i="2"/>
  <c r="N7" i="2"/>
  <c r="Z7" i="2"/>
  <c r="N8" i="2"/>
  <c r="Z8" i="2"/>
  <c r="N9" i="2"/>
  <c r="Z9" i="2"/>
  <c r="N10" i="2"/>
  <c r="Z10" i="2"/>
  <c r="N11" i="2"/>
  <c r="Z11" i="2"/>
  <c r="N12" i="2"/>
  <c r="Z12" i="2"/>
  <c r="N13" i="2"/>
  <c r="Z13" i="2"/>
  <c r="N14" i="2"/>
  <c r="Z14" i="2"/>
  <c r="N15" i="2"/>
  <c r="Z15" i="2"/>
  <c r="N16" i="2"/>
  <c r="Z16" i="2"/>
  <c r="N17" i="2"/>
  <c r="Z17" i="2"/>
  <c r="N18" i="2"/>
  <c r="Z18" i="2"/>
  <c r="N19" i="2"/>
  <c r="Z19" i="2"/>
  <c r="N20" i="2"/>
  <c r="Z20" i="2"/>
  <c r="N21" i="2"/>
  <c r="Z21" i="2"/>
  <c r="N22" i="2"/>
  <c r="Z22" i="2"/>
  <c r="N23" i="2"/>
  <c r="Z23" i="2"/>
  <c r="N24" i="2"/>
  <c r="Z24" i="2"/>
  <c r="N25" i="2"/>
  <c r="Z25" i="2"/>
  <c r="N26" i="2"/>
  <c r="Z26" i="2"/>
  <c r="N27" i="2"/>
  <c r="Z27" i="2"/>
  <c r="N28" i="2"/>
  <c r="Z28" i="2"/>
  <c r="N29" i="2"/>
  <c r="Z29" i="2"/>
  <c r="N30" i="2"/>
  <c r="Z30" i="2"/>
  <c r="N31" i="2"/>
  <c r="Z31" i="2"/>
  <c r="N32" i="2"/>
  <c r="Z32" i="2"/>
  <c r="N33" i="2"/>
  <c r="Z33" i="2"/>
  <c r="N34" i="2"/>
  <c r="Z34" i="2"/>
  <c r="N35" i="2"/>
  <c r="Z35" i="2"/>
  <c r="N36" i="2"/>
  <c r="Z36" i="2"/>
  <c r="N37" i="2"/>
  <c r="Z37" i="2"/>
  <c r="N38" i="2"/>
  <c r="Z38" i="2"/>
  <c r="N39" i="2"/>
  <c r="Z39" i="2"/>
  <c r="N40" i="2"/>
  <c r="Z40" i="2"/>
  <c r="N41" i="2"/>
  <c r="Z41" i="2"/>
  <c r="N42" i="2"/>
  <c r="Z42" i="2"/>
  <c r="N43" i="2"/>
  <c r="Z43" i="2"/>
  <c r="N44" i="2"/>
  <c r="Z44" i="2"/>
  <c r="N45" i="2"/>
  <c r="Z45" i="2"/>
  <c r="N46" i="2"/>
  <c r="Z46" i="2"/>
  <c r="N47" i="2"/>
  <c r="Z47" i="2"/>
  <c r="N48" i="2"/>
  <c r="Z48" i="2"/>
  <c r="N49" i="2"/>
  <c r="Z49" i="2"/>
  <c r="N50" i="2"/>
  <c r="Z50" i="2"/>
  <c r="N51" i="2"/>
  <c r="Z51" i="2"/>
  <c r="N52" i="2"/>
  <c r="Z52" i="2"/>
  <c r="N53" i="2"/>
  <c r="Z53" i="2"/>
  <c r="N54" i="2"/>
  <c r="Z54" i="2"/>
  <c r="N55" i="2"/>
  <c r="Z55" i="2"/>
  <c r="N56" i="2"/>
  <c r="Z56" i="2"/>
  <c r="N57" i="2"/>
  <c r="Z57" i="2"/>
  <c r="N58" i="2"/>
  <c r="Z58" i="2"/>
  <c r="N59" i="2"/>
  <c r="Z59" i="2"/>
  <c r="N60" i="2"/>
  <c r="Z60" i="2"/>
  <c r="N6" i="2"/>
  <c r="Z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 i="2"/>
  <c r="A86" i="5"/>
  <c r="N86" i="5"/>
  <c r="P86" i="5"/>
  <c r="AC86" i="5"/>
  <c r="A87" i="5"/>
  <c r="N87" i="5"/>
  <c r="P87" i="5"/>
  <c r="AC87" i="5"/>
  <c r="A88" i="5"/>
  <c r="N88" i="5"/>
  <c r="P88" i="5"/>
  <c r="AC88" i="5"/>
  <c r="A89" i="5"/>
  <c r="N89" i="5"/>
  <c r="P89" i="5"/>
  <c r="AC89" i="5"/>
  <c r="A90" i="5"/>
  <c r="N90" i="5"/>
  <c r="P90" i="5"/>
  <c r="AC90" i="5"/>
  <c r="A91" i="5"/>
  <c r="N91" i="5"/>
  <c r="P91" i="5"/>
  <c r="AC91" i="5"/>
  <c r="A92" i="5"/>
  <c r="N92" i="5"/>
  <c r="P92" i="5"/>
  <c r="AC92" i="5"/>
  <c r="A93" i="5"/>
  <c r="N93" i="5"/>
  <c r="P93" i="5"/>
  <c r="AC93" i="5"/>
  <c r="A94" i="5"/>
  <c r="N94" i="5"/>
  <c r="P94" i="5"/>
  <c r="AC94" i="5"/>
  <c r="A95" i="5"/>
  <c r="N95" i="5"/>
  <c r="P95" i="5"/>
  <c r="AC95" i="5"/>
  <c r="A96" i="5"/>
  <c r="P96" i="5"/>
  <c r="A97" i="5"/>
  <c r="P97" i="5"/>
  <c r="A98" i="5"/>
  <c r="N98" i="5"/>
  <c r="P98" i="5"/>
  <c r="AC98" i="5"/>
  <c r="A99" i="5"/>
  <c r="N99" i="5"/>
  <c r="P99" i="5"/>
  <c r="AC99" i="5"/>
  <c r="A100" i="5"/>
  <c r="N100" i="5"/>
  <c r="P100" i="5"/>
  <c r="AC100" i="5"/>
  <c r="A101" i="5"/>
  <c r="N101" i="5"/>
  <c r="P101" i="5"/>
  <c r="AC101" i="5"/>
  <c r="A102" i="5"/>
  <c r="N102" i="5"/>
  <c r="P102" i="5"/>
  <c r="AC102" i="5"/>
  <c r="A103" i="5"/>
  <c r="N103" i="5"/>
  <c r="P103" i="5"/>
  <c r="AC103" i="5"/>
  <c r="N104" i="5"/>
  <c r="AC104" i="5"/>
  <c r="N105" i="5"/>
  <c r="AC105" i="5"/>
  <c r="N106" i="5"/>
  <c r="AC106" i="5"/>
  <c r="A107" i="5"/>
  <c r="P107" i="5"/>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6" i="2"/>
  <c r="AF7" i="2"/>
  <c r="AC7" i="2"/>
  <c r="AF8" i="2"/>
  <c r="AC8" i="2"/>
  <c r="AF9" i="2"/>
  <c r="AC9" i="2"/>
  <c r="AF10" i="2"/>
  <c r="AC10" i="2"/>
  <c r="AF11" i="2"/>
  <c r="AC11" i="2"/>
  <c r="AF12" i="2"/>
  <c r="AC12" i="2"/>
  <c r="AF13" i="2"/>
  <c r="AC13" i="2"/>
  <c r="AF14" i="2"/>
  <c r="AC14" i="2"/>
  <c r="AF15" i="2"/>
  <c r="AC15" i="2"/>
  <c r="AF16" i="2"/>
  <c r="AC16" i="2"/>
  <c r="AF17" i="2"/>
  <c r="AC17" i="2"/>
  <c r="AF18" i="2"/>
  <c r="AC18" i="2"/>
  <c r="AF19" i="2"/>
  <c r="AC19" i="2"/>
  <c r="AF20" i="2"/>
  <c r="AC20" i="2"/>
  <c r="AF21" i="2"/>
  <c r="AC21" i="2"/>
  <c r="AF22" i="2"/>
  <c r="AC22" i="2"/>
  <c r="AF23" i="2"/>
  <c r="AC23" i="2"/>
  <c r="AF24" i="2"/>
  <c r="AC24" i="2"/>
  <c r="AF25" i="2"/>
  <c r="AC25" i="2"/>
  <c r="AF26" i="2"/>
  <c r="AC26" i="2"/>
  <c r="AF27" i="2"/>
  <c r="AC27" i="2"/>
  <c r="AF28" i="2"/>
  <c r="AC28" i="2"/>
  <c r="AF29" i="2"/>
  <c r="AC29" i="2"/>
  <c r="AF30" i="2"/>
  <c r="AC30" i="2"/>
  <c r="AF31" i="2"/>
  <c r="AC31" i="2"/>
  <c r="AF32" i="2"/>
  <c r="AC32" i="2"/>
  <c r="AF33" i="2"/>
  <c r="AC33" i="2"/>
  <c r="AF34" i="2"/>
  <c r="AC34" i="2"/>
  <c r="AF35" i="2"/>
  <c r="AC35" i="2"/>
  <c r="AF36" i="2"/>
  <c r="AC36" i="2"/>
  <c r="AF37" i="2"/>
  <c r="AC37" i="2"/>
  <c r="AF38" i="2"/>
  <c r="AC38" i="2"/>
  <c r="AF39" i="2"/>
  <c r="AC39" i="2"/>
  <c r="AF40" i="2"/>
  <c r="AC40" i="2"/>
  <c r="AF41" i="2"/>
  <c r="AC41" i="2"/>
  <c r="AF42" i="2"/>
  <c r="AC42" i="2"/>
  <c r="AF43" i="2"/>
  <c r="AC43" i="2"/>
  <c r="AF44" i="2"/>
  <c r="AC44" i="2"/>
  <c r="AF45" i="2"/>
  <c r="AC45" i="2"/>
  <c r="AF46" i="2"/>
  <c r="AC46" i="2"/>
  <c r="AF47" i="2"/>
  <c r="AC47" i="2"/>
  <c r="AF48" i="2"/>
  <c r="AC48" i="2"/>
  <c r="AF49" i="2"/>
  <c r="AC49" i="2"/>
  <c r="AF50" i="2"/>
  <c r="AC50" i="2"/>
  <c r="AF51" i="2"/>
  <c r="AC51" i="2"/>
  <c r="AF52" i="2"/>
  <c r="AC52" i="2"/>
  <c r="AF53" i="2"/>
  <c r="AC53" i="2"/>
  <c r="AF54" i="2"/>
  <c r="AC54" i="2"/>
  <c r="AF55" i="2"/>
  <c r="AC55" i="2"/>
  <c r="AF56" i="2"/>
  <c r="AC56" i="2"/>
  <c r="AF57" i="2"/>
  <c r="AC57" i="2"/>
  <c r="AF58" i="2"/>
  <c r="AC58" i="2"/>
  <c r="AF59" i="2"/>
  <c r="AC59" i="2"/>
  <c r="AF60" i="2"/>
  <c r="AC60" i="2"/>
  <c r="AJ65" i="2"/>
  <c r="AH65" i="2"/>
  <c r="AG65" i="2"/>
  <c r="AF65" i="2"/>
  <c r="AE65" i="2"/>
  <c r="AD65" i="2"/>
  <c r="AC65" i="2"/>
  <c r="AX7" i="2"/>
  <c r="AX8" i="2"/>
  <c r="AX9" i="2"/>
  <c r="AX10" i="2"/>
  <c r="AX11" i="2"/>
  <c r="AX12" i="2"/>
  <c r="AX13" i="2"/>
  <c r="AX14" i="2"/>
  <c r="AX15" i="2"/>
  <c r="AX16" i="2"/>
  <c r="AX17" i="2"/>
  <c r="AX18" i="2"/>
  <c r="AX19" i="2"/>
  <c r="AX20" i="2"/>
  <c r="AX21" i="2"/>
  <c r="AX22" i="2"/>
  <c r="AX23" i="2"/>
  <c r="AX24" i="2"/>
  <c r="AX25" i="2"/>
  <c r="AX26" i="2"/>
  <c r="AX27" i="2"/>
  <c r="AX28" i="2"/>
  <c r="AX29" i="2"/>
  <c r="AX30" i="2"/>
  <c r="AX31" i="2"/>
  <c r="AX32" i="2"/>
  <c r="AX33" i="2"/>
  <c r="AX34" i="2"/>
  <c r="AX35" i="2"/>
  <c r="AX36" i="2"/>
  <c r="AX37" i="2"/>
  <c r="AX38" i="2"/>
  <c r="AX39" i="2"/>
  <c r="AX40" i="2"/>
  <c r="AX41" i="2"/>
  <c r="AX42" i="2"/>
  <c r="AX43" i="2"/>
  <c r="AX44" i="2"/>
  <c r="AX45" i="2"/>
  <c r="AX46" i="2"/>
  <c r="AX47" i="2"/>
  <c r="AX48" i="2"/>
  <c r="AX49" i="2"/>
  <c r="AX50" i="2"/>
  <c r="AX51" i="2"/>
  <c r="AX52" i="2"/>
  <c r="AX53" i="2"/>
  <c r="AX54" i="2"/>
  <c r="AX55" i="2"/>
  <c r="AX56" i="2"/>
  <c r="AX57" i="2"/>
  <c r="AX58" i="2"/>
  <c r="AX59" i="2"/>
  <c r="AX60" i="2"/>
  <c r="AX6" i="2"/>
  <c r="AU7" i="2"/>
  <c r="AV7" i="2"/>
  <c r="AU8" i="2"/>
  <c r="AV8" i="2"/>
  <c r="AU9" i="2"/>
  <c r="AV9" i="2"/>
  <c r="AU10" i="2"/>
  <c r="AV10" i="2"/>
  <c r="AU11" i="2"/>
  <c r="AV11" i="2"/>
  <c r="AU12" i="2"/>
  <c r="AV12" i="2"/>
  <c r="AU13" i="2"/>
  <c r="AV13" i="2"/>
  <c r="AU14" i="2"/>
  <c r="AV14" i="2"/>
  <c r="AU15" i="2"/>
  <c r="AV15" i="2"/>
  <c r="AU16" i="2"/>
  <c r="AV16" i="2"/>
  <c r="AU17" i="2"/>
  <c r="AV17" i="2"/>
  <c r="AU18" i="2"/>
  <c r="AV18" i="2"/>
  <c r="AU19" i="2"/>
  <c r="AV19" i="2"/>
  <c r="AU20" i="2"/>
  <c r="AV20" i="2"/>
  <c r="AU21" i="2"/>
  <c r="AV21" i="2"/>
  <c r="AU22" i="2"/>
  <c r="AV22" i="2"/>
  <c r="AU23" i="2"/>
  <c r="AV23" i="2"/>
  <c r="AU24" i="2"/>
  <c r="AV24" i="2"/>
  <c r="AU25" i="2"/>
  <c r="AV25" i="2"/>
  <c r="AU26" i="2"/>
  <c r="AV26" i="2"/>
  <c r="AU27" i="2"/>
  <c r="AV27" i="2"/>
  <c r="AU28" i="2"/>
  <c r="AV28" i="2"/>
  <c r="AU29" i="2"/>
  <c r="AV29" i="2"/>
  <c r="AU30" i="2"/>
  <c r="AV30" i="2"/>
  <c r="AU31" i="2"/>
  <c r="AV31" i="2"/>
  <c r="AU32" i="2"/>
  <c r="AV32" i="2"/>
  <c r="AU33" i="2"/>
  <c r="AV33" i="2"/>
  <c r="AU34" i="2"/>
  <c r="AV34" i="2"/>
  <c r="AU35" i="2"/>
  <c r="AV35" i="2"/>
  <c r="AU36" i="2"/>
  <c r="AV36" i="2"/>
  <c r="AU37" i="2"/>
  <c r="AV37" i="2"/>
  <c r="AU38" i="2"/>
  <c r="AV38" i="2"/>
  <c r="AU39" i="2"/>
  <c r="AV39" i="2"/>
  <c r="AU40" i="2"/>
  <c r="AV40" i="2"/>
  <c r="AU41" i="2"/>
  <c r="AV41" i="2"/>
  <c r="AU42" i="2"/>
  <c r="AV42" i="2"/>
  <c r="AU43" i="2"/>
  <c r="AV43" i="2"/>
  <c r="AU44" i="2"/>
  <c r="AV44" i="2"/>
  <c r="AU45" i="2"/>
  <c r="AV45" i="2"/>
  <c r="AU46" i="2"/>
  <c r="AV46" i="2"/>
  <c r="AU47" i="2"/>
  <c r="AV47" i="2"/>
  <c r="AU48" i="2"/>
  <c r="AV48" i="2"/>
  <c r="AU49" i="2"/>
  <c r="AV49" i="2"/>
  <c r="AU50" i="2"/>
  <c r="AV50" i="2"/>
  <c r="AU51" i="2"/>
  <c r="AV51" i="2"/>
  <c r="AU52" i="2"/>
  <c r="AV52" i="2"/>
  <c r="AU53" i="2"/>
  <c r="AV53" i="2"/>
  <c r="AU54" i="2"/>
  <c r="AV54" i="2"/>
  <c r="AU55" i="2"/>
  <c r="AV55" i="2"/>
  <c r="AU56" i="2"/>
  <c r="AV56" i="2"/>
  <c r="AU57" i="2"/>
  <c r="AV57" i="2"/>
  <c r="AU58" i="2"/>
  <c r="AV58" i="2"/>
  <c r="AV6" i="2"/>
  <c r="AU6" i="2"/>
  <c r="I29" i="1"/>
  <c r="I35" i="1"/>
  <c r="M40" i="1"/>
  <c r="I50" i="1"/>
  <c r="K52" i="1"/>
  <c r="I52" i="1"/>
  <c r="I51" i="1"/>
  <c r="L37" i="1"/>
  <c r="I37" i="1"/>
  <c r="I38" i="1"/>
  <c r="I40" i="1"/>
  <c r="I36" i="1"/>
  <c r="F7" i="1"/>
  <c r="J29" i="1"/>
  <c r="E10" i="1"/>
  <c r="C5" i="1"/>
  <c r="C10" i="1"/>
  <c r="C8" i="1"/>
  <c r="C9" i="1"/>
  <c r="J9" i="1"/>
  <c r="I3" i="1"/>
  <c r="I7" i="1"/>
  <c r="C7" i="1"/>
  <c r="C4" i="1"/>
  <c r="C6" i="1"/>
  <c r="B24" i="1"/>
  <c r="B10" i="1"/>
</calcChain>
</file>

<file path=xl/sharedStrings.xml><?xml version="1.0" encoding="utf-8"?>
<sst xmlns="http://schemas.openxmlformats.org/spreadsheetml/2006/main" count="298" uniqueCount="190">
  <si>
    <t>Top 1% pre-tax PSZ</t>
  </si>
  <si>
    <t>Income from equity</t>
  </si>
  <si>
    <t>Net interest</t>
  </si>
  <si>
    <t>Housing rents</t>
  </si>
  <si>
    <t>Pension income</t>
  </si>
  <si>
    <t xml:space="preserve">Compensation of employees </t>
  </si>
  <si>
    <t>Total</t>
  </si>
  <si>
    <t>Unreported income</t>
  </si>
  <si>
    <t>Pensions</t>
  </si>
  <si>
    <t>Other taxes by disposable income less saving</t>
  </si>
  <si>
    <t>Various corr. To tax income def</t>
  </si>
  <si>
    <t>Limit returns to adult residents</t>
  </si>
  <si>
    <t>Imputed rent by property tax deduc</t>
  </si>
  <si>
    <t>Ranking</t>
  </si>
  <si>
    <t>Federal reserve payments</t>
  </si>
  <si>
    <t>Non-profit &amp; gov income</t>
  </si>
  <si>
    <t>Inflation correction</t>
  </si>
  <si>
    <t>Social insurance deficit</t>
  </si>
  <si>
    <t>Top 1% AS</t>
  </si>
  <si>
    <t>Non-retirement corp income</t>
  </si>
  <si>
    <t>Mixed income</t>
  </si>
  <si>
    <t>Tax evasion in NIPA</t>
  </si>
  <si>
    <t>Proprietor's income</t>
  </si>
  <si>
    <t>Wages</t>
  </si>
  <si>
    <t>National income</t>
  </si>
  <si>
    <t>Change evasion top 1% AS</t>
  </si>
  <si>
    <t>Sales taxes</t>
  </si>
  <si>
    <t>All, PSZ</t>
  </si>
  <si>
    <t>Total pension income in pre-tax income</t>
  </si>
  <si>
    <t>investment income payable to DB + DC + IRA pensions</t>
  </si>
  <si>
    <t>Social Security distributions</t>
  </si>
  <si>
    <t>Private distributions</t>
  </si>
  <si>
    <t>In PSZ, top 1 owns…</t>
  </si>
  <si>
    <t>share of pension wealth</t>
  </si>
  <si>
    <t>share of ssinc_oa</t>
  </si>
  <si>
    <t>share of pre-tax pension income</t>
  </si>
  <si>
    <t>share of peninc</t>
  </si>
  <si>
    <t>share of peninc + peninc_nt</t>
  </si>
  <si>
    <t>fkpen</t>
  </si>
  <si>
    <t>plcon</t>
  </si>
  <si>
    <t>pkpen</t>
  </si>
  <si>
    <t>pkbek</t>
  </si>
  <si>
    <t>prisupen</t>
  </si>
  <si>
    <t>invpen</t>
  </si>
  <si>
    <t>plbel</t>
  </si>
  <si>
    <t>pesup = prisupen</t>
  </si>
  <si>
    <t>peinv = invpen</t>
  </si>
  <si>
    <t>check</t>
  </si>
  <si>
    <t>Pension &amp; insurance asset income</t>
  </si>
  <si>
    <t>Social contributions</t>
  </si>
  <si>
    <t>Labor share of social insurance income</t>
  </si>
  <si>
    <t>Inv income payable to pension funds</t>
  </si>
  <si>
    <t>Capital share of social insurance income</t>
  </si>
  <si>
    <t>labor share x plben (= pension benefits [peninc + penincnt + ssinc_oa] + UI + DI bens)</t>
  </si>
  <si>
    <t>Primary suprlus</t>
  </si>
  <si>
    <t>fkpen + plcon + plbel + pkbek + prisupen + invpen</t>
  </si>
  <si>
    <t>Taxable income</t>
  </si>
  <si>
    <t>Tax-exempt labor</t>
  </si>
  <si>
    <t>Tax-exempt capital</t>
  </si>
  <si>
    <t>Of which: pensions</t>
  </si>
  <si>
    <t>Of which: other</t>
  </si>
  <si>
    <t>Top 1% share of tax exempt labor</t>
  </si>
  <si>
    <t>Top 1% share of tax-exempt capital</t>
  </si>
  <si>
    <t>Memo: top 1% taxable capital income by Kinc (no KG)</t>
  </si>
  <si>
    <t>Memo: top 1% taxable passive capital income by passive Kinc (no KG)</t>
  </si>
  <si>
    <t>Of which: taxable capital</t>
  </si>
  <si>
    <t>Of which: taxable labor</t>
  </si>
  <si>
    <t>Taxable labor income of top 1% (% total taxable income)</t>
  </si>
  <si>
    <t>Check</t>
  </si>
  <si>
    <t>Taxable labor income of top 1% (% total taxable labor income)</t>
  </si>
  <si>
    <t>Memo: top 1% pre-tax income share PSZ tax units</t>
  </si>
  <si>
    <t>1960-2014</t>
  </si>
  <si>
    <t>Top 1% of national income (simple DINA)</t>
  </si>
  <si>
    <t>Memo: top 1% factor income share PSZ tax units</t>
  </si>
  <si>
    <t xml:space="preserve">(other forms of income are very small and excluded from the decomposition). </t>
  </si>
  <si>
    <t xml:space="preserve">Divid. is dividends distributed. Interest is interest income. Rents is rental income. The sums of all sources add up to 100% </t>
  </si>
  <si>
    <t xml:space="preserve">to corporate taxes and taxed only at the individual level) plus profits from Partnerships plus profits from sole proprietorship businesses (Schedule C income) plus farm income. </t>
  </si>
  <si>
    <t xml:space="preserve">Wages is defined as wages and salaries and pensions (and includes bonuses, stock-option exercises, etc.). Entrep. is profits from S-Corporations (entities not subject </t>
  </si>
  <si>
    <t>Notes: Groups ranked by income (AGI + adjustments) excluding realized capital gains and SS and UI benefits.</t>
  </si>
  <si>
    <t>Rents</t>
  </si>
  <si>
    <t>Interest</t>
  </si>
  <si>
    <t>Divid.</t>
  </si>
  <si>
    <t>Entrep.</t>
  </si>
  <si>
    <t xml:space="preserve">Wage </t>
  </si>
  <si>
    <t>P99.5-100</t>
  </si>
  <si>
    <t>P99-100</t>
  </si>
  <si>
    <t>P95-100</t>
  </si>
  <si>
    <t>P90-100</t>
  </si>
  <si>
    <t>(wage income, entrepreneurial income, dividends, interest and rents are expressed in % of total income (excluding capital gains) of each fractile)</t>
  </si>
  <si>
    <t>Table A7: Income composition by sources of income and by fractiles of total income in the United States</t>
  </si>
  <si>
    <t>Taxable capital income of top 1% (% total taxable income) (no KG)</t>
  </si>
  <si>
    <t>Details on estimation are presented in Appendix Section C.</t>
  </si>
  <si>
    <t xml:space="preserve">For example, the top decile (defined by income including capital gains) in 1999 earned 17.1% of their total income (including capital gains) in the form of capital gains. </t>
  </si>
  <si>
    <r>
      <t xml:space="preserve">In Panel </t>
    </r>
    <r>
      <rPr>
        <sz val="8"/>
        <rFont val="Arial"/>
        <family val="2"/>
      </rPr>
      <t>B</t>
    </r>
    <r>
      <rPr>
        <sz val="8"/>
        <rFont val="Arial"/>
        <family val="2"/>
      </rPr>
      <t xml:space="preserve">, tax returns are ranked by total income </t>
    </r>
    <r>
      <rPr>
        <sz val="8"/>
        <rFont val="Arial"/>
        <family val="2"/>
      </rPr>
      <t>in</t>
    </r>
    <r>
      <rPr>
        <sz val="8"/>
        <rFont val="Arial"/>
        <family val="2"/>
      </rPr>
      <t xml:space="preserve">cluding capital gains. Series report the </t>
    </r>
    <r>
      <rPr>
        <sz val="8"/>
        <rFont val="Arial"/>
        <family val="2"/>
      </rPr>
      <t>fraction of total</t>
    </r>
    <r>
      <rPr>
        <sz val="8"/>
        <rFont val="Arial"/>
        <family val="2"/>
      </rPr>
      <t xml:space="preserve"> income reported in the form of capital gains. </t>
    </r>
  </si>
  <si>
    <t xml:space="preserve">total income including capital gains. For example, the top decile (defined by income excluding capital gains) in 1999 earned 12.9% of their total income (including capital gains) in the form of capital gains. </t>
  </si>
  <si>
    <t xml:space="preserve">Notes: In Panel A, tax returns are ranked by total income excluding capital gains. Series report the additional income reported in the form of capital gains. The share of Capital gains reported are the share of </t>
  </si>
  <si>
    <t>P99.99-100</t>
  </si>
  <si>
    <t>P99.9-99.99</t>
  </si>
  <si>
    <t>P99.5-99.9</t>
  </si>
  <si>
    <t>P99-99.5</t>
  </si>
  <si>
    <t>P95-99</t>
  </si>
  <si>
    <t>P90-95</t>
  </si>
  <si>
    <t>P99.9-100</t>
  </si>
  <si>
    <t>B. (fractiles are defined by total income (including capital gains))</t>
  </si>
  <si>
    <t>A. (fractiles are defined by total income (excluding capital gains))</t>
  </si>
  <si>
    <t>(capital gains are expressed in % of total income (including capital gains) of each fractile)</t>
  </si>
  <si>
    <t>Table A8: Capital gains by fractiles of total income in the United States</t>
  </si>
  <si>
    <t>Taxable capital income of top 1% (% total taxable capital income) (no KG)</t>
  </si>
  <si>
    <t>Top 1% share of fiscal income (no KG)</t>
  </si>
  <si>
    <t>Top 1% share of fiscal income (with KG)</t>
  </si>
  <si>
    <t>Taxable capital income of top 1% (% total taxable income) (with KG)</t>
  </si>
  <si>
    <t>Taxable capital income of top 1% (% total taxable capital income) (with KG)</t>
  </si>
  <si>
    <t>Memo: capital gains</t>
  </si>
  <si>
    <t>% of factor-price national income</t>
  </si>
  <si>
    <t>Notes</t>
  </si>
  <si>
    <t>Taxable net income [filers + non-filers]</t>
  </si>
  <si>
    <t>This is equal to the Piketty-Saez denominator, minus "other income" (not used in DINA)</t>
  </si>
  <si>
    <t>Load all non-filers income on business income</t>
  </si>
  <si>
    <t>PRE-TAX INCOME BASIS: INCLUDES TAXABLE PENSION DISTRIBUTIONS IN TAXABLE LABOR</t>
  </si>
  <si>
    <t>Fiscal income</t>
  </si>
  <si>
    <t>Tax-exempt pre-tax income</t>
  </si>
  <si>
    <t>Tax-exempt capital income</t>
  </si>
  <si>
    <t>Taxable wages</t>
  </si>
  <si>
    <t>Taxable net business income (labor share)</t>
  </si>
  <si>
    <t>Taxable pensions</t>
  </si>
  <si>
    <t>Taxable capital income</t>
  </si>
  <si>
    <t>Including capital share (30%) of net business income</t>
  </si>
  <si>
    <t>Factor-price national income</t>
  </si>
  <si>
    <t>Of which: Social Security benefits</t>
  </si>
  <si>
    <t>Of which: other tax-exempt labor &amp; pensions</t>
  </si>
  <si>
    <t>Of which: employer health insurance</t>
  </si>
  <si>
    <t>Pension benefits only</t>
  </si>
  <si>
    <t>Unreported wages, labor share of unreported business income, non-taxable pensions (Roth IRA etc.) &amp; other</t>
  </si>
  <si>
    <t>Includes fraction of corp tax, property tax, and retained earnings attributable to pensions</t>
  </si>
  <si>
    <t>Includes employee SS pension contributions (about $330bn in 2016) that should be substracted for pre-tax income; neglegt this small inconsistency for these simplified DINA here</t>
  </si>
  <si>
    <t>Computed as Personal factor capital income excluding sales taxes scaled down to match national income, minus taxable capital income</t>
  </si>
  <si>
    <t>Simple DINA among tax units</t>
  </si>
  <si>
    <t>P90-95 denotes the bottom half of the top decile, etc.</t>
  </si>
  <si>
    <t xml:space="preserve">The Table reports the percentage of total income accruing to each of the top groups. P90-100 denotes to top decile, </t>
  </si>
  <si>
    <t>Income is defined as market income but excludes capital gains.</t>
  </si>
  <si>
    <t>Notes: Computations by authors on tax return statistics. Taxpayers are ranked by gross income (excluding capital gains and government transfers).</t>
  </si>
  <si>
    <t>(11)</t>
  </si>
  <si>
    <t>(10)</t>
  </si>
  <si>
    <t>(9)</t>
  </si>
  <si>
    <t>(8)</t>
  </si>
  <si>
    <t>(7)</t>
  </si>
  <si>
    <t>(6)</t>
  </si>
  <si>
    <t>(5)</t>
  </si>
  <si>
    <t>(4)</t>
  </si>
  <si>
    <t>(3)</t>
  </si>
  <si>
    <t>(2)</t>
  </si>
  <si>
    <t>(1)</t>
  </si>
  <si>
    <t>(fractiles are defined by total income (excluding capital gains))</t>
  </si>
  <si>
    <t>Table A1: Top fractiles income shares (excluding capital gains) in the United States</t>
  </si>
  <si>
    <t>The denominator we use includes all capital gains while the denominator in Piketty and Saez (2001) included only capital gains going to the top 10%.</t>
  </si>
  <si>
    <t>Those series differ slightly from Table A2 in Piketty and Saez (2001) because of the difference in the denominator:</t>
  </si>
  <si>
    <t>Income to compute shares is defined as market income and includes capital gains.</t>
  </si>
  <si>
    <t>Table A2: Top fractiles income shares (including capital gains) in the United States</t>
  </si>
  <si>
    <t>Notes: Computations by authors on tax return statistics. Taxpayers are ranked by gross income including capital gains (excluding government transfers).</t>
  </si>
  <si>
    <t>(fractiles are defined by total income (including capital gains))</t>
  </si>
  <si>
    <t>Table A3: Top fractiles income shares (including capital gains) in the United States</t>
  </si>
  <si>
    <t>Memo: top 1% pre-tax income share PSZ equal split</t>
  </si>
  <si>
    <t>Memo: top 1% pre-tax income share AS</t>
  </si>
  <si>
    <t>Of which: pensions tax-exempt capital income</t>
  </si>
  <si>
    <t>Of which: other tax-exempt capital income</t>
  </si>
  <si>
    <t>Sept. 11-12, 2018: computation of simplified DINA pre-tax</t>
  </si>
  <si>
    <t>(ii) tax-exempt capital income paid to pension plans (including retained earnings, corp tax and business tax attributable to pension plans)</t>
  </si>
  <si>
    <t>(iii) other tax-exempt capital income: retained earnings and corp tax (other than allocated to pension plans), tax-exempt interest, imputed rents, property tax, income retained in fiduciaries, tax evasion, etc.</t>
  </si>
  <si>
    <t>Simple assumptions are:</t>
  </si>
  <si>
    <t xml:space="preserve">(ii) distributed like taxable taxable labor &amp; pension income </t>
  </si>
  <si>
    <t xml:space="preserve">Idea: compute top pre-tax income shares quickly by decomposing macro pre-tax income into fiscal income + non-taxable income, then applying fiscal income distribution to fiscal income, and making simple assumptions on distribution of non-taxable income </t>
  </si>
  <si>
    <t>Focus on top 1% income share among tax units (to abstract from units of observation issues), and distribute all of pre-tax national income exluding sales taxes (negligible impact on time trend). So shares are shares of factor-price pre-tax national income</t>
  </si>
  <si>
    <t>(i) distributed like taxable labor &amp; pension income [might be a bit excessive as about 1/3 = SS benefits, equally distributed]</t>
  </si>
  <si>
    <t>&gt;&gt;&gt; This does a good job at reproducing the top 1% PSZ pre-tax income share among tax units [perfect match in 1960 and 2016], see F1. Main difference is late 1970s early 1980s = very little taxable capital income reported (huge business losses etc.) that we correct for in PSZ (but ignoring business losses) but not with this simplified method, hence simplified method undershoots slightly</t>
  </si>
  <si>
    <t>Added 12/2018: Auten and Splinter (2018) reproduction</t>
  </si>
  <si>
    <t>memo Auten and Splinter, August 2018 series</t>
  </si>
  <si>
    <t>BD</t>
  </si>
  <si>
    <t>BB</t>
  </si>
  <si>
    <t>We consider three categories of tax-exempt pre-tax income:  (i) tax-exempt labor &amp; pension income (employer health insurance, SS benefits, non-taxable private pension benefits, tax evasion)</t>
  </si>
  <si>
    <t>To reproduce Auten and Splinter (2018) estimates, we need instead to assume that non-taxable income is distributed as follows:</t>
  </si>
  <si>
    <t xml:space="preserve"> (i) tax-exempt labor &amp; pension income distributed like taxable labor income in 1960 over the full period (6% goes to the top 1% each year)</t>
  </si>
  <si>
    <t>(ii) tax-exempt capital income paid to pension plans distributed like taxable labor income in 1960 over the full period (6% goes to the top 1% each year)</t>
  </si>
  <si>
    <t>(iii) other tax-exempt capital income is distributed as follows: the share going to the top 1% declined linearly from 30% in 1960 down to 10% in 2016</t>
  </si>
  <si>
    <t xml:space="preserve">(iii) distributed like taxable capital income (including realized capital gains) </t>
  </si>
  <si>
    <t xml:space="preserve">Notes: statistics from this table are extracted from excel file DINA(aggreg).xls available online at </t>
  </si>
  <si>
    <t>SIMPLE DINA to reproduce Auten and Splinter</t>
  </si>
  <si>
    <t>Top 1% wealth shares</t>
  </si>
  <si>
    <t>SCF (incl. Forbes 400)</t>
  </si>
  <si>
    <t>Saez-Zucman (tax units)</t>
  </si>
  <si>
    <t>Figure 5, series extracted from Zucman (2019) annual review, excel file Zucman2019Data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</si>
</sst>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0.0"/>
    <numFmt numFmtId="166" formatCode="\$#,##0\ ;\(\$#,##0\)"/>
    <numFmt numFmtId="167" formatCode="General_)"/>
    <numFmt numFmtId="168" formatCode="_-* #,##0.00\ _€_-;\-* #,##0.00\ _€_-;_-* &quot;-&quot;??\ _€_-;_-@_-"/>
    <numFmt numFmtId="169" formatCode="#,##0.000"/>
    <numFmt numFmtId="170" formatCode="#,##0.0"/>
    <numFmt numFmtId="171" formatCode="#,##0.00__;\-#,##0.00__;#,##0.00__;@__"/>
    <numFmt numFmtId="172" formatCode="&quot;$&quot;#,##0_);\(&quot;$&quot;#,##0\)"/>
    <numFmt numFmtId="173" formatCode="_ * #,##0.00_ ;_ * \-#,##0.00_ ;_ * &quot;-&quot;??_ ;_ @_ "/>
    <numFmt numFmtId="174" formatCode="_ * #,##0.00_)\ _€_ ;_ * \(#,##0.00\)\ _€_ ;_ * &quot;-&quot;??_)\ _€_ ;_ @_ "/>
    <numFmt numFmtId="175" formatCode="0.000%"/>
  </numFmts>
  <fonts count="76" x14ac:knownFonts="1">
    <font>
      <sz val="12"/>
      <color theme="1"/>
      <name val="Arial"/>
      <family val="2"/>
    </font>
    <font>
      <sz val="12"/>
      <color theme="1"/>
      <name val="Calibri"/>
      <family val="2"/>
      <scheme val="minor"/>
    </font>
    <font>
      <sz val="12"/>
      <color theme="1"/>
      <name val="Arial"/>
      <family val="2"/>
    </font>
    <font>
      <sz val="12"/>
      <color theme="1"/>
      <name val="Arial"/>
      <family val="2"/>
    </font>
    <font>
      <sz val="12"/>
      <color rgb="FFFF0000"/>
      <name val="Arial"/>
      <family val="2"/>
    </font>
    <font>
      <b/>
      <sz val="12"/>
      <color theme="1"/>
      <name val="Arial"/>
      <family val="2"/>
    </font>
    <font>
      <u/>
      <sz val="12"/>
      <color theme="10"/>
      <name val="Arial"/>
      <family val="2"/>
    </font>
    <font>
      <u/>
      <sz val="12"/>
      <color theme="11"/>
      <name val="Arial"/>
      <family val="2"/>
    </font>
    <font>
      <i/>
      <sz val="12"/>
      <color theme="1"/>
      <name val="Arial"/>
    </font>
    <font>
      <sz val="10"/>
      <name val="Arial"/>
    </font>
    <font>
      <sz val="8"/>
      <name val="Arial"/>
      <family val="2"/>
    </font>
    <font>
      <sz val="8"/>
      <name val="Arial Narrow"/>
      <family val="2"/>
    </font>
    <font>
      <b/>
      <sz val="8"/>
      <name val="Arial Narrow"/>
      <family val="2"/>
    </font>
    <font>
      <sz val="12"/>
      <color indexed="24"/>
      <name val="Arial"/>
    </font>
    <font>
      <u/>
      <sz val="8"/>
      <color indexed="24"/>
      <name val="Arial"/>
      <family val="2"/>
    </font>
    <font>
      <u/>
      <sz val="8"/>
      <name val="Arial"/>
      <family val="2"/>
    </font>
    <font>
      <b/>
      <u/>
      <sz val="10"/>
      <name val="Arial"/>
      <family val="2"/>
    </font>
    <font>
      <b/>
      <sz val="8"/>
      <name val="Arial"/>
      <family val="2"/>
    </font>
    <font>
      <sz val="8"/>
      <color indexed="24"/>
      <name val="Arial"/>
    </font>
    <font>
      <b/>
      <sz val="10"/>
      <name val="Arial"/>
    </font>
    <font>
      <b/>
      <sz val="8"/>
      <color indexed="24"/>
      <name val="Times New Roman"/>
    </font>
    <font>
      <sz val="8"/>
      <color indexed="24"/>
      <name val="Times New Roman"/>
    </font>
    <font>
      <sz val="7"/>
      <name val="Helvetica"/>
    </font>
    <font>
      <sz val="6"/>
      <name val="Arial"/>
      <family val="2"/>
    </font>
    <font>
      <sz val="6"/>
      <name val="Arial Narrow"/>
      <family val="2"/>
    </font>
    <font>
      <b/>
      <sz val="6"/>
      <name val="Arial Narrow"/>
      <family val="2"/>
    </font>
    <font>
      <sz val="10"/>
      <color theme="1"/>
      <name val="Arial"/>
    </font>
    <font>
      <i/>
      <sz val="10"/>
      <color theme="1"/>
      <name val="Arial"/>
    </font>
    <font>
      <b/>
      <sz val="10"/>
      <color theme="1"/>
      <name val="Arial"/>
    </font>
    <font>
      <sz val="11"/>
      <name val="Calibri"/>
    </font>
    <font>
      <sz val="11"/>
      <color indexed="8"/>
      <name val="Calibri"/>
      <family val="2"/>
    </font>
    <font>
      <sz val="11"/>
      <color indexed="9"/>
      <name val="Calibri"/>
      <family val="2"/>
    </font>
    <font>
      <sz val="11"/>
      <color indexed="20"/>
      <name val="Calibri"/>
      <family val="2"/>
    </font>
    <font>
      <sz val="9"/>
      <color indexed="9"/>
      <name val="Times"/>
      <family val="1"/>
    </font>
    <font>
      <b/>
      <sz val="11"/>
      <color indexed="52"/>
      <name val="Calibri"/>
      <family val="2"/>
    </font>
    <font>
      <b/>
      <sz val="11"/>
      <color indexed="9"/>
      <name val="Calibri"/>
      <family val="2"/>
    </font>
    <font>
      <sz val="11"/>
      <color theme="1"/>
      <name val="Calibri"/>
      <family val="2"/>
      <scheme val="minor"/>
    </font>
    <font>
      <sz val="9"/>
      <color indexed="8"/>
      <name val="Times"/>
      <family val="1"/>
    </font>
    <font>
      <sz val="8"/>
      <name val="Helvetica"/>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u/>
      <sz val="12"/>
      <color indexed="12"/>
      <name val="Calibri"/>
      <family val="2"/>
    </font>
    <font>
      <sz val="11"/>
      <color indexed="52"/>
      <name val="Calibri"/>
      <family val="2"/>
    </font>
    <font>
      <sz val="11"/>
      <color indexed="60"/>
      <name val="Calibri"/>
      <family val="2"/>
    </font>
    <font>
      <sz val="12"/>
      <color theme="1"/>
      <name val="Calibri"/>
      <family val="2"/>
      <scheme val="minor"/>
    </font>
    <font>
      <sz val="12"/>
      <color indexed="8"/>
      <name val="Calibri"/>
      <family val="2"/>
    </font>
    <font>
      <sz val="10"/>
      <name val="Verdana"/>
    </font>
    <font>
      <sz val="9"/>
      <name val="Times New Roman"/>
      <family val="1"/>
    </font>
    <font>
      <sz val="10"/>
      <color indexed="8"/>
      <name val="Times"/>
      <family val="1"/>
    </font>
    <font>
      <sz val="9"/>
      <name val="Times"/>
    </font>
    <font>
      <sz val="12"/>
      <name val="Arial CE"/>
    </font>
    <font>
      <b/>
      <sz val="11"/>
      <color indexed="63"/>
      <name val="Calibri"/>
      <family val="2"/>
    </font>
    <font>
      <b/>
      <sz val="18"/>
      <color indexed="56"/>
      <name val="Cambria"/>
      <family val="2"/>
    </font>
    <font>
      <sz val="11"/>
      <color indexed="10"/>
      <name val="Calibri"/>
      <family val="2"/>
    </font>
    <font>
      <sz val="10"/>
      <name val="Times"/>
      <family val="1"/>
    </font>
    <font>
      <sz val="9"/>
      <name val="Arial"/>
      <family val="2"/>
    </font>
    <font>
      <sz val="10"/>
      <color indexed="24"/>
      <name val="Arial"/>
    </font>
    <font>
      <sz val="12"/>
      <color rgb="FF000000"/>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sz val="10"/>
      <color rgb="FFFF0000"/>
      <name val="Arial"/>
    </font>
  </fonts>
  <fills count="5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26"/>
      </patternFill>
    </fill>
    <fill>
      <patternFill patternType="solid">
        <fgColor indexed="43"/>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theme="4" tint="0.79995117038483843"/>
        <bgColor indexed="65"/>
      </patternFill>
    </fill>
    <fill>
      <patternFill patternType="solid">
        <fgColor theme="5" tint="0.79995117038483843"/>
        <bgColor indexed="65"/>
      </patternFill>
    </fill>
    <fill>
      <patternFill patternType="solid">
        <fgColor theme="6" tint="0.79995117038483843"/>
        <bgColor indexed="65"/>
      </patternFill>
    </fill>
    <fill>
      <patternFill patternType="solid">
        <fgColor theme="7" tint="0.79995117038483843"/>
        <bgColor indexed="65"/>
      </patternFill>
    </fill>
    <fill>
      <patternFill patternType="solid">
        <fgColor theme="8" tint="0.79995117038483843"/>
        <bgColor indexed="65"/>
      </patternFill>
    </fill>
    <fill>
      <patternFill patternType="solid">
        <fgColor theme="9" tint="0.79995117038483843"/>
        <bgColor indexed="65"/>
      </patternFill>
    </fill>
    <fill>
      <patternFill patternType="solid">
        <fgColor theme="4" tint="0.59996337778862885"/>
        <bgColor indexed="65"/>
      </patternFill>
    </fill>
    <fill>
      <patternFill patternType="solid">
        <fgColor theme="5" tint="0.59996337778862885"/>
        <bgColor indexed="65"/>
      </patternFill>
    </fill>
    <fill>
      <patternFill patternType="solid">
        <fgColor theme="6" tint="0.59996337778862885"/>
        <bgColor indexed="65"/>
      </patternFill>
    </fill>
    <fill>
      <patternFill patternType="solid">
        <fgColor theme="7" tint="0.59996337778862885"/>
        <bgColor indexed="65"/>
      </patternFill>
    </fill>
    <fill>
      <patternFill patternType="solid">
        <fgColor theme="8" tint="0.59996337778862885"/>
        <bgColor indexed="65"/>
      </patternFill>
    </fill>
    <fill>
      <patternFill patternType="solid">
        <fgColor theme="9" tint="0.599963377788628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1">
    <border>
      <left/>
      <right/>
      <top/>
      <bottom/>
      <diagonal/>
    </border>
    <border>
      <left/>
      <right/>
      <top/>
      <bottom style="thin">
        <color auto="1"/>
      </bottom>
      <diagonal/>
    </border>
    <border>
      <left style="thin">
        <color auto="1"/>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5422223578601"/>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336">
    <xf numFmtId="0" fontId="0" fillId="0" borderId="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9" fillId="0" borderId="0"/>
    <xf numFmtId="0" fontId="13" fillId="0" borderId="0"/>
    <xf numFmtId="0" fontId="13"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3" fontId="13" fillId="0" borderId="0" applyFont="0" applyFill="0" applyBorder="0" applyAlignment="0" applyProtection="0"/>
    <xf numFmtId="166" fontId="13" fillId="0" borderId="0" applyFont="0" applyFill="0" applyBorder="0" applyAlignment="0" applyProtection="0"/>
    <xf numFmtId="0" fontId="9" fillId="0" borderId="0"/>
    <xf numFmtId="0" fontId="22" fillId="0" borderId="2">
      <alignment horizontal="center"/>
    </xf>
    <xf numFmtId="2" fontId="1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30" fillId="2" borderId="0" applyNumberFormat="0" applyBorder="0" applyAlignment="0" applyProtection="0"/>
    <xf numFmtId="0" fontId="30" fillId="3" borderId="0" applyNumberFormat="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5"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1" fillId="12"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2" fillId="3" borderId="0" applyNumberFormat="0" applyBorder="0" applyAlignment="0" applyProtection="0"/>
    <xf numFmtId="167" fontId="33" fillId="0" borderId="0">
      <alignment vertical="top"/>
    </xf>
    <xf numFmtId="0" fontId="34" fillId="16" borderId="3" applyNumberFormat="0" applyAlignment="0" applyProtection="0"/>
    <xf numFmtId="0" fontId="35" fillId="17" borderId="4" applyNumberFormat="0" applyAlignment="0" applyProtection="0"/>
    <xf numFmtId="168" fontId="36" fillId="0" borderId="0" applyFont="0" applyFill="0" applyBorder="0" applyAlignment="0" applyProtection="0"/>
    <xf numFmtId="168" fontId="36" fillId="0" borderId="0" applyFont="0" applyFill="0" applyBorder="0" applyAlignment="0" applyProtection="0"/>
    <xf numFmtId="168" fontId="36" fillId="0" borderId="0" applyFont="0" applyFill="0" applyBorder="0" applyAlignment="0" applyProtection="0"/>
    <xf numFmtId="3" fontId="37" fillId="0" borderId="0" applyFill="0" applyBorder="0">
      <alignment horizontal="right" vertical="top"/>
    </xf>
    <xf numFmtId="169" fontId="37" fillId="0" borderId="0" applyFill="0" applyBorder="0">
      <alignment horizontal="right" vertical="top"/>
    </xf>
    <xf numFmtId="3" fontId="37" fillId="0" borderId="0" applyFill="0" applyBorder="0">
      <alignment horizontal="right" vertical="top"/>
    </xf>
    <xf numFmtId="170" fontId="33" fillId="0" borderId="0" applyFont="0" applyFill="0" applyBorder="0">
      <alignment horizontal="right" vertical="top"/>
    </xf>
    <xf numFmtId="171" fontId="37" fillId="0" borderId="0" applyFont="0" applyFill="0" applyBorder="0" applyAlignment="0" applyProtection="0">
      <alignment horizontal="right" vertical="top"/>
    </xf>
    <xf numFmtId="169" fontId="37" fillId="0" borderId="0">
      <alignment horizontal="right" vertical="top"/>
    </xf>
    <xf numFmtId="3" fontId="9" fillId="0" borderId="0" applyFont="0" applyFill="0" applyBorder="0" applyAlignment="0" applyProtection="0"/>
    <xf numFmtId="0" fontId="30" fillId="18" borderId="5" applyNumberFormat="0" applyFont="0" applyAlignment="0" applyProtection="0"/>
    <xf numFmtId="172" fontId="9" fillId="0" borderId="0" applyFont="0" applyFill="0" applyBorder="0" applyAlignment="0" applyProtection="0"/>
    <xf numFmtId="173" fontId="38" fillId="0" borderId="0" applyFont="0" applyFill="0" applyBorder="0" applyAlignment="0" applyProtection="0"/>
    <xf numFmtId="0" fontId="39" fillId="0" borderId="0" applyNumberFormat="0" applyFill="0" applyBorder="0" applyAlignment="0" applyProtection="0"/>
    <xf numFmtId="2" fontId="9" fillId="0" borderId="0" applyFont="0" applyFill="0" applyBorder="0" applyAlignment="0" applyProtection="0"/>
    <xf numFmtId="0" fontId="40" fillId="4" borderId="0" applyNumberFormat="0" applyBorder="0" applyAlignment="0" applyProtection="0"/>
    <xf numFmtId="0" fontId="41" fillId="0" borderId="6" applyNumberFormat="0" applyFill="0" applyAlignment="0" applyProtection="0"/>
    <xf numFmtId="0" fontId="42" fillId="0" borderId="7" applyNumberFormat="0" applyFill="0" applyAlignment="0" applyProtection="0"/>
    <xf numFmtId="0" fontId="43" fillId="0" borderId="8" applyNumberFormat="0" applyFill="0" applyAlignment="0" applyProtection="0"/>
    <xf numFmtId="0" fontId="43" fillId="0" borderId="0" applyNumberFormat="0" applyFill="0" applyBorder="0" applyAlignment="0" applyProtection="0"/>
    <xf numFmtId="0" fontId="44" fillId="7" borderId="3" applyNumberFormat="0" applyAlignment="0" applyProtection="0"/>
    <xf numFmtId="0" fontId="45" fillId="0" borderId="0" applyNumberFormat="0" applyFill="0" applyBorder="0" applyAlignment="0" applyProtection="0"/>
    <xf numFmtId="0" fontId="46" fillId="0" borderId="9" applyNumberFormat="0" applyFill="0" applyAlignment="0" applyProtection="0"/>
    <xf numFmtId="174" fontId="2" fillId="0" borderId="0" applyFont="0" applyFill="0" applyBorder="0" applyAlignment="0" applyProtection="0"/>
    <xf numFmtId="0" fontId="9" fillId="0" borderId="0"/>
    <xf numFmtId="0" fontId="47" fillId="19" borderId="0" applyNumberFormat="0" applyBorder="0" applyAlignment="0" applyProtection="0"/>
    <xf numFmtId="0" fontId="9" fillId="0" borderId="0"/>
    <xf numFmtId="0" fontId="2" fillId="0" borderId="0"/>
    <xf numFmtId="0" fontId="2" fillId="0" borderId="0"/>
    <xf numFmtId="0" fontId="2" fillId="0" borderId="0"/>
    <xf numFmtId="0" fontId="29" fillId="0" borderId="0"/>
    <xf numFmtId="0" fontId="2" fillId="0" borderId="0"/>
    <xf numFmtId="0" fontId="2" fillId="0" borderId="0"/>
    <xf numFmtId="0" fontId="2" fillId="0" borderId="0"/>
    <xf numFmtId="0" fontId="48" fillId="0" borderId="0"/>
    <xf numFmtId="0" fontId="48" fillId="0" borderId="0"/>
    <xf numFmtId="0" fontId="48" fillId="0" borderId="0"/>
    <xf numFmtId="0" fontId="48" fillId="0" borderId="0"/>
    <xf numFmtId="0" fontId="48" fillId="0" borderId="0"/>
    <xf numFmtId="0" fontId="48" fillId="0" borderId="0"/>
    <xf numFmtId="0" fontId="36" fillId="0" borderId="0"/>
    <xf numFmtId="0" fontId="13" fillId="0" borderId="0"/>
    <xf numFmtId="0" fontId="13" fillId="0" borderId="0"/>
    <xf numFmtId="0" fontId="9" fillId="0" borderId="0"/>
    <xf numFmtId="0" fontId="2" fillId="0" borderId="0"/>
    <xf numFmtId="0" fontId="2" fillId="0" borderId="0"/>
    <xf numFmtId="0" fontId="2" fillId="0" borderId="0"/>
    <xf numFmtId="0" fontId="29" fillId="0" borderId="0"/>
    <xf numFmtId="0" fontId="9" fillId="0" borderId="0"/>
    <xf numFmtId="0" fontId="49" fillId="0" borderId="0"/>
    <xf numFmtId="0" fontId="50" fillId="0" borderId="0"/>
    <xf numFmtId="0" fontId="9" fillId="0" borderId="0"/>
    <xf numFmtId="0" fontId="48" fillId="0" borderId="0"/>
    <xf numFmtId="0" fontId="48" fillId="0" borderId="0"/>
    <xf numFmtId="0" fontId="36" fillId="0" borderId="0"/>
    <xf numFmtId="0" fontId="9" fillId="0" borderId="0"/>
    <xf numFmtId="0" fontId="48" fillId="0" borderId="0"/>
    <xf numFmtId="0" fontId="2" fillId="0" borderId="0"/>
    <xf numFmtId="0" fontId="2" fillId="0" borderId="0"/>
    <xf numFmtId="0" fontId="2" fillId="0" borderId="0"/>
    <xf numFmtId="0" fontId="51" fillId="0" borderId="10" applyNumberFormat="0" applyFill="0" applyAlignment="0" applyProtection="0"/>
    <xf numFmtId="1" fontId="33" fillId="0" borderId="0">
      <alignment vertical="top" wrapText="1"/>
    </xf>
    <xf numFmtId="1" fontId="52" fillId="0" borderId="0" applyFill="0" applyBorder="0" applyProtection="0"/>
    <xf numFmtId="1" fontId="51" fillId="0" borderId="0" applyFont="0" applyFill="0" applyBorder="0" applyProtection="0">
      <alignment vertical="center"/>
    </xf>
    <xf numFmtId="1" fontId="53" fillId="0" borderId="0">
      <alignment horizontal="right" vertical="top"/>
    </xf>
    <xf numFmtId="1" fontId="37" fillId="0" borderId="0" applyNumberFormat="0" applyFill="0" applyBorder="0">
      <alignment vertical="top"/>
    </xf>
    <xf numFmtId="0" fontId="54" fillId="0" borderId="0"/>
    <xf numFmtId="0" fontId="9" fillId="18" borderId="5" applyNumberFormat="0" applyFont="0" applyAlignment="0" applyProtection="0"/>
    <xf numFmtId="0" fontId="55" fillId="16" borderId="11"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9" fillId="0" borderId="0" applyFont="0" applyFill="0" applyBorder="0" applyAlignment="0" applyProtection="0"/>
    <xf numFmtId="9" fontId="36" fillId="0" borderId="0" applyFont="0" applyFill="0" applyBorder="0" applyAlignment="0" applyProtection="0"/>
    <xf numFmtId="168" fontId="9"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9" fillId="0" borderId="0" applyFont="0" applyFill="0" applyBorder="0" applyAlignment="0" applyProtection="0"/>
    <xf numFmtId="9" fontId="49" fillId="0" borderId="0" applyFont="0" applyFill="0" applyBorder="0" applyAlignment="0" applyProtection="0"/>
    <xf numFmtId="9" fontId="2" fillId="0" borderId="0" applyFont="0" applyFill="0" applyBorder="0" applyAlignment="0" applyProtection="0"/>
    <xf numFmtId="9" fontId="9" fillId="0" borderId="0" applyFont="0" applyFill="0" applyBorder="0" applyAlignment="0" applyProtection="0"/>
    <xf numFmtId="9" fontId="48" fillId="0" borderId="0" applyFont="0" applyFill="0" applyBorder="0" applyAlignment="0" applyProtection="0"/>
    <xf numFmtId="9" fontId="4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4" borderId="0" applyNumberFormat="0" applyBorder="0" applyAlignment="0" applyProtection="0"/>
    <xf numFmtId="0" fontId="9" fillId="0" borderId="0"/>
    <xf numFmtId="0" fontId="9" fillId="0" borderId="0"/>
    <xf numFmtId="2" fontId="9" fillId="0" borderId="0" applyFont="0" applyFill="0" applyBorder="0" applyProtection="0">
      <alignment horizontal="right"/>
    </xf>
    <xf numFmtId="2" fontId="9" fillId="0" borderId="0" applyFont="0" applyFill="0" applyBorder="0" applyProtection="0">
      <alignment horizontal="right"/>
    </xf>
    <xf numFmtId="49" fontId="37" fillId="0" borderId="0" applyFill="0" applyBorder="0" applyAlignment="0" applyProtection="0">
      <alignment vertical="top"/>
    </xf>
    <xf numFmtId="0" fontId="56" fillId="0" borderId="0" applyNumberFormat="0" applyFill="0" applyBorder="0" applyAlignment="0" applyProtection="0"/>
    <xf numFmtId="0" fontId="56" fillId="0" borderId="0" applyNumberFormat="0" applyFill="0" applyBorder="0" applyAlignment="0" applyProtection="0"/>
    <xf numFmtId="0" fontId="41" fillId="0" borderId="6" applyNumberFormat="0" applyFill="0" applyAlignment="0" applyProtection="0"/>
    <xf numFmtId="0" fontId="42" fillId="0" borderId="7" applyNumberFormat="0" applyFill="0" applyAlignment="0" applyProtection="0"/>
    <xf numFmtId="0" fontId="43" fillId="0" borderId="8" applyNumberFormat="0" applyFill="0" applyAlignment="0" applyProtection="0"/>
    <xf numFmtId="0" fontId="43" fillId="0" borderId="0" applyNumberFormat="0" applyFill="0" applyBorder="0" applyAlignment="0" applyProtection="0"/>
    <xf numFmtId="0" fontId="35" fillId="17" borderId="4" applyNumberFormat="0" applyAlignment="0" applyProtection="0"/>
    <xf numFmtId="0" fontId="57" fillId="0" borderId="0" applyNumberFormat="0" applyFill="0" applyBorder="0" applyAlignment="0" applyProtection="0"/>
    <xf numFmtId="1" fontId="58" fillId="0" borderId="0">
      <alignment vertical="top" wrapText="1"/>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6"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26" fillId="31" borderId="0" applyNumberFormat="0" applyBorder="0" applyAlignment="0" applyProtection="0"/>
    <xf numFmtId="0" fontId="26" fillId="32" borderId="0" applyNumberFormat="0" applyBorder="0" applyAlignment="0" applyProtection="0"/>
    <xf numFmtId="0" fontId="26" fillId="33" borderId="0" applyNumberFormat="0" applyBorder="0" applyAlignment="0" applyProtection="0"/>
    <xf numFmtId="0" fontId="26" fillId="34" borderId="0" applyNumberFormat="0" applyBorder="0" applyAlignment="0" applyProtection="0"/>
    <xf numFmtId="0" fontId="26" fillId="35" borderId="0" applyNumberFormat="0" applyBorder="0" applyAlignment="0" applyProtection="0"/>
    <xf numFmtId="0" fontId="26" fillId="36" borderId="0" applyNumberFormat="0" applyBorder="0" applyAlignment="0" applyProtection="0"/>
    <xf numFmtId="0" fontId="26" fillId="37" borderId="0" applyNumberFormat="0" applyBorder="0" applyAlignment="0" applyProtection="0"/>
    <xf numFmtId="0" fontId="62" fillId="38" borderId="0" applyNumberFormat="0" applyBorder="0" applyAlignment="0" applyProtection="0"/>
    <xf numFmtId="0" fontId="62" fillId="39" borderId="0" applyNumberFormat="0" applyBorder="0" applyAlignment="0" applyProtection="0"/>
    <xf numFmtId="0" fontId="62" fillId="40" borderId="0" applyNumberFormat="0" applyBorder="0" applyAlignment="0" applyProtection="0"/>
    <xf numFmtId="0" fontId="62" fillId="41" borderId="0" applyNumberFormat="0" applyBorder="0" applyAlignment="0" applyProtection="0"/>
    <xf numFmtId="0" fontId="62" fillId="42" borderId="0" applyNumberFormat="0" applyBorder="0" applyAlignment="0" applyProtection="0"/>
    <xf numFmtId="0" fontId="62" fillId="43" borderId="0" applyNumberFormat="0" applyBorder="0" applyAlignment="0" applyProtection="0"/>
    <xf numFmtId="0" fontId="62" fillId="20" borderId="0" applyNumberFormat="0" applyBorder="0" applyAlignment="0" applyProtection="0"/>
    <xf numFmtId="0" fontId="62" fillId="21" borderId="0" applyNumberFormat="0" applyBorder="0" applyAlignment="0" applyProtection="0"/>
    <xf numFmtId="0" fontId="62" fillId="22" borderId="0" applyNumberFormat="0" applyBorder="0" applyAlignment="0" applyProtection="0"/>
    <xf numFmtId="0" fontId="62" fillId="23" borderId="0" applyNumberFormat="0" applyBorder="0" applyAlignment="0" applyProtection="0"/>
    <xf numFmtId="0" fontId="62" fillId="24" borderId="0" applyNumberFormat="0" applyBorder="0" applyAlignment="0" applyProtection="0"/>
    <xf numFmtId="0" fontId="62" fillId="25" borderId="0" applyNumberFormat="0" applyBorder="0" applyAlignment="0" applyProtection="0"/>
    <xf numFmtId="0" fontId="63" fillId="44" borderId="0" applyNumberFormat="0" applyBorder="0" applyAlignment="0" applyProtection="0"/>
    <xf numFmtId="0" fontId="64" fillId="45" borderId="13" applyNumberFormat="0" applyAlignment="0" applyProtection="0"/>
    <xf numFmtId="0" fontId="65" fillId="46" borderId="14" applyNumberFormat="0" applyAlignment="0" applyProtection="0"/>
    <xf numFmtId="0" fontId="66" fillId="0" borderId="0" applyNumberFormat="0" applyFill="0" applyBorder="0" applyAlignment="0" applyProtection="0"/>
    <xf numFmtId="0" fontId="67" fillId="47" borderId="0" applyNumberFormat="0" applyBorder="0" applyAlignment="0" applyProtection="0"/>
    <xf numFmtId="0" fontId="68" fillId="0" borderId="15" applyNumberFormat="0" applyFill="0" applyAlignment="0" applyProtection="0"/>
    <xf numFmtId="0" fontId="69" fillId="0" borderId="16" applyNumberFormat="0" applyFill="0" applyAlignment="0" applyProtection="0"/>
    <xf numFmtId="0" fontId="70" fillId="0" borderId="17" applyNumberFormat="0" applyFill="0" applyAlignment="0" applyProtection="0"/>
    <xf numFmtId="0" fontId="70" fillId="0" borderId="0" applyNumberFormat="0" applyFill="0" applyBorder="0" applyAlignment="0" applyProtection="0"/>
    <xf numFmtId="0" fontId="71" fillId="48" borderId="13" applyNumberFormat="0" applyAlignment="0" applyProtection="0"/>
    <xf numFmtId="0" fontId="6" fillId="0" borderId="0" applyNumberFormat="0" applyFill="0" applyBorder="0" applyAlignment="0" applyProtection="0"/>
    <xf numFmtId="0" fontId="72" fillId="0" borderId="18" applyNumberFormat="0" applyFill="0" applyAlignment="0" applyProtection="0"/>
    <xf numFmtId="173" fontId="9" fillId="0" borderId="0" applyFont="0" applyFill="0" applyBorder="0" applyAlignment="0" applyProtection="0"/>
    <xf numFmtId="0" fontId="73" fillId="49"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6" fillId="0" borderId="0"/>
    <xf numFmtId="0" fontId="1" fillId="0" borderId="0"/>
    <xf numFmtId="0" fontId="2" fillId="0" borderId="0"/>
    <xf numFmtId="0" fontId="26" fillId="50" borderId="19" applyNumberFormat="0" applyFont="0" applyAlignment="0" applyProtection="0"/>
    <xf numFmtId="0" fontId="74" fillId="45" borderId="20"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36" fillId="0" borderId="0" applyFont="0" applyFill="0" applyBorder="0" applyAlignment="0" applyProtection="0"/>
    <xf numFmtId="9" fontId="2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0" fillId="0" borderId="0" applyFont="0" applyFill="0" applyBorder="0" applyAlignment="0" applyProtection="0"/>
    <xf numFmtId="9" fontId="29" fillId="0" borderId="0" applyFont="0" applyFill="0" applyBorder="0" applyAlignment="0" applyProtection="0"/>
    <xf numFmtId="0" fontId="28" fillId="0" borderId="12" applyNumberFormat="0" applyFill="0" applyAlignment="0" applyProtection="0"/>
    <xf numFmtId="0" fontId="75" fillId="0" borderId="0" applyNumberFormat="0" applyFill="0" applyBorder="0" applyAlignment="0" applyProtection="0"/>
  </cellStyleXfs>
  <cellXfs count="91">
    <xf numFmtId="0" fontId="0" fillId="0" borderId="0" xfId="0"/>
    <xf numFmtId="164" fontId="0" fillId="0" borderId="0" xfId="1" applyNumberFormat="1" applyFont="1"/>
    <xf numFmtId="164" fontId="0" fillId="0" borderId="0" xfId="1" applyNumberFormat="1" applyFont="1" applyAlignment="1">
      <alignment horizontal="center"/>
    </xf>
    <xf numFmtId="0" fontId="5" fillId="0" borderId="0" xfId="0" applyFont="1"/>
    <xf numFmtId="164" fontId="0" fillId="0" borderId="0" xfId="0" applyNumberFormat="1"/>
    <xf numFmtId="0" fontId="0" fillId="0" borderId="0" xfId="0" applyAlignment="1">
      <alignment horizontal="left"/>
    </xf>
    <xf numFmtId="164" fontId="0" fillId="0" borderId="0" xfId="0" applyNumberFormat="1" applyAlignment="1">
      <alignment horizontal="center"/>
    </xf>
    <xf numFmtId="0" fontId="0" fillId="0" borderId="0" xfId="0" applyAlignment="1">
      <alignment horizontal="center"/>
    </xf>
    <xf numFmtId="10" fontId="0" fillId="0" borderId="0" xfId="0" applyNumberFormat="1" applyAlignment="1">
      <alignment horizontal="center"/>
    </xf>
    <xf numFmtId="165" fontId="0" fillId="0" borderId="0" xfId="0" applyNumberFormat="1"/>
    <xf numFmtId="1" fontId="0" fillId="0" borderId="0" xfId="0" applyNumberFormat="1"/>
    <xf numFmtId="10" fontId="4" fillId="0" borderId="0" xfId="0" applyNumberFormat="1" applyFont="1" applyAlignment="1">
      <alignment horizontal="center"/>
    </xf>
    <xf numFmtId="164" fontId="4" fillId="0" borderId="0" xfId="0" applyNumberFormat="1" applyFont="1" applyAlignment="1">
      <alignment horizontal="center"/>
    </xf>
    <xf numFmtId="0" fontId="0" fillId="0" borderId="0" xfId="0" applyAlignment="1">
      <alignment wrapText="1"/>
    </xf>
    <xf numFmtId="1" fontId="5" fillId="0" borderId="0" xfId="0" applyNumberFormat="1" applyFont="1" applyAlignment="1">
      <alignment horizontal="center"/>
    </xf>
    <xf numFmtId="0" fontId="4" fillId="0" borderId="0" xfId="0" applyFont="1"/>
    <xf numFmtId="9" fontId="0" fillId="0" borderId="0" xfId="1" applyFont="1" applyAlignment="1">
      <alignment horizontal="center"/>
    </xf>
    <xf numFmtId="0" fontId="0" fillId="0" borderId="0" xfId="0" applyAlignment="1">
      <alignment horizontal="center" vertical="center" wrapText="1"/>
    </xf>
    <xf numFmtId="0" fontId="8" fillId="0" borderId="0" xfId="0" applyFont="1" applyAlignment="1">
      <alignment horizontal="center" vertical="center" wrapText="1"/>
    </xf>
    <xf numFmtId="9" fontId="8" fillId="0" borderId="0" xfId="1" applyNumberFormat="1" applyFont="1" applyAlignment="1">
      <alignment horizontal="center"/>
    </xf>
    <xf numFmtId="9" fontId="0" fillId="0" borderId="0" xfId="0" applyNumberFormat="1" applyAlignment="1">
      <alignment horizontal="center"/>
    </xf>
    <xf numFmtId="9" fontId="0" fillId="0" borderId="0" xfId="1" applyNumberFormat="1" applyFont="1" applyAlignment="1">
      <alignment horizontal="center"/>
    </xf>
    <xf numFmtId="0" fontId="0" fillId="0" borderId="0" xfId="0" applyFont="1" applyAlignment="1">
      <alignment horizontal="center" vertical="center" wrapText="1"/>
    </xf>
    <xf numFmtId="0" fontId="9" fillId="0" borderId="0" xfId="48"/>
    <xf numFmtId="0" fontId="9" fillId="0" borderId="0" xfId="48" applyAlignment="1">
      <alignment horizontal="center"/>
    </xf>
    <xf numFmtId="0" fontId="10" fillId="0" borderId="0" xfId="48" applyFont="1"/>
    <xf numFmtId="0" fontId="10" fillId="0" borderId="0" xfId="48" applyFont="1" applyAlignment="1">
      <alignment horizontal="center"/>
    </xf>
    <xf numFmtId="0" fontId="10" fillId="0" borderId="0" xfId="48" applyFont="1" applyAlignment="1">
      <alignment horizontal="left"/>
    </xf>
    <xf numFmtId="0" fontId="10" fillId="0" borderId="0" xfId="48" applyFont="1" applyBorder="1" applyAlignment="1">
      <alignment horizontal="left"/>
    </xf>
    <xf numFmtId="0" fontId="10" fillId="0" borderId="1" xfId="48" applyFont="1" applyBorder="1" applyAlignment="1">
      <alignment horizontal="center"/>
    </xf>
    <xf numFmtId="165" fontId="10" fillId="0" borderId="0" xfId="48" applyNumberFormat="1" applyFont="1" applyAlignment="1">
      <alignment horizontal="center"/>
    </xf>
    <xf numFmtId="0" fontId="11" fillId="0" borderId="0" xfId="48" applyFont="1"/>
    <xf numFmtId="0" fontId="11" fillId="0" borderId="0" xfId="48" applyFont="1" applyAlignment="1">
      <alignment horizontal="center"/>
    </xf>
    <xf numFmtId="0" fontId="12" fillId="0" borderId="0" xfId="48" applyFont="1" applyAlignment="1">
      <alignment horizontal="center"/>
    </xf>
    <xf numFmtId="0" fontId="11" fillId="0" borderId="0" xfId="48" applyFont="1" applyAlignment="1">
      <alignment horizontal="left"/>
    </xf>
    <xf numFmtId="0" fontId="19" fillId="0" borderId="0" xfId="48" applyFont="1"/>
    <xf numFmtId="0" fontId="9" fillId="0" borderId="1" xfId="48" applyBorder="1"/>
    <xf numFmtId="0" fontId="9" fillId="0" borderId="1" xfId="48" applyBorder="1" applyAlignment="1">
      <alignment horizontal="center"/>
    </xf>
    <xf numFmtId="0" fontId="23" fillId="0" borderId="0" xfId="48" applyFont="1"/>
    <xf numFmtId="0" fontId="24" fillId="0" borderId="0" xfId="55" applyFont="1" applyAlignment="1">
      <alignment horizontal="center"/>
    </xf>
    <xf numFmtId="0" fontId="25" fillId="0" borderId="0" xfId="48" applyFont="1" applyAlignment="1">
      <alignment horizontal="center"/>
    </xf>
    <xf numFmtId="0" fontId="13" fillId="0" borderId="0" xfId="49" applyAlignment="1"/>
    <xf numFmtId="3" fontId="0" fillId="0" borderId="0" xfId="0" applyNumberFormat="1" applyAlignment="1">
      <alignment horizontal="center"/>
    </xf>
    <xf numFmtId="1" fontId="0" fillId="0" borderId="0" xfId="0" applyNumberFormat="1" applyAlignment="1">
      <alignment horizontal="center"/>
    </xf>
    <xf numFmtId="0" fontId="26" fillId="0" borderId="0" xfId="0" applyFont="1" applyAlignment="1">
      <alignment horizontal="center" vertical="center" wrapText="1"/>
    </xf>
    <xf numFmtId="0" fontId="27" fillId="0" borderId="0" xfId="0" applyFont="1" applyAlignment="1">
      <alignment horizontal="center" vertical="center" wrapText="1"/>
    </xf>
    <xf numFmtId="0" fontId="5" fillId="0" borderId="0" xfId="0" applyFont="1" applyAlignment="1">
      <alignment horizontal="center" vertical="center" wrapText="1"/>
    </xf>
    <xf numFmtId="0" fontId="28" fillId="0" borderId="0" xfId="0" applyFont="1" applyAlignment="1">
      <alignment horizontal="center" vertical="center" wrapText="1"/>
    </xf>
    <xf numFmtId="3" fontId="5" fillId="0" borderId="0" xfId="0" applyNumberFormat="1" applyFont="1" applyAlignment="1">
      <alignment horizontal="center"/>
    </xf>
    <xf numFmtId="3" fontId="0" fillId="0" borderId="0" xfId="0" applyNumberFormat="1" applyFont="1" applyAlignment="1">
      <alignment horizontal="center"/>
    </xf>
    <xf numFmtId="9" fontId="5" fillId="0" borderId="0" xfId="1" applyFont="1" applyAlignment="1">
      <alignment horizontal="center"/>
    </xf>
    <xf numFmtId="164" fontId="5" fillId="0" borderId="0" xfId="0" applyNumberFormat="1" applyFont="1" applyAlignment="1">
      <alignment horizontal="center"/>
    </xf>
    <xf numFmtId="0" fontId="9" fillId="0" borderId="0" xfId="55" applyFont="1"/>
    <xf numFmtId="2" fontId="9" fillId="0" borderId="0" xfId="55" applyNumberFormat="1" applyFont="1" applyAlignment="1">
      <alignment horizontal="center"/>
    </xf>
    <xf numFmtId="0" fontId="59" fillId="0" borderId="0" xfId="55" applyFont="1"/>
    <xf numFmtId="0" fontId="16" fillId="0" borderId="0" xfId="55" applyFont="1"/>
    <xf numFmtId="2" fontId="9" fillId="0" borderId="1" xfId="55" applyNumberFormat="1" applyFont="1" applyBorder="1" applyAlignment="1">
      <alignment horizontal="center"/>
    </xf>
    <xf numFmtId="0" fontId="9" fillId="0" borderId="1" xfId="55" applyFont="1" applyBorder="1"/>
    <xf numFmtId="0" fontId="9" fillId="0" borderId="1" xfId="55" applyFont="1" applyBorder="1" applyAlignment="1"/>
    <xf numFmtId="164" fontId="9" fillId="0" borderId="0" xfId="55" applyNumberFormat="1" applyFont="1"/>
    <xf numFmtId="0" fontId="9" fillId="0" borderId="0" xfId="55" applyFont="1" applyAlignment="1">
      <alignment horizontal="center"/>
    </xf>
    <xf numFmtId="165" fontId="9" fillId="0" borderId="0" xfId="55" applyNumberFormat="1" applyFont="1"/>
    <xf numFmtId="2" fontId="9" fillId="0" borderId="0" xfId="49" applyNumberFormat="1" applyFont="1" applyAlignment="1" applyProtection="1">
      <alignment horizontal="center"/>
      <protection locked="0"/>
    </xf>
    <xf numFmtId="0" fontId="9" fillId="0" borderId="1" xfId="55" quotePrefix="1" applyFont="1" applyBorder="1" applyAlignment="1">
      <alignment horizontal="center"/>
    </xf>
    <xf numFmtId="0" fontId="9" fillId="0" borderId="1" xfId="55" applyFont="1" applyBorder="1" applyAlignment="1">
      <alignment horizontal="center"/>
    </xf>
    <xf numFmtId="2" fontId="9" fillId="0" borderId="0" xfId="55" applyNumberFormat="1" applyFont="1"/>
    <xf numFmtId="9" fontId="5" fillId="0" borderId="0" xfId="1" applyNumberFormat="1" applyFont="1" applyAlignment="1">
      <alignment horizontal="center"/>
    </xf>
    <xf numFmtId="9" fontId="61" fillId="0" borderId="0" xfId="0" applyNumberFormat="1" applyFont="1" applyAlignment="1">
      <alignment horizontal="center"/>
    </xf>
    <xf numFmtId="10" fontId="61" fillId="0" borderId="0" xfId="0" applyNumberFormat="1" applyFont="1" applyAlignment="1">
      <alignment horizontal="center"/>
    </xf>
    <xf numFmtId="175" fontId="0" fillId="0" borderId="0" xfId="1" applyNumberFormat="1" applyFont="1" applyAlignment="1">
      <alignment horizontal="center"/>
    </xf>
    <xf numFmtId="0" fontId="19" fillId="0" borderId="0" xfId="55" applyFont="1" applyAlignment="1">
      <alignment horizontal="center" vertical="center"/>
    </xf>
    <xf numFmtId="0" fontId="60" fillId="0" borderId="0" xfId="49" applyFont="1" applyAlignment="1">
      <alignment horizontal="center" vertical="center"/>
    </xf>
    <xf numFmtId="0" fontId="19" fillId="0" borderId="0" xfId="55" applyFont="1" applyAlignment="1"/>
    <xf numFmtId="0" fontId="9" fillId="0" borderId="0" xfId="55" applyFont="1" applyAlignment="1"/>
    <xf numFmtId="0" fontId="60" fillId="0" borderId="0" xfId="49" applyFont="1" applyAlignment="1"/>
    <xf numFmtId="0" fontId="19" fillId="0" borderId="1" xfId="55" applyFont="1" applyBorder="1" applyAlignment="1">
      <alignment horizontal="center" vertical="center"/>
    </xf>
    <xf numFmtId="0" fontId="60" fillId="0" borderId="1" xfId="49" applyFont="1" applyBorder="1" applyAlignment="1">
      <alignment horizontal="center" vertical="center"/>
    </xf>
    <xf numFmtId="0" fontId="16" fillId="0" borderId="0" xfId="48" applyFont="1" applyAlignment="1"/>
    <xf numFmtId="0" fontId="0" fillId="0" borderId="0" xfId="0" applyAlignment="1"/>
    <xf numFmtId="0" fontId="17" fillId="0" borderId="0" xfId="48" applyFont="1" applyAlignment="1">
      <alignment horizontal="center"/>
    </xf>
    <xf numFmtId="0" fontId="18" fillId="0" borderId="0" xfId="0" applyFont="1" applyAlignment="1">
      <alignment horizontal="center"/>
    </xf>
    <xf numFmtId="0" fontId="0" fillId="0" borderId="0" xfId="0" applyAlignment="1">
      <alignment horizontal="center"/>
    </xf>
    <xf numFmtId="0" fontId="15" fillId="0" borderId="0" xfId="48" applyFont="1" applyAlignment="1">
      <alignment horizontal="center"/>
    </xf>
    <xf numFmtId="0" fontId="14" fillId="0" borderId="0" xfId="0" applyFont="1" applyAlignment="1">
      <alignment horizontal="center"/>
    </xf>
    <xf numFmtId="0" fontId="10" fillId="0" borderId="1" xfId="48" applyFont="1" applyBorder="1" applyAlignment="1">
      <alignment horizontal="center"/>
    </xf>
    <xf numFmtId="0" fontId="18" fillId="0" borderId="1" xfId="49" applyFont="1" applyBorder="1" applyAlignment="1">
      <alignment horizontal="center"/>
    </xf>
    <xf numFmtId="0" fontId="13" fillId="0" borderId="1" xfId="49" applyBorder="1" applyAlignment="1">
      <alignment horizontal="center"/>
    </xf>
    <xf numFmtId="0" fontId="18" fillId="0" borderId="0" xfId="49" applyFont="1" applyAlignment="1">
      <alignment horizontal="center"/>
    </xf>
    <xf numFmtId="0" fontId="13" fillId="0" borderId="0" xfId="49" applyAlignment="1">
      <alignment horizontal="center"/>
    </xf>
    <xf numFmtId="0" fontId="17" fillId="0" borderId="1" xfId="48" applyFont="1" applyBorder="1" applyAlignment="1">
      <alignment horizontal="center"/>
    </xf>
    <xf numFmtId="0" fontId="13" fillId="0" borderId="0" xfId="49" applyAlignment="1"/>
  </cellXfs>
  <cellStyles count="336">
    <cellStyle name="20% - Accent1" xfId="90"/>
    <cellStyle name="20% - Accent1 2" xfId="274"/>
    <cellStyle name="20% - Accent2" xfId="91"/>
    <cellStyle name="20% - Accent2 2" xfId="275"/>
    <cellStyle name="20% - Accent3" xfId="92"/>
    <cellStyle name="20% - Accent3 2" xfId="276"/>
    <cellStyle name="20% - Accent4" xfId="93"/>
    <cellStyle name="20% - Accent4 2" xfId="277"/>
    <cellStyle name="20% - Accent5" xfId="94"/>
    <cellStyle name="20% - Accent5 2" xfId="278"/>
    <cellStyle name="20% - Accent6" xfId="95"/>
    <cellStyle name="20% - Accent6 2" xfId="279"/>
    <cellStyle name="40% - Accent1" xfId="96"/>
    <cellStyle name="40% - Accent1 2" xfId="280"/>
    <cellStyle name="40% - Accent2" xfId="97"/>
    <cellStyle name="40% - Accent2 2" xfId="281"/>
    <cellStyle name="40% - Accent3" xfId="98"/>
    <cellStyle name="40% - Accent3 2" xfId="282"/>
    <cellStyle name="40% - Accent4" xfId="99"/>
    <cellStyle name="40% - Accent4 2" xfId="283"/>
    <cellStyle name="40% - Accent5" xfId="100"/>
    <cellStyle name="40% - Accent5 2" xfId="284"/>
    <cellStyle name="40% - Accent6" xfId="101"/>
    <cellStyle name="40% - Accent6 2" xfId="285"/>
    <cellStyle name="60% - Accent1" xfId="102"/>
    <cellStyle name="60% - Accent1 2" xfId="286"/>
    <cellStyle name="60% - Accent2" xfId="103"/>
    <cellStyle name="60% - Accent2 2" xfId="287"/>
    <cellStyle name="60% - Accent3" xfId="104"/>
    <cellStyle name="60% - Accent3 2" xfId="288"/>
    <cellStyle name="60% - Accent4" xfId="105"/>
    <cellStyle name="60% - Accent4 2" xfId="289"/>
    <cellStyle name="60% - Accent5" xfId="106"/>
    <cellStyle name="60% - Accent5 2" xfId="290"/>
    <cellStyle name="60% - Accent6" xfId="107"/>
    <cellStyle name="60% - Accent6 2" xfId="291"/>
    <cellStyle name="Accent1 2" xfId="292"/>
    <cellStyle name="Accent2 2" xfId="293"/>
    <cellStyle name="Accent3 2" xfId="294"/>
    <cellStyle name="Accent4 2" xfId="295"/>
    <cellStyle name="Accent5 2" xfId="296"/>
    <cellStyle name="Accent6 2" xfId="297"/>
    <cellStyle name="Bad" xfId="108"/>
    <cellStyle name="Bad 2" xfId="298"/>
    <cellStyle name="caché" xfId="109"/>
    <cellStyle name="Calculation" xfId="110"/>
    <cellStyle name="Calculation 2" xfId="299"/>
    <cellStyle name="Check Cell" xfId="111"/>
    <cellStyle name="Check Cell 2" xfId="300"/>
    <cellStyle name="Comma 2" xfId="112"/>
    <cellStyle name="Comma 3" xfId="113"/>
    <cellStyle name="Comma 3 2" xfId="114"/>
    <cellStyle name="Comma(0)" xfId="115"/>
    <cellStyle name="Comma(3)" xfId="116"/>
    <cellStyle name="Comma[0]" xfId="117"/>
    <cellStyle name="Comma[1]" xfId="118"/>
    <cellStyle name="Comma[2]__" xfId="119"/>
    <cellStyle name="Comma[3]" xfId="120"/>
    <cellStyle name="Comma0" xfId="121"/>
    <cellStyle name="Commentaire" xfId="122"/>
    <cellStyle name="Currency0" xfId="123"/>
    <cellStyle name="Date" xfId="50"/>
    <cellStyle name="Dezimal_03-09-03" xfId="124"/>
    <cellStyle name="En-tête 1" xfId="51"/>
    <cellStyle name="En-tête 2" xfId="52"/>
    <cellStyle name="Explanatory Text" xfId="125"/>
    <cellStyle name="Explanatory Text 2" xfId="301"/>
    <cellStyle name="Financier0" xfId="53"/>
    <cellStyle name="Fixed" xfId="12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Good" xfId="127"/>
    <cellStyle name="Good 2" xfId="302"/>
    <cellStyle name="Heading 1" xfId="128"/>
    <cellStyle name="Heading 1 2" xfId="303"/>
    <cellStyle name="Heading 2" xfId="129"/>
    <cellStyle name="Heading 2 2" xfId="304"/>
    <cellStyle name="Heading 3" xfId="130"/>
    <cellStyle name="Heading 3 2" xfId="305"/>
    <cellStyle name="Heading 4" xfId="131"/>
    <cellStyle name="Heading 4 2" xfId="30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Input" xfId="132"/>
    <cellStyle name="Input 2" xfId="307"/>
    <cellStyle name="Lien hypertexte 2" xfId="133"/>
    <cellStyle name="Lien hypertexte 3" xfId="308"/>
    <cellStyle name="Linked Cell" xfId="134"/>
    <cellStyle name="Linked Cell 2" xfId="309"/>
    <cellStyle name="Milliers 2" xfId="135"/>
    <cellStyle name="Milliers 3" xfId="310"/>
    <cellStyle name="Monétaire0" xfId="54"/>
    <cellStyle name="Motif" xfId="136"/>
    <cellStyle name="Neutral" xfId="137"/>
    <cellStyle name="Neutral 2" xfId="311"/>
    <cellStyle name="Normaali_Eduskuntavaalit" xfId="138"/>
    <cellStyle name="Normal" xfId="0" builtinId="0"/>
    <cellStyle name="Normal 10" xfId="139"/>
    <cellStyle name="Normal 10 2" xfId="140"/>
    <cellStyle name="Normal 10 2 2" xfId="141"/>
    <cellStyle name="Normal 10 3" xfId="312"/>
    <cellStyle name="Normal 10 4" xfId="313"/>
    <cellStyle name="Normal 10 4 2" xfId="314"/>
    <cellStyle name="Normal 10 5" xfId="315"/>
    <cellStyle name="Normal 11" xfId="142"/>
    <cellStyle name="Normal 11 2" xfId="143"/>
    <cellStyle name="Normal 11 2 2" xfId="144"/>
    <cellStyle name="Normal 11 3" xfId="145"/>
    <cellStyle name="Normal 12" xfId="146"/>
    <cellStyle name="Normal 12 2" xfId="147"/>
    <cellStyle name="Normal 13" xfId="148"/>
    <cellStyle name="Normal 13 2" xfId="149"/>
    <cellStyle name="Normal 13 3" xfId="316"/>
    <cellStyle name="Normal 13 4" xfId="317"/>
    <cellStyle name="Normal 14" xfId="150"/>
    <cellStyle name="Normal 15" xfId="151"/>
    <cellStyle name="Normal 16" xfId="152"/>
    <cellStyle name="Normal 17" xfId="318"/>
    <cellStyle name="Normal 18" xfId="319"/>
    <cellStyle name="Normal 2" xfId="49"/>
    <cellStyle name="Normal 2 2" xfId="153"/>
    <cellStyle name="Normal 2 2 2" xfId="154"/>
    <cellStyle name="Normal 2 3" xfId="155"/>
    <cellStyle name="Normal 2 4" xfId="156"/>
    <cellStyle name="Normal 2 4 2" xfId="157"/>
    <cellStyle name="Normal 2 4 3" xfId="158"/>
    <cellStyle name="Normal 2 5" xfId="159"/>
    <cellStyle name="Normal 2_AccumulationEquation" xfId="160"/>
    <cellStyle name="Normal 3" xfId="161"/>
    <cellStyle name="Normal 3 2" xfId="162"/>
    <cellStyle name="Normal 3 2 2" xfId="320"/>
    <cellStyle name="Normal 3 3" xfId="163"/>
    <cellStyle name="Normal 4" xfId="164"/>
    <cellStyle name="Normal 4 2" xfId="165"/>
    <cellStyle name="Normal 4 3" xfId="166"/>
    <cellStyle name="Normal 5" xfId="167"/>
    <cellStyle name="Normal 6" xfId="168"/>
    <cellStyle name="Normal 7" xfId="169"/>
    <cellStyle name="Normal 8" xfId="170"/>
    <cellStyle name="Normal 8 2" xfId="321"/>
    <cellStyle name="Normal 9" xfId="171"/>
    <cellStyle name="Normal GHG whole table" xfId="172"/>
    <cellStyle name="Normal_Comp1398" xfId="48"/>
    <cellStyle name="Normal_TabAnnexeB" xfId="55"/>
    <cellStyle name="Normal-blank" xfId="173"/>
    <cellStyle name="Normal-bottom" xfId="174"/>
    <cellStyle name="Normal-center" xfId="175"/>
    <cellStyle name="Normal-droit" xfId="176"/>
    <cellStyle name="Normal-top" xfId="177"/>
    <cellStyle name="normální_Nove vystupy_DOPOCTENE" xfId="178"/>
    <cellStyle name="Note" xfId="179"/>
    <cellStyle name="Note 2" xfId="322"/>
    <cellStyle name="Output" xfId="180"/>
    <cellStyle name="Output 2" xfId="323"/>
    <cellStyle name="Percent" xfId="1" builtinId="5"/>
    <cellStyle name="Percent 2" xfId="181"/>
    <cellStyle name="Percent 2 2" xfId="182"/>
    <cellStyle name="Percent 2 3" xfId="183"/>
    <cellStyle name="Percent 3" xfId="184"/>
    <cellStyle name="Percent 4" xfId="185"/>
    <cellStyle name="Pilkku_Esimerkkejä kaavioista.xls Kaavio 1" xfId="186"/>
    <cellStyle name="Pourcentage 10" xfId="187"/>
    <cellStyle name="Pourcentage 10 2" xfId="188"/>
    <cellStyle name="Pourcentage 10 2 2" xfId="189"/>
    <cellStyle name="Pourcentage 10 3" xfId="324"/>
    <cellStyle name="Pourcentage 11" xfId="190"/>
    <cellStyle name="Pourcentage 12" xfId="191"/>
    <cellStyle name="Pourcentage 12 2" xfId="192"/>
    <cellStyle name="Pourcentage 13" xfId="193"/>
    <cellStyle name="Pourcentage 13 2" xfId="325"/>
    <cellStyle name="Pourcentage 14" xfId="326"/>
    <cellStyle name="Pourcentage 15" xfId="327"/>
    <cellStyle name="Pourcentage 16" xfId="328"/>
    <cellStyle name="Pourcentage 2" xfId="194"/>
    <cellStyle name="Pourcentage 2 2" xfId="195"/>
    <cellStyle name="Pourcentage 2 3" xfId="196"/>
    <cellStyle name="Pourcentage 2 3 2" xfId="329"/>
    <cellStyle name="Pourcentage 2 3 2 2" xfId="330"/>
    <cellStyle name="Pourcentage 2 3 3" xfId="331"/>
    <cellStyle name="Pourcentage 2 4" xfId="332"/>
    <cellStyle name="Pourcentage 3" xfId="197"/>
    <cellStyle name="Pourcentage 3 2" xfId="198"/>
    <cellStyle name="Pourcentage 4" xfId="199"/>
    <cellStyle name="Pourcentage 5" xfId="200"/>
    <cellStyle name="Pourcentage 5 2" xfId="201"/>
    <cellStyle name="Pourcentage 6" xfId="202"/>
    <cellStyle name="Pourcentage 6 2" xfId="203"/>
    <cellStyle name="Pourcentage 6 2 2" xfId="333"/>
    <cellStyle name="Pourcentage 7" xfId="204"/>
    <cellStyle name="Pourcentage 8" xfId="205"/>
    <cellStyle name="Pourcentage 9" xfId="206"/>
    <cellStyle name="Pourcentage 9 2" xfId="207"/>
    <cellStyle name="Pourcentage 9 2 2" xfId="208"/>
    <cellStyle name="Satisfaisant" xfId="209"/>
    <cellStyle name="Standard 11" xfId="210"/>
    <cellStyle name="Standard_2 + 3" xfId="211"/>
    <cellStyle name="Style 24" xfId="212"/>
    <cellStyle name="Style 25" xfId="213"/>
    <cellStyle name="style_col_headings" xfId="56"/>
    <cellStyle name="TEXT" xfId="214"/>
    <cellStyle name="Title" xfId="215"/>
    <cellStyle name="Titre" xfId="216"/>
    <cellStyle name="Titre 1" xfId="217"/>
    <cellStyle name="Titre 2" xfId="218"/>
    <cellStyle name="Titre 3" xfId="219"/>
    <cellStyle name="Titre 4" xfId="220"/>
    <cellStyle name="Total 2" xfId="334"/>
    <cellStyle name="Vérification" xfId="221"/>
    <cellStyle name="Virgule fixe" xfId="57"/>
    <cellStyle name="Warning Text" xfId="222"/>
    <cellStyle name="Warning Text 2" xfId="335"/>
    <cellStyle name="Wrapped" xfId="22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chartsheet" Target="chartsheets/sheet6.xml"/><Relationship Id="rId20" Type="http://schemas.openxmlformats.org/officeDocument/2006/relationships/externalLink" Target="externalLinks/externalLink1.xml"/><Relationship Id="rId21" Type="http://schemas.openxmlformats.org/officeDocument/2006/relationships/externalLink" Target="externalLinks/externalLink2.xml"/><Relationship Id="rId22" Type="http://schemas.openxmlformats.org/officeDocument/2006/relationships/externalLink" Target="externalLinks/externalLink3.xml"/><Relationship Id="rId23" Type="http://schemas.openxmlformats.org/officeDocument/2006/relationships/externalLink" Target="externalLinks/externalLink4.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chartsheet" Target="chartsheets/sheet7.xml"/><Relationship Id="rId11" Type="http://schemas.openxmlformats.org/officeDocument/2006/relationships/chartsheet" Target="chartsheets/sheet8.xml"/><Relationship Id="rId12" Type="http://schemas.openxmlformats.org/officeDocument/2006/relationships/chartsheet" Target="chartsheets/sheet9.xml"/><Relationship Id="rId13" Type="http://schemas.openxmlformats.org/officeDocument/2006/relationships/worksheet" Target="worksheets/sheet4.xml"/><Relationship Id="rId14" Type="http://schemas.openxmlformats.org/officeDocument/2006/relationships/worksheet" Target="worksheets/sheet5.xml"/><Relationship Id="rId15" Type="http://schemas.openxmlformats.org/officeDocument/2006/relationships/worksheet" Target="worksheets/sheet6.xml"/><Relationship Id="rId16" Type="http://schemas.openxmlformats.org/officeDocument/2006/relationships/worksheet" Target="worksheets/sheet7.xml"/><Relationship Id="rId17" Type="http://schemas.openxmlformats.org/officeDocument/2006/relationships/worksheet" Target="worksheets/sheet8.xml"/><Relationship Id="rId18" Type="http://schemas.openxmlformats.org/officeDocument/2006/relationships/worksheet" Target="worksheets/sheet9.xml"/><Relationship Id="rId19" Type="http://schemas.openxmlformats.org/officeDocument/2006/relationships/worksheet" Target="worksheets/sheet10.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chartsheet" Target="chartsheets/sheet1.xml"/><Relationship Id="rId5" Type="http://schemas.openxmlformats.org/officeDocument/2006/relationships/chartsheet" Target="chartsheets/sheet2.xml"/><Relationship Id="rId6" Type="http://schemas.openxmlformats.org/officeDocument/2006/relationships/chartsheet" Target="chartsheets/sheet3.xml"/><Relationship Id="rId7" Type="http://schemas.openxmlformats.org/officeDocument/2006/relationships/chartsheet" Target="chartsheets/sheet4.xml"/><Relationship Id="rId8" Type="http://schemas.openxmlformats.org/officeDocument/2006/relationships/chartsheet" Target="chartsheets/sheet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691387383109774"/>
          <c:y val="0.043261231281198"/>
          <c:w val="0.874783365647133"/>
          <c:h val="0.844858569051581"/>
        </c:manualLayout>
      </c:layout>
      <c:lineChart>
        <c:grouping val="standard"/>
        <c:varyColors val="0"/>
        <c:ser>
          <c:idx val="4"/>
          <c:order val="0"/>
          <c:tx>
            <c:v>Piketty-Saez fiscal income (tax unit)</c:v>
          </c:tx>
          <c:marker>
            <c:symbol val="triangle"/>
            <c:size val="9"/>
          </c:marker>
          <c:val>
            <c:numRef>
              <c:f>SimpleDINApretax!$AD$6:$AD$62</c:f>
              <c:numCache>
                <c:formatCode>0.0%</c:formatCode>
                <c:ptCount val="57"/>
                <c:pt idx="0">
                  <c:v>0.0835659009213576</c:v>
                </c:pt>
                <c:pt idx="1">
                  <c:v>0.0833760053839099</c:v>
                </c:pt>
                <c:pt idx="2">
                  <c:v>0.0827367556707455</c:v>
                </c:pt>
                <c:pt idx="3">
                  <c:v>0.0816393665761361</c:v>
                </c:pt>
                <c:pt idx="4">
                  <c:v>0.0802075104626677</c:v>
                </c:pt>
                <c:pt idx="5">
                  <c:v>0.0806506469440149</c:v>
                </c:pt>
                <c:pt idx="6">
                  <c:v>0.0836818430072932</c:v>
                </c:pt>
                <c:pt idx="7">
                  <c:v>0.0842533195266657</c:v>
                </c:pt>
                <c:pt idx="8">
                  <c:v>0.0835194148590666</c:v>
                </c:pt>
                <c:pt idx="9">
                  <c:v>0.0801742202142303</c:v>
                </c:pt>
                <c:pt idx="10">
                  <c:v>0.0780384588644263</c:v>
                </c:pt>
                <c:pt idx="11">
                  <c:v>0.0778608166609168</c:v>
                </c:pt>
                <c:pt idx="12">
                  <c:v>0.0775412687985188</c:v>
                </c:pt>
                <c:pt idx="13">
                  <c:v>0.0774199616755395</c:v>
                </c:pt>
                <c:pt idx="14">
                  <c:v>0.0812361891708578</c:v>
                </c:pt>
                <c:pt idx="15">
                  <c:v>0.0800588015016157</c:v>
                </c:pt>
                <c:pt idx="16">
                  <c:v>0.0788919619878135</c:v>
                </c:pt>
                <c:pt idx="17">
                  <c:v>0.0789922635740608</c:v>
                </c:pt>
                <c:pt idx="18">
                  <c:v>0.0795260898664963</c:v>
                </c:pt>
                <c:pt idx="19">
                  <c:v>0.0803240980373329</c:v>
                </c:pt>
                <c:pt idx="20">
                  <c:v>0.0817671462536805</c:v>
                </c:pt>
                <c:pt idx="21">
                  <c:v>0.0802607554692798</c:v>
                </c:pt>
                <c:pt idx="22">
                  <c:v>0.0838993807169599</c:v>
                </c:pt>
                <c:pt idx="23">
                  <c:v>0.0859290264894751</c:v>
                </c:pt>
                <c:pt idx="24">
                  <c:v>0.088863707222621</c:v>
                </c:pt>
                <c:pt idx="25">
                  <c:v>0.090945605795137</c:v>
                </c:pt>
                <c:pt idx="26">
                  <c:v>0.0912929906906639</c:v>
                </c:pt>
                <c:pt idx="27">
                  <c:v>0.107462606333059</c:v>
                </c:pt>
                <c:pt idx="28">
                  <c:v>0.131654807954394</c:v>
                </c:pt>
                <c:pt idx="29">
                  <c:v>0.126114944786894</c:v>
                </c:pt>
                <c:pt idx="30">
                  <c:v>0.129816472524931</c:v>
                </c:pt>
                <c:pt idx="31">
                  <c:v>0.121673794483765</c:v>
                </c:pt>
                <c:pt idx="32">
                  <c:v>0.1347974486147</c:v>
                </c:pt>
                <c:pt idx="33">
                  <c:v>0.128212599201789</c:v>
                </c:pt>
                <c:pt idx="34">
                  <c:v>0.128521198534133</c:v>
                </c:pt>
                <c:pt idx="35">
                  <c:v>0.13528</c:v>
                </c:pt>
                <c:pt idx="36">
                  <c:v>0.14107</c:v>
                </c:pt>
                <c:pt idx="37">
                  <c:v>0.14771</c:v>
                </c:pt>
                <c:pt idx="38">
                  <c:v>0.15294</c:v>
                </c:pt>
                <c:pt idx="39">
                  <c:v>0.15873</c:v>
                </c:pt>
                <c:pt idx="40">
                  <c:v>0.16494</c:v>
                </c:pt>
                <c:pt idx="41">
                  <c:v>0.15371</c:v>
                </c:pt>
                <c:pt idx="42">
                  <c:v>0.14989</c:v>
                </c:pt>
                <c:pt idx="43">
                  <c:v>0.15214</c:v>
                </c:pt>
                <c:pt idx="44">
                  <c:v>0.16337</c:v>
                </c:pt>
                <c:pt idx="45">
                  <c:v>0.17681</c:v>
                </c:pt>
                <c:pt idx="46">
                  <c:v>0.18059</c:v>
                </c:pt>
                <c:pt idx="47">
                  <c:v>0.18327</c:v>
                </c:pt>
                <c:pt idx="48">
                  <c:v>0.17892</c:v>
                </c:pt>
                <c:pt idx="49">
                  <c:v>0.16679</c:v>
                </c:pt>
                <c:pt idx="50">
                  <c:v>0.17451</c:v>
                </c:pt>
                <c:pt idx="51">
                  <c:v>0.17467</c:v>
                </c:pt>
                <c:pt idx="52">
                  <c:v>0.18875</c:v>
                </c:pt>
                <c:pt idx="53">
                  <c:v>0.17425</c:v>
                </c:pt>
                <c:pt idx="54">
                  <c:v>0.17802</c:v>
                </c:pt>
                <c:pt idx="55">
                  <c:v>0.18054</c:v>
                </c:pt>
                <c:pt idx="56">
                  <c:v>0.17776</c:v>
                </c:pt>
              </c:numCache>
            </c:numRef>
          </c:val>
          <c:smooth val="0"/>
        </c:ser>
        <c:ser>
          <c:idx val="1"/>
          <c:order val="1"/>
          <c:tx>
            <c:v>PSZ pre-tax national income (tax unit)</c:v>
          </c:tx>
          <c:spPr>
            <a:ln>
              <a:solidFill>
                <a:schemeClr val="accent1"/>
              </a:solidFill>
              <a:prstDash val="solid"/>
            </a:ln>
          </c:spPr>
          <c:marker>
            <c:symbol val="diamond"/>
            <c:size val="9"/>
            <c:spPr>
              <a:solidFill>
                <a:schemeClr val="accent1"/>
              </a:solidFill>
              <a:ln>
                <a:solidFill>
                  <a:schemeClr val="accent1"/>
                </a:solidFill>
              </a:ln>
            </c:spPr>
          </c:marke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SimpleDINApretax!$AJ$6:$AJ$62</c:f>
              <c:numCache>
                <c:formatCode>0.0%</c:formatCode>
                <c:ptCount val="57"/>
                <c:pt idx="0">
                  <c:v>0.13219429381691</c:v>
                </c:pt>
                <c:pt idx="1">
                  <c:v>0.131015917355245</c:v>
                </c:pt>
                <c:pt idx="2">
                  <c:v>0.131476163864136</c:v>
                </c:pt>
                <c:pt idx="3">
                  <c:v>0.133793830871582</c:v>
                </c:pt>
                <c:pt idx="4">
                  <c:v>0.136111497879028</c:v>
                </c:pt>
                <c:pt idx="5">
                  <c:v>0.134612172842025</c:v>
                </c:pt>
                <c:pt idx="6">
                  <c:v>0.133112847805023</c:v>
                </c:pt>
                <c:pt idx="7">
                  <c:v>0.130270890891552</c:v>
                </c:pt>
                <c:pt idx="8">
                  <c:v>0.128319326788187</c:v>
                </c:pt>
                <c:pt idx="9">
                  <c:v>0.121539908461273</c:v>
                </c:pt>
                <c:pt idx="10">
                  <c:v>0.116995333461091</c:v>
                </c:pt>
                <c:pt idx="11">
                  <c:v>0.117485249124001</c:v>
                </c:pt>
                <c:pt idx="12">
                  <c:v>0.117663180848467</c:v>
                </c:pt>
                <c:pt idx="13">
                  <c:v>0.116178534557548</c:v>
                </c:pt>
                <c:pt idx="14">
                  <c:v>0.114000638855032</c:v>
                </c:pt>
                <c:pt idx="15">
                  <c:v>0.113198983925713</c:v>
                </c:pt>
                <c:pt idx="16">
                  <c:v>0.112911277328465</c:v>
                </c:pt>
                <c:pt idx="17">
                  <c:v>0.114442797579997</c:v>
                </c:pt>
                <c:pt idx="18">
                  <c:v>0.11559204808837</c:v>
                </c:pt>
                <c:pt idx="19">
                  <c:v>0.119521915912628</c:v>
                </c:pt>
                <c:pt idx="20">
                  <c:v>0.114437028765678</c:v>
                </c:pt>
                <c:pt idx="21">
                  <c:v>0.117850877344608</c:v>
                </c:pt>
                <c:pt idx="22">
                  <c:v>0.11961754411459</c:v>
                </c:pt>
                <c:pt idx="23">
                  <c:v>0.12248682230711</c:v>
                </c:pt>
                <c:pt idx="24">
                  <c:v>0.132784113287926</c:v>
                </c:pt>
                <c:pt idx="25">
                  <c:v>0.132942050695419</c:v>
                </c:pt>
                <c:pt idx="26">
                  <c:v>0.130145579576492</c:v>
                </c:pt>
                <c:pt idx="27">
                  <c:v>0.142087489366531</c:v>
                </c:pt>
                <c:pt idx="28">
                  <c:v>0.158448070287704</c:v>
                </c:pt>
                <c:pt idx="29">
                  <c:v>0.154308244585991</c:v>
                </c:pt>
                <c:pt idx="30">
                  <c:v>0.155139788985252</c:v>
                </c:pt>
                <c:pt idx="31">
                  <c:v>0.148740619421005</c:v>
                </c:pt>
                <c:pt idx="32">
                  <c:v>0.160460412502289</c:v>
                </c:pt>
                <c:pt idx="33">
                  <c:v>0.157044589519501</c:v>
                </c:pt>
                <c:pt idx="34">
                  <c:v>0.157585769891739</c:v>
                </c:pt>
                <c:pt idx="35">
                  <c:v>0.163446724414825</c:v>
                </c:pt>
                <c:pt idx="36">
                  <c:v>0.170922741293907</c:v>
                </c:pt>
                <c:pt idx="37">
                  <c:v>0.177570968866348</c:v>
                </c:pt>
                <c:pt idx="38">
                  <c:v>0.180841282010078</c:v>
                </c:pt>
                <c:pt idx="39">
                  <c:v>0.188883095979691</c:v>
                </c:pt>
                <c:pt idx="40">
                  <c:v>0.195201769471169</c:v>
                </c:pt>
                <c:pt idx="41">
                  <c:v>0.184731975197792</c:v>
                </c:pt>
                <c:pt idx="42">
                  <c:v>0.182448863983154</c:v>
                </c:pt>
                <c:pt idx="43">
                  <c:v>0.184628054499626</c:v>
                </c:pt>
                <c:pt idx="44">
                  <c:v>0.196328550577164</c:v>
                </c:pt>
                <c:pt idx="45">
                  <c:v>0.206790953874588</c:v>
                </c:pt>
                <c:pt idx="46">
                  <c:v>0.214933142066002</c:v>
                </c:pt>
                <c:pt idx="47">
                  <c:v>0.212589919567108</c:v>
                </c:pt>
                <c:pt idx="48">
                  <c:v>0.208506405353546</c:v>
                </c:pt>
                <c:pt idx="49">
                  <c:v>0.198093876242638</c:v>
                </c:pt>
                <c:pt idx="50">
                  <c:v>0.211563363671303</c:v>
                </c:pt>
                <c:pt idx="51">
                  <c:v>0.210169732570648</c:v>
                </c:pt>
                <c:pt idx="52">
                  <c:v>0.222732648253441</c:v>
                </c:pt>
                <c:pt idx="53">
                  <c:v>0.211392804980278</c:v>
                </c:pt>
                <c:pt idx="54">
                  <c:v>0.217803210020065</c:v>
                </c:pt>
                <c:pt idx="55">
                  <c:v>0.217598974704742</c:v>
                </c:pt>
                <c:pt idx="56">
                  <c:v>0.214012250304222</c:v>
                </c:pt>
              </c:numCache>
            </c:numRef>
          </c:val>
          <c:smooth val="0"/>
        </c:ser>
        <c:ser>
          <c:idx val="0"/>
          <c:order val="2"/>
          <c:tx>
            <c:v>PSZ pre-tax national income (adult unit)</c:v>
          </c:tx>
          <c:marker>
            <c:spPr>
              <a:solidFill>
                <a:schemeClr val="bg1"/>
              </a:solidFill>
              <a:ln w="12700"/>
            </c:spPr>
          </c:marker>
          <c:val>
            <c:numRef>
              <c:f>SimpleDINApretax!$AL$6:$AL$62</c:f>
              <c:numCache>
                <c:formatCode>0%</c:formatCode>
                <c:ptCount val="57"/>
                <c:pt idx="0">
                  <c:v>0.125743634310306</c:v>
                </c:pt>
                <c:pt idx="1">
                  <c:v>0.124593004937534</c:v>
                </c:pt>
                <c:pt idx="2">
                  <c:v>0.125739067792892</c:v>
                </c:pt>
                <c:pt idx="3">
                  <c:v>0.127462238073349</c:v>
                </c:pt>
                <c:pt idx="4">
                  <c:v>0.129195377230644</c:v>
                </c:pt>
                <c:pt idx="5">
                  <c:v>0.127784363925457</c:v>
                </c:pt>
                <c:pt idx="6">
                  <c:v>0.126381561160088</c:v>
                </c:pt>
                <c:pt idx="7">
                  <c:v>0.123367838561535</c:v>
                </c:pt>
                <c:pt idx="8">
                  <c:v>0.121715806424618</c:v>
                </c:pt>
                <c:pt idx="9">
                  <c:v>0.114978590980172</c:v>
                </c:pt>
                <c:pt idx="10">
                  <c:v>0.110428259242326</c:v>
                </c:pt>
                <c:pt idx="11">
                  <c:v>0.110821342212148</c:v>
                </c:pt>
                <c:pt idx="12">
                  <c:v>0.110847154195653</c:v>
                </c:pt>
                <c:pt idx="13">
                  <c:v>0.10920310428628</c:v>
                </c:pt>
                <c:pt idx="14">
                  <c:v>0.106530412189386</c:v>
                </c:pt>
                <c:pt idx="15">
                  <c:v>0.105553280351615</c:v>
                </c:pt>
                <c:pt idx="16">
                  <c:v>0.105286263808125</c:v>
                </c:pt>
                <c:pt idx="17">
                  <c:v>0.106651090305178</c:v>
                </c:pt>
                <c:pt idx="18">
                  <c:v>0.10769206477233</c:v>
                </c:pt>
                <c:pt idx="19">
                  <c:v>0.111551821231842</c:v>
                </c:pt>
                <c:pt idx="20">
                  <c:v>0.106694296002388</c:v>
                </c:pt>
                <c:pt idx="21">
                  <c:v>0.110467150807381</c:v>
                </c:pt>
                <c:pt idx="22">
                  <c:v>0.112683117389679</c:v>
                </c:pt>
                <c:pt idx="23">
                  <c:v>0.115167558193207</c:v>
                </c:pt>
                <c:pt idx="24">
                  <c:v>0.125080570578575</c:v>
                </c:pt>
                <c:pt idx="25">
                  <c:v>0.125567302107811</c:v>
                </c:pt>
                <c:pt idx="26">
                  <c:v>0.122120715677738</c:v>
                </c:pt>
                <c:pt idx="27">
                  <c:v>0.133063048124313</c:v>
                </c:pt>
                <c:pt idx="28">
                  <c:v>0.148765459656715</c:v>
                </c:pt>
                <c:pt idx="29">
                  <c:v>0.144667103886604</c:v>
                </c:pt>
                <c:pt idx="30">
                  <c:v>0.145421057939529</c:v>
                </c:pt>
                <c:pt idx="31">
                  <c:v>0.138917729258537</c:v>
                </c:pt>
                <c:pt idx="32">
                  <c:v>0.150140807032585</c:v>
                </c:pt>
                <c:pt idx="33">
                  <c:v>0.146453365683556</c:v>
                </c:pt>
                <c:pt idx="34">
                  <c:v>0.146850228309631</c:v>
                </c:pt>
                <c:pt idx="35">
                  <c:v>0.152853950858116</c:v>
                </c:pt>
                <c:pt idx="36">
                  <c:v>0.159645289182663</c:v>
                </c:pt>
                <c:pt idx="37">
                  <c:v>0.166284173727036</c:v>
                </c:pt>
                <c:pt idx="38">
                  <c:v>0.169265151023865</c:v>
                </c:pt>
                <c:pt idx="39">
                  <c:v>0.177075237035751</c:v>
                </c:pt>
                <c:pt idx="40">
                  <c:v>0.182670176029205</c:v>
                </c:pt>
                <c:pt idx="41">
                  <c:v>0.17269079387188</c:v>
                </c:pt>
                <c:pt idx="42">
                  <c:v>0.170568466186523</c:v>
                </c:pt>
                <c:pt idx="43">
                  <c:v>0.17203214764595</c:v>
                </c:pt>
                <c:pt idx="44">
                  <c:v>0.183206856250763</c:v>
                </c:pt>
                <c:pt idx="45">
                  <c:v>0.193738773465157</c:v>
                </c:pt>
                <c:pt idx="46">
                  <c:v>0.200990319252014</c:v>
                </c:pt>
                <c:pt idx="47">
                  <c:v>0.198628127574921</c:v>
                </c:pt>
                <c:pt idx="48">
                  <c:v>0.195224046707153</c:v>
                </c:pt>
                <c:pt idx="49">
                  <c:v>0.185399115085602</c:v>
                </c:pt>
                <c:pt idx="50">
                  <c:v>0.197982028126717</c:v>
                </c:pt>
                <c:pt idx="51">
                  <c:v>0.196007966995239</c:v>
                </c:pt>
                <c:pt idx="52">
                  <c:v>0.207794055342674</c:v>
                </c:pt>
                <c:pt idx="53">
                  <c:v>0.19596129655838</c:v>
                </c:pt>
                <c:pt idx="54">
                  <c:v>0.201961278915405</c:v>
                </c:pt>
                <c:pt idx="55">
                  <c:v>0.201298996806145</c:v>
                </c:pt>
                <c:pt idx="56">
                  <c:v>0.1979109197855</c:v>
                </c:pt>
              </c:numCache>
            </c:numRef>
          </c:val>
          <c:smooth val="0"/>
        </c:ser>
        <c:ser>
          <c:idx val="3"/>
          <c:order val="3"/>
          <c:tx>
            <c:v>Auten and Splinter (2018) (adult unit)</c:v>
          </c:tx>
          <c:spPr>
            <a:ln>
              <a:solidFill>
                <a:srgbClr val="FF0000"/>
              </a:solidFill>
              <a:prstDash val="solid"/>
            </a:ln>
          </c:spPr>
          <c:marker>
            <c:symbol val="circle"/>
            <c:size val="9"/>
            <c:spPr>
              <a:solidFill>
                <a:srgbClr val="FF0000"/>
              </a:solidFill>
              <a:ln>
                <a:solidFill>
                  <a:srgbClr val="FF0000"/>
                </a:solidFill>
              </a:ln>
            </c:spPr>
          </c:marker>
          <c:val>
            <c:numRef>
              <c:f>SimpleDINApretax!$AM$6:$AM$62</c:f>
              <c:numCache>
                <c:formatCode>0%</c:formatCode>
                <c:ptCount val="57"/>
                <c:pt idx="0">
                  <c:v>0.114209921094497</c:v>
                </c:pt>
                <c:pt idx="1">
                  <c:v>0.114628147893843</c:v>
                </c:pt>
                <c:pt idx="2">
                  <c:v>0.11500313710128</c:v>
                </c:pt>
                <c:pt idx="3">
                  <c:v>0.115704644965616</c:v>
                </c:pt>
                <c:pt idx="4">
                  <c:v>0.11632179801431</c:v>
                </c:pt>
                <c:pt idx="5">
                  <c:v>0.118011055822004</c:v>
                </c:pt>
                <c:pt idx="6">
                  <c:v>0.119438944931637</c:v>
                </c:pt>
                <c:pt idx="7">
                  <c:v>0.114688253417127</c:v>
                </c:pt>
                <c:pt idx="8">
                  <c:v>0.115599617527088</c:v>
                </c:pt>
                <c:pt idx="9">
                  <c:v>0.104445931232754</c:v>
                </c:pt>
                <c:pt idx="10">
                  <c:v>0.0960682754197632</c:v>
                </c:pt>
                <c:pt idx="11">
                  <c:v>0.100698238447603</c:v>
                </c:pt>
                <c:pt idx="12">
                  <c:v>0.102342271235329</c:v>
                </c:pt>
                <c:pt idx="13">
                  <c:v>0.10111729342632</c:v>
                </c:pt>
                <c:pt idx="14">
                  <c:v>0.0983391156099811</c:v>
                </c:pt>
                <c:pt idx="15">
                  <c:v>0.0969994711676631</c:v>
                </c:pt>
                <c:pt idx="16">
                  <c:v>0.0977688142583264</c:v>
                </c:pt>
                <c:pt idx="17">
                  <c:v>0.098961898025399</c:v>
                </c:pt>
                <c:pt idx="18">
                  <c:v>0.0977043326715386</c:v>
                </c:pt>
                <c:pt idx="19">
                  <c:v>0.10083886335417</c:v>
                </c:pt>
                <c:pt idx="20">
                  <c:v>0.0968481662548871</c:v>
                </c:pt>
                <c:pt idx="21">
                  <c:v>0.093431757937322</c:v>
                </c:pt>
                <c:pt idx="22">
                  <c:v>0.0941274069209423</c:v>
                </c:pt>
                <c:pt idx="23">
                  <c:v>0.0954207888690388</c:v>
                </c:pt>
                <c:pt idx="24">
                  <c:v>0.10000910484665</c:v>
                </c:pt>
                <c:pt idx="25">
                  <c:v>0.0995800914822717</c:v>
                </c:pt>
                <c:pt idx="26">
                  <c:v>0.0973322320892283</c:v>
                </c:pt>
                <c:pt idx="27">
                  <c:v>0.0977811910559731</c:v>
                </c:pt>
                <c:pt idx="28">
                  <c:v>0.116936020879828</c:v>
                </c:pt>
                <c:pt idx="29">
                  <c:v>0.11202661961399</c:v>
                </c:pt>
                <c:pt idx="30">
                  <c:v>0.113660124515607</c:v>
                </c:pt>
                <c:pt idx="31">
                  <c:v>0.109737060288831</c:v>
                </c:pt>
                <c:pt idx="32">
                  <c:v>0.116680313379617</c:v>
                </c:pt>
                <c:pt idx="33">
                  <c:v>0.110360240158843</c:v>
                </c:pt>
                <c:pt idx="34">
                  <c:v>0.110170283084192</c:v>
                </c:pt>
                <c:pt idx="35">
                  <c:v>0.115835418814409</c:v>
                </c:pt>
                <c:pt idx="36">
                  <c:v>0.120131131382005</c:v>
                </c:pt>
                <c:pt idx="37">
                  <c:v>0.125579416250149</c:v>
                </c:pt>
                <c:pt idx="38">
                  <c:v>0.127022524093265</c:v>
                </c:pt>
                <c:pt idx="39">
                  <c:v>0.132520765040331</c:v>
                </c:pt>
                <c:pt idx="40">
                  <c:v>0.138012899558308</c:v>
                </c:pt>
                <c:pt idx="41">
                  <c:v>0.128578619934717</c:v>
                </c:pt>
                <c:pt idx="42">
                  <c:v>0.122046285880782</c:v>
                </c:pt>
                <c:pt idx="43">
                  <c:v>0.125173292292614</c:v>
                </c:pt>
                <c:pt idx="44">
                  <c:v>0.133961067364747</c:v>
                </c:pt>
                <c:pt idx="45">
                  <c:v>0.143634140094709</c:v>
                </c:pt>
                <c:pt idx="46">
                  <c:v>0.148389537688832</c:v>
                </c:pt>
                <c:pt idx="47">
                  <c:v>0.147716007690066</c:v>
                </c:pt>
                <c:pt idx="48">
                  <c:v>0.140898160595268</c:v>
                </c:pt>
                <c:pt idx="49">
                  <c:v>0.131903535046667</c:v>
                </c:pt>
                <c:pt idx="50">
                  <c:v>0.143652900859075</c:v>
                </c:pt>
                <c:pt idx="51">
                  <c:v>0.139356875407514</c:v>
                </c:pt>
                <c:pt idx="52">
                  <c:v>0.153099100860713</c:v>
                </c:pt>
                <c:pt idx="53">
                  <c:v>0.139923088677451</c:v>
                </c:pt>
                <c:pt idx="54">
                  <c:v>0.143465391825432</c:v>
                </c:pt>
                <c:pt idx="55">
                  <c:v>0.14176170446648</c:v>
                </c:pt>
              </c:numCache>
            </c:numRef>
          </c:val>
          <c:smooth val="0"/>
        </c:ser>
        <c:dLbls>
          <c:showLegendKey val="0"/>
          <c:showVal val="0"/>
          <c:showCatName val="0"/>
          <c:showSerName val="0"/>
          <c:showPercent val="0"/>
          <c:showBubbleSize val="0"/>
        </c:dLbls>
        <c:marker val="1"/>
        <c:smooth val="0"/>
        <c:axId val="2130639336"/>
        <c:axId val="2130644600"/>
      </c:lineChart>
      <c:catAx>
        <c:axId val="2130639336"/>
        <c:scaling>
          <c:orientation val="minMax"/>
        </c:scaling>
        <c:delete val="0"/>
        <c:axPos val="b"/>
        <c:majorGridlines/>
        <c:numFmt formatCode="General" sourceLinked="1"/>
        <c:majorTickMark val="out"/>
        <c:minorTickMark val="none"/>
        <c:tickLblPos val="nextTo"/>
        <c:crossAx val="2130644600"/>
        <c:crosses val="autoZero"/>
        <c:auto val="1"/>
        <c:lblAlgn val="ctr"/>
        <c:lblOffset val="100"/>
        <c:tickLblSkip val="5"/>
        <c:tickMarkSkip val="5"/>
        <c:noMultiLvlLbl val="0"/>
      </c:catAx>
      <c:valAx>
        <c:axId val="2130644600"/>
        <c:scaling>
          <c:orientation val="minMax"/>
          <c:max val="0.25"/>
        </c:scaling>
        <c:delete val="0"/>
        <c:axPos val="l"/>
        <c:majorGridlines/>
        <c:numFmt formatCode="0%" sourceLinked="0"/>
        <c:majorTickMark val="out"/>
        <c:minorTickMark val="none"/>
        <c:tickLblPos val="nextTo"/>
        <c:crossAx val="2130639336"/>
        <c:crosses val="autoZero"/>
        <c:crossBetween val="midCat"/>
      </c:valAx>
    </c:plotArea>
    <c:legend>
      <c:legendPos val="r"/>
      <c:layout>
        <c:manualLayout>
          <c:xMode val="edge"/>
          <c:yMode val="edge"/>
          <c:x val="0.439534908136483"/>
          <c:y val="0.586042749558266"/>
          <c:w val="0.492939749198017"/>
          <c:h val="0.303987099651759"/>
        </c:manualLayout>
      </c:layout>
      <c:overlay val="0"/>
    </c:legend>
    <c:plotVisOnly val="1"/>
    <c:dispBlanksAs val="gap"/>
    <c:showDLblsOverMax val="0"/>
  </c:chart>
  <c:spPr>
    <a:ln>
      <a:noFill/>
    </a:ln>
  </c:spPr>
  <c:txPr>
    <a:bodyPr/>
    <a:lstStyle/>
    <a:p>
      <a:pPr>
        <a:defRPr sz="1600">
          <a:latin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800" baseline="0"/>
              <a:t>A. </a:t>
            </a:r>
            <a:r>
              <a:rPr lang="fr-FR" sz="1800"/>
              <a:t>From taxable to total pre-tax national income</a:t>
            </a:r>
          </a:p>
        </c:rich>
      </c:tx>
      <c:layout>
        <c:manualLayout>
          <c:xMode val="edge"/>
          <c:yMode val="edge"/>
          <c:x val="0.219758023350529"/>
          <c:y val="1.65674991983468E-5"/>
        </c:manualLayout>
      </c:layout>
      <c:overlay val="0"/>
    </c:title>
    <c:autoTitleDeleted val="0"/>
    <c:plotArea>
      <c:layout>
        <c:manualLayout>
          <c:layoutTarget val="inner"/>
          <c:xMode val="edge"/>
          <c:yMode val="edge"/>
          <c:x val="0.0922183190498977"/>
          <c:y val="0.0815345423451028"/>
          <c:w val="0.883239750203638"/>
          <c:h val="0.766024334627855"/>
        </c:manualLayout>
      </c:layout>
      <c:areaChart>
        <c:grouping val="stacked"/>
        <c:varyColors val="0"/>
        <c:ser>
          <c:idx val="1"/>
          <c:order val="0"/>
          <c:spPr>
            <a:solidFill>
              <a:schemeClr val="accent4"/>
            </a:solidFill>
            <a:ln w="12700">
              <a:solidFill>
                <a:schemeClr val="tx1"/>
              </a:solidFill>
            </a:ln>
          </c:spP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SimpleDINApretax!$T$6:$T$62</c:f>
              <c:numCache>
                <c:formatCode>0%</c:formatCode>
                <c:ptCount val="57"/>
                <c:pt idx="0">
                  <c:v>0.700454979209754</c:v>
                </c:pt>
                <c:pt idx="1">
                  <c:v>0.703348454265736</c:v>
                </c:pt>
                <c:pt idx="2">
                  <c:v>0.695737496865545</c:v>
                </c:pt>
                <c:pt idx="3">
                  <c:v>0.694084730174188</c:v>
                </c:pt>
                <c:pt idx="4">
                  <c:v>0.694105859979962</c:v>
                </c:pt>
                <c:pt idx="5">
                  <c:v>0.684256282265051</c:v>
                </c:pt>
                <c:pt idx="6">
                  <c:v>0.685664723758736</c:v>
                </c:pt>
                <c:pt idx="7">
                  <c:v>0.696685904634845</c:v>
                </c:pt>
                <c:pt idx="8">
                  <c:v>0.695812423664592</c:v>
                </c:pt>
                <c:pt idx="9">
                  <c:v>0.705161327064781</c:v>
                </c:pt>
                <c:pt idx="10">
                  <c:v>0.719457179771621</c:v>
                </c:pt>
                <c:pt idx="11">
                  <c:v>0.708945317310443</c:v>
                </c:pt>
                <c:pt idx="12">
                  <c:v>0.70500517057499</c:v>
                </c:pt>
                <c:pt idx="13">
                  <c:v>0.695468221383504</c:v>
                </c:pt>
                <c:pt idx="14">
                  <c:v>0.71214174297827</c:v>
                </c:pt>
                <c:pt idx="15">
                  <c:v>0.699582190868401</c:v>
                </c:pt>
                <c:pt idx="16">
                  <c:v>0.696193273166912</c:v>
                </c:pt>
                <c:pt idx="17">
                  <c:v>0.687700654402813</c:v>
                </c:pt>
                <c:pt idx="18">
                  <c:v>0.683426155598121</c:v>
                </c:pt>
                <c:pt idx="19">
                  <c:v>0.690166882985548</c:v>
                </c:pt>
                <c:pt idx="20">
                  <c:v>0.708436912365909</c:v>
                </c:pt>
                <c:pt idx="21">
                  <c:v>0.702131789971986</c:v>
                </c:pt>
                <c:pt idx="22">
                  <c:v>0.712861998679142</c:v>
                </c:pt>
                <c:pt idx="23">
                  <c:v>0.695142532763743</c:v>
                </c:pt>
                <c:pt idx="24">
                  <c:v>0.677211044503443</c:v>
                </c:pt>
                <c:pt idx="25">
                  <c:v>0.67787679009354</c:v>
                </c:pt>
                <c:pt idx="26">
                  <c:v>0.680945551660745</c:v>
                </c:pt>
                <c:pt idx="27">
                  <c:v>0.691364080200795</c:v>
                </c:pt>
                <c:pt idx="28">
                  <c:v>0.698157780709211</c:v>
                </c:pt>
                <c:pt idx="29">
                  <c:v>0.693629394004005</c:v>
                </c:pt>
                <c:pt idx="30">
                  <c:v>0.699110494845323</c:v>
                </c:pt>
                <c:pt idx="31">
                  <c:v>0.694798987137412</c:v>
                </c:pt>
                <c:pt idx="32">
                  <c:v>0.685840011974577</c:v>
                </c:pt>
                <c:pt idx="33">
                  <c:v>0.670288829615824</c:v>
                </c:pt>
                <c:pt idx="34">
                  <c:v>0.661054555590016</c:v>
                </c:pt>
                <c:pt idx="35">
                  <c:v>0.666139021086847</c:v>
                </c:pt>
                <c:pt idx="36">
                  <c:v>0.663811938906227</c:v>
                </c:pt>
                <c:pt idx="37">
                  <c:v>0.666373703981498</c:v>
                </c:pt>
                <c:pt idx="38">
                  <c:v>0.671454163006217</c:v>
                </c:pt>
                <c:pt idx="39">
                  <c:v>0.675363913474298</c:v>
                </c:pt>
                <c:pt idx="40">
                  <c:v>0.677965938689229</c:v>
                </c:pt>
                <c:pt idx="41">
                  <c:v>0.670267811908597</c:v>
                </c:pt>
                <c:pt idx="42">
                  <c:v>0.649960874208149</c:v>
                </c:pt>
                <c:pt idx="43">
                  <c:v>0.637026162605021</c:v>
                </c:pt>
                <c:pt idx="44">
                  <c:v>0.638059826297714</c:v>
                </c:pt>
                <c:pt idx="45">
                  <c:v>0.640126342386606</c:v>
                </c:pt>
                <c:pt idx="46">
                  <c:v>0.63924650867976</c:v>
                </c:pt>
                <c:pt idx="47">
                  <c:v>0.662700587916549</c:v>
                </c:pt>
                <c:pt idx="48">
                  <c:v>0.661154769187519</c:v>
                </c:pt>
                <c:pt idx="49">
                  <c:v>0.64289784804965</c:v>
                </c:pt>
                <c:pt idx="50">
                  <c:v>0.637375554992825</c:v>
                </c:pt>
                <c:pt idx="51">
                  <c:v>0.633360900522149</c:v>
                </c:pt>
                <c:pt idx="52">
                  <c:v>0.641748733902115</c:v>
                </c:pt>
                <c:pt idx="53">
                  <c:v>0.634540557179327</c:v>
                </c:pt>
                <c:pt idx="54">
                  <c:v>0.618722466759368</c:v>
                </c:pt>
                <c:pt idx="55">
                  <c:v>0.624050058306021</c:v>
                </c:pt>
                <c:pt idx="56">
                  <c:v>0.63620593783104</c:v>
                </c:pt>
              </c:numCache>
            </c:numRef>
          </c:val>
        </c:ser>
        <c:ser>
          <c:idx val="2"/>
          <c:order val="1"/>
          <c:spPr>
            <a:solidFill>
              <a:schemeClr val="accent4">
                <a:lumMod val="40000"/>
                <a:lumOff val="60000"/>
              </a:schemeClr>
            </a:solidFill>
            <a:ln w="12700">
              <a:solidFill>
                <a:schemeClr val="tx1"/>
              </a:solidFill>
            </a:ln>
            <a:effectLst/>
          </c:spP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SimpleDINApretax!$W$6:$W$62</c:f>
              <c:numCache>
                <c:formatCode>0%</c:formatCode>
                <c:ptCount val="57"/>
                <c:pt idx="0">
                  <c:v>0.0981100155210026</c:v>
                </c:pt>
                <c:pt idx="1">
                  <c:v>0.0949310110341456</c:v>
                </c:pt>
                <c:pt idx="2">
                  <c:v>0.0969747663777512</c:v>
                </c:pt>
                <c:pt idx="3">
                  <c:v>0.09537624195953</c:v>
                </c:pt>
                <c:pt idx="4">
                  <c:v>0.0906642180621478</c:v>
                </c:pt>
                <c:pt idx="5">
                  <c:v>0.0941619114376844</c:v>
                </c:pt>
                <c:pt idx="6">
                  <c:v>0.102623442798753</c:v>
                </c:pt>
                <c:pt idx="7">
                  <c:v>0.0985427983352006</c:v>
                </c:pt>
                <c:pt idx="8">
                  <c:v>0.101690838295705</c:v>
                </c:pt>
                <c:pt idx="9">
                  <c:v>0.101988376289951</c:v>
                </c:pt>
                <c:pt idx="10">
                  <c:v>0.0969437074511013</c:v>
                </c:pt>
                <c:pt idx="11">
                  <c:v>0.0978461973018648</c:v>
                </c:pt>
                <c:pt idx="12">
                  <c:v>0.10000072902505</c:v>
                </c:pt>
                <c:pt idx="13">
                  <c:v>0.108816934748236</c:v>
                </c:pt>
                <c:pt idx="14">
                  <c:v>0.102192915389844</c:v>
                </c:pt>
                <c:pt idx="15">
                  <c:v>0.107323888215808</c:v>
                </c:pt>
                <c:pt idx="16">
                  <c:v>0.1050351526843</c:v>
                </c:pt>
                <c:pt idx="17">
                  <c:v>0.1103453330868</c:v>
                </c:pt>
                <c:pt idx="18">
                  <c:v>0.114278773049879</c:v>
                </c:pt>
                <c:pt idx="19">
                  <c:v>0.116110218790322</c:v>
                </c:pt>
                <c:pt idx="20">
                  <c:v>0.114201399308989</c:v>
                </c:pt>
                <c:pt idx="21">
                  <c:v>0.116414137522292</c:v>
                </c:pt>
                <c:pt idx="22">
                  <c:v>0.110058746037108</c:v>
                </c:pt>
                <c:pt idx="23">
                  <c:v>0.110729574991488</c:v>
                </c:pt>
                <c:pt idx="24">
                  <c:v>0.116880596192451</c:v>
                </c:pt>
                <c:pt idx="25">
                  <c:v>0.11876613329043</c:v>
                </c:pt>
                <c:pt idx="26">
                  <c:v>0.122682028198612</c:v>
                </c:pt>
                <c:pt idx="27">
                  <c:v>0.116753664328389</c:v>
                </c:pt>
                <c:pt idx="28">
                  <c:v>0.116050282038982</c:v>
                </c:pt>
                <c:pt idx="29">
                  <c:v>0.124301140354457</c:v>
                </c:pt>
                <c:pt idx="30">
                  <c:v>0.121505040747985</c:v>
                </c:pt>
                <c:pt idx="31">
                  <c:v>0.115747548656201</c:v>
                </c:pt>
                <c:pt idx="32">
                  <c:v>0.120283219725076</c:v>
                </c:pt>
                <c:pt idx="33">
                  <c:v>0.126488019307096</c:v>
                </c:pt>
                <c:pt idx="34">
                  <c:v>0.127393548472051</c:v>
                </c:pt>
                <c:pt idx="35">
                  <c:v>0.119099617494181</c:v>
                </c:pt>
                <c:pt idx="36">
                  <c:v>0.121143975496663</c:v>
                </c:pt>
                <c:pt idx="37">
                  <c:v>0.120592324024647</c:v>
                </c:pt>
                <c:pt idx="38">
                  <c:v>0.126533219040687</c:v>
                </c:pt>
                <c:pt idx="39">
                  <c:v>0.129962274735999</c:v>
                </c:pt>
                <c:pt idx="40">
                  <c:v>0.13925600136615</c:v>
                </c:pt>
                <c:pt idx="41">
                  <c:v>0.147460600560383</c:v>
                </c:pt>
                <c:pt idx="42">
                  <c:v>0.151068626075822</c:v>
                </c:pt>
                <c:pt idx="43">
                  <c:v>0.155168154336537</c:v>
                </c:pt>
                <c:pt idx="44">
                  <c:v>0.153606337939199</c:v>
                </c:pt>
                <c:pt idx="45">
                  <c:v>0.150311681476304</c:v>
                </c:pt>
                <c:pt idx="46">
                  <c:v>0.151891913151796</c:v>
                </c:pt>
                <c:pt idx="47">
                  <c:v>0.141144612525904</c:v>
                </c:pt>
                <c:pt idx="48">
                  <c:v>0.142945198981028</c:v>
                </c:pt>
                <c:pt idx="49">
                  <c:v>0.135222935359722</c:v>
                </c:pt>
                <c:pt idx="50">
                  <c:v>0.12390384354603</c:v>
                </c:pt>
                <c:pt idx="51">
                  <c:v>0.123610832739615</c:v>
                </c:pt>
                <c:pt idx="52">
                  <c:v>0.119075928935471</c:v>
                </c:pt>
                <c:pt idx="53">
                  <c:v>0.128409359422634</c:v>
                </c:pt>
                <c:pt idx="54">
                  <c:v>0.134888460653002</c:v>
                </c:pt>
                <c:pt idx="55">
                  <c:v>0.132120645252955</c:v>
                </c:pt>
                <c:pt idx="56" formatCode="0.0%">
                  <c:v>0.126811997236707</c:v>
                </c:pt>
              </c:numCache>
            </c:numRef>
          </c:val>
        </c:ser>
        <c:ser>
          <c:idx val="6"/>
          <c:order val="2"/>
          <c:spPr>
            <a:solidFill>
              <a:schemeClr val="accent4">
                <a:lumMod val="20000"/>
                <a:lumOff val="80000"/>
              </a:schemeClr>
            </a:solidFill>
            <a:ln w="12700">
              <a:solidFill>
                <a:schemeClr val="tx1"/>
              </a:solidFill>
            </a:ln>
            <a:effectLst/>
          </c:spP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SimpleDINApretax!$X$6:$X$62</c:f>
              <c:numCache>
                <c:formatCode>0%</c:formatCode>
                <c:ptCount val="57"/>
                <c:pt idx="0">
                  <c:v>0.201435005269244</c:v>
                </c:pt>
                <c:pt idx="1">
                  <c:v>0.201720534700118</c:v>
                </c:pt>
                <c:pt idx="2">
                  <c:v>0.207287736756704</c:v>
                </c:pt>
                <c:pt idx="3">
                  <c:v>0.210539027866282</c:v>
                </c:pt>
                <c:pt idx="4">
                  <c:v>0.21522992195789</c:v>
                </c:pt>
                <c:pt idx="5">
                  <c:v>0.221581806297264</c:v>
                </c:pt>
                <c:pt idx="6">
                  <c:v>0.211711833442511</c:v>
                </c:pt>
                <c:pt idx="7">
                  <c:v>0.204771297029954</c:v>
                </c:pt>
                <c:pt idx="8">
                  <c:v>0.202496738039703</c:v>
                </c:pt>
                <c:pt idx="9">
                  <c:v>0.192850296645268</c:v>
                </c:pt>
                <c:pt idx="10">
                  <c:v>0.183599112777277</c:v>
                </c:pt>
                <c:pt idx="11">
                  <c:v>0.193208485387692</c:v>
                </c:pt>
                <c:pt idx="12">
                  <c:v>0.19499410039996</c:v>
                </c:pt>
                <c:pt idx="13">
                  <c:v>0.19571484386826</c:v>
                </c:pt>
                <c:pt idx="14">
                  <c:v>0.185665341631886</c:v>
                </c:pt>
                <c:pt idx="15">
                  <c:v>0.19309392091579</c:v>
                </c:pt>
                <c:pt idx="16">
                  <c:v>0.198771574148787</c:v>
                </c:pt>
                <c:pt idx="17">
                  <c:v>0.201954012510386</c:v>
                </c:pt>
                <c:pt idx="18">
                  <c:v>0.202295071352</c:v>
                </c:pt>
                <c:pt idx="19">
                  <c:v>0.19372289822413</c:v>
                </c:pt>
                <c:pt idx="20">
                  <c:v>0.177361688325102</c:v>
                </c:pt>
                <c:pt idx="21">
                  <c:v>0.181454072505722</c:v>
                </c:pt>
                <c:pt idx="22">
                  <c:v>0.17707925528375</c:v>
                </c:pt>
                <c:pt idx="23">
                  <c:v>0.194127892244769</c:v>
                </c:pt>
                <c:pt idx="24">
                  <c:v>0.205908359304106</c:v>
                </c:pt>
                <c:pt idx="25">
                  <c:v>0.20335707661603</c:v>
                </c:pt>
                <c:pt idx="26">
                  <c:v>0.196372420140643</c:v>
                </c:pt>
                <c:pt idx="27">
                  <c:v>0.191882255470816</c:v>
                </c:pt>
                <c:pt idx="28">
                  <c:v>0.185791937251808</c:v>
                </c:pt>
                <c:pt idx="29">
                  <c:v>0.182069465641538</c:v>
                </c:pt>
                <c:pt idx="30">
                  <c:v>0.179384464406691</c:v>
                </c:pt>
                <c:pt idx="31">
                  <c:v>0.189453464206387</c:v>
                </c:pt>
                <c:pt idx="32">
                  <c:v>0.193876768300346</c:v>
                </c:pt>
                <c:pt idx="33">
                  <c:v>0.20322315107708</c:v>
                </c:pt>
                <c:pt idx="34">
                  <c:v>0.211551895937933</c:v>
                </c:pt>
                <c:pt idx="35">
                  <c:v>0.214761361418972</c:v>
                </c:pt>
                <c:pt idx="36">
                  <c:v>0.21504408559711</c:v>
                </c:pt>
                <c:pt idx="37">
                  <c:v>0.213033971993855</c:v>
                </c:pt>
                <c:pt idx="38">
                  <c:v>0.202012617953096</c:v>
                </c:pt>
                <c:pt idx="39">
                  <c:v>0.194673811789703</c:v>
                </c:pt>
                <c:pt idx="40">
                  <c:v>0.182778059944621</c:v>
                </c:pt>
                <c:pt idx="41">
                  <c:v>0.18227158753102</c:v>
                </c:pt>
                <c:pt idx="42">
                  <c:v>0.198970499716029</c:v>
                </c:pt>
                <c:pt idx="43">
                  <c:v>0.207805683058442</c:v>
                </c:pt>
                <c:pt idx="44">
                  <c:v>0.208333835763087</c:v>
                </c:pt>
                <c:pt idx="45">
                  <c:v>0.209561976137089</c:v>
                </c:pt>
                <c:pt idx="46">
                  <c:v>0.208861578168445</c:v>
                </c:pt>
                <c:pt idx="47">
                  <c:v>0.196154799557547</c:v>
                </c:pt>
                <c:pt idx="48">
                  <c:v>0.195900031831452</c:v>
                </c:pt>
                <c:pt idx="49">
                  <c:v>0.221879216590628</c:v>
                </c:pt>
                <c:pt idx="50">
                  <c:v>0.238720601461144</c:v>
                </c:pt>
                <c:pt idx="51">
                  <c:v>0.243028266738236</c:v>
                </c:pt>
                <c:pt idx="52">
                  <c:v>0.239175337162414</c:v>
                </c:pt>
                <c:pt idx="53">
                  <c:v>0.237050083398039</c:v>
                </c:pt>
                <c:pt idx="54">
                  <c:v>0.24638907258763</c:v>
                </c:pt>
                <c:pt idx="55">
                  <c:v>0.243829296441024</c:v>
                </c:pt>
                <c:pt idx="56">
                  <c:v>0.236982064932253</c:v>
                </c:pt>
              </c:numCache>
            </c:numRef>
          </c:val>
        </c:ser>
        <c:dLbls>
          <c:showLegendKey val="0"/>
          <c:showVal val="0"/>
          <c:showCatName val="0"/>
          <c:showSerName val="0"/>
          <c:showPercent val="0"/>
          <c:showBubbleSize val="0"/>
        </c:dLbls>
        <c:axId val="2122975112"/>
        <c:axId val="2122978392"/>
      </c:areaChart>
      <c:catAx>
        <c:axId val="2122975112"/>
        <c:scaling>
          <c:orientation val="minMax"/>
        </c:scaling>
        <c:delete val="0"/>
        <c:axPos val="b"/>
        <c:majorGridlines>
          <c:spPr>
            <a:ln>
              <a:noFill/>
              <a:prstDash val="sysDash"/>
            </a:ln>
          </c:spPr>
        </c:majorGridlines>
        <c:numFmt formatCode="General" sourceLinked="1"/>
        <c:majorTickMark val="none"/>
        <c:minorTickMark val="none"/>
        <c:tickLblPos val="nextTo"/>
        <c:txPr>
          <a:bodyPr rot="-5400000" vert="horz"/>
          <a:lstStyle/>
          <a:p>
            <a:pPr>
              <a:defRPr sz="1400"/>
            </a:pPr>
            <a:endParaRPr lang="en-US"/>
          </a:p>
        </c:txPr>
        <c:crossAx val="2122978392"/>
        <c:crosses val="autoZero"/>
        <c:auto val="1"/>
        <c:lblAlgn val="ctr"/>
        <c:lblOffset val="100"/>
        <c:tickLblSkip val="5"/>
        <c:tickMarkSkip val="5"/>
        <c:noMultiLvlLbl val="0"/>
      </c:catAx>
      <c:valAx>
        <c:axId val="2122978392"/>
        <c:scaling>
          <c:orientation val="minMax"/>
          <c:max val="1.0"/>
          <c:min val="0.0"/>
        </c:scaling>
        <c:delete val="0"/>
        <c:axPos val="l"/>
        <c:majorGridlines>
          <c:spPr>
            <a:ln>
              <a:noFill/>
              <a:prstDash val="solid"/>
            </a:ln>
          </c:spPr>
        </c:majorGridlines>
        <c:title>
          <c:tx>
            <c:rich>
              <a:bodyPr rot="-5400000" vert="horz"/>
              <a:lstStyle/>
              <a:p>
                <a:pPr>
                  <a:defRPr b="0"/>
                </a:pPr>
                <a:r>
                  <a:rPr lang="fr-FR" sz="1400" b="0"/>
                  <a:t>% of factor-price national income</a:t>
                </a:r>
              </a:p>
            </c:rich>
          </c:tx>
          <c:layout>
            <c:manualLayout>
              <c:xMode val="edge"/>
              <c:yMode val="edge"/>
              <c:x val="0.000280206353516155"/>
              <c:y val="0.223798589090391"/>
            </c:manualLayout>
          </c:layout>
          <c:overlay val="0"/>
        </c:title>
        <c:numFmt formatCode="0%" sourceLinked="0"/>
        <c:majorTickMark val="none"/>
        <c:minorTickMark val="none"/>
        <c:tickLblPos val="nextTo"/>
        <c:txPr>
          <a:bodyPr/>
          <a:lstStyle/>
          <a:p>
            <a:pPr>
              <a:defRPr sz="1400"/>
            </a:pPr>
            <a:endParaRPr lang="en-US"/>
          </a:p>
        </c:txPr>
        <c:crossAx val="2122975112"/>
        <c:crosses val="autoZero"/>
        <c:crossBetween val="midCat"/>
      </c:valAx>
    </c:plotArea>
    <c:plotVisOnly val="1"/>
    <c:dispBlanksAs val="zero"/>
    <c:showDLblsOverMax val="0"/>
  </c:chart>
  <c:spPr>
    <a:ln>
      <a:noFill/>
    </a:ln>
  </c:spPr>
  <c:txPr>
    <a:bodyPr/>
    <a:lstStyle/>
    <a:p>
      <a:pPr>
        <a:defRPr>
          <a:latin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sz="1800"/>
              <a:t>B. Separating taxable labor and taxable capital income</a:t>
            </a:r>
          </a:p>
        </c:rich>
      </c:tx>
      <c:layout>
        <c:manualLayout>
          <c:xMode val="edge"/>
          <c:yMode val="edge"/>
          <c:x val="0.232171816453978"/>
          <c:y val="1.65674991983468E-5"/>
        </c:manualLayout>
      </c:layout>
      <c:overlay val="0"/>
    </c:title>
    <c:autoTitleDeleted val="0"/>
    <c:plotArea>
      <c:layout>
        <c:manualLayout>
          <c:layoutTarget val="inner"/>
          <c:xMode val="edge"/>
          <c:yMode val="edge"/>
          <c:x val="0.0922183190498977"/>
          <c:y val="0.0815345423451028"/>
          <c:w val="0.883239750203638"/>
          <c:h val="0.766024334627855"/>
        </c:manualLayout>
      </c:layout>
      <c:areaChart>
        <c:grouping val="stacked"/>
        <c:varyColors val="0"/>
        <c:ser>
          <c:idx val="1"/>
          <c:order val="0"/>
          <c:spPr>
            <a:solidFill>
              <a:schemeClr val="tx2">
                <a:lumMod val="60000"/>
                <a:lumOff val="40000"/>
              </a:schemeClr>
            </a:solidFill>
            <a:ln w="12700">
              <a:solidFill>
                <a:schemeClr val="tx1"/>
              </a:solidFill>
            </a:ln>
          </c:spP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SimpleDINApretax!$U$6:$U$62</c:f>
              <c:numCache>
                <c:formatCode>0%</c:formatCode>
                <c:ptCount val="57"/>
                <c:pt idx="0">
                  <c:v>0.634328953494011</c:v>
                </c:pt>
                <c:pt idx="1">
                  <c:v>0.635689480268087</c:v>
                </c:pt>
                <c:pt idx="2">
                  <c:v>0.626657703138449</c:v>
                </c:pt>
                <c:pt idx="3">
                  <c:v>0.623441286225218</c:v>
                </c:pt>
                <c:pt idx="4">
                  <c:v>0.625934448417954</c:v>
                </c:pt>
                <c:pt idx="5">
                  <c:v>0.617129031212024</c:v>
                </c:pt>
                <c:pt idx="6">
                  <c:v>0.615693620499725</c:v>
                </c:pt>
                <c:pt idx="7">
                  <c:v>0.627176189593702</c:v>
                </c:pt>
                <c:pt idx="8">
                  <c:v>0.627516130322742</c:v>
                </c:pt>
                <c:pt idx="9">
                  <c:v>0.637202896742033</c:v>
                </c:pt>
                <c:pt idx="10">
                  <c:v>0.651051851031848</c:v>
                </c:pt>
                <c:pt idx="11">
                  <c:v>0.641211731735258</c:v>
                </c:pt>
                <c:pt idx="12">
                  <c:v>0.638046450286241</c:v>
                </c:pt>
                <c:pt idx="13">
                  <c:v>0.628145043445789</c:v>
                </c:pt>
                <c:pt idx="14">
                  <c:v>0.641723023867478</c:v>
                </c:pt>
                <c:pt idx="15">
                  <c:v>0.630018024679988</c:v>
                </c:pt>
                <c:pt idx="16">
                  <c:v>0.626942749346581</c:v>
                </c:pt>
                <c:pt idx="17">
                  <c:v>0.618862857791376</c:v>
                </c:pt>
                <c:pt idx="18">
                  <c:v>0.615569094481107</c:v>
                </c:pt>
                <c:pt idx="19">
                  <c:v>0.621787600668057</c:v>
                </c:pt>
                <c:pt idx="20">
                  <c:v>0.631439580674241</c:v>
                </c:pt>
                <c:pt idx="21">
                  <c:v>0.617990871398195</c:v>
                </c:pt>
                <c:pt idx="22">
                  <c:v>0.624108860929729</c:v>
                </c:pt>
                <c:pt idx="23">
                  <c:v>0.61425371015833</c:v>
                </c:pt>
                <c:pt idx="24">
                  <c:v>0.598325497495479</c:v>
                </c:pt>
                <c:pt idx="25">
                  <c:v>0.600104458539963</c:v>
                </c:pt>
                <c:pt idx="26">
                  <c:v>0.608993309148127</c:v>
                </c:pt>
                <c:pt idx="27">
                  <c:v>0.615419481135766</c:v>
                </c:pt>
                <c:pt idx="28">
                  <c:v>0.614498591081523</c:v>
                </c:pt>
                <c:pt idx="29">
                  <c:v>0.605892804737842</c:v>
                </c:pt>
                <c:pt idx="30">
                  <c:v>0.612365625654963</c:v>
                </c:pt>
                <c:pt idx="31">
                  <c:v>0.616515603225489</c:v>
                </c:pt>
                <c:pt idx="32">
                  <c:v>0.614633985678098</c:v>
                </c:pt>
                <c:pt idx="33">
                  <c:v>0.606323652193003</c:v>
                </c:pt>
                <c:pt idx="34">
                  <c:v>0.596538013546943</c:v>
                </c:pt>
                <c:pt idx="35">
                  <c:v>0.596970368778713</c:v>
                </c:pt>
                <c:pt idx="36">
                  <c:v>0.592752862494426</c:v>
                </c:pt>
                <c:pt idx="37">
                  <c:v>0.59376964151522</c:v>
                </c:pt>
                <c:pt idx="38">
                  <c:v>0.600021696741515</c:v>
                </c:pt>
                <c:pt idx="39">
                  <c:v>0.604331302947099</c:v>
                </c:pt>
                <c:pt idx="40">
                  <c:v>0.60652556321125</c:v>
                </c:pt>
                <c:pt idx="41">
                  <c:v>0.603160311621527</c:v>
                </c:pt>
                <c:pt idx="42">
                  <c:v>0.590057684168324</c:v>
                </c:pt>
                <c:pt idx="43">
                  <c:v>0.578821765347494</c:v>
                </c:pt>
                <c:pt idx="44">
                  <c:v>0.575083837988621</c:v>
                </c:pt>
                <c:pt idx="45">
                  <c:v>0.56938128498189</c:v>
                </c:pt>
                <c:pt idx="46">
                  <c:v>0.563641428275143</c:v>
                </c:pt>
                <c:pt idx="47">
                  <c:v>0.584300831376244</c:v>
                </c:pt>
                <c:pt idx="48">
                  <c:v>0.590309728472377</c:v>
                </c:pt>
                <c:pt idx="49">
                  <c:v>0.581574070069411</c:v>
                </c:pt>
                <c:pt idx="50">
                  <c:v>0.574270819526537</c:v>
                </c:pt>
                <c:pt idx="51">
                  <c:v>0.570779072170815</c:v>
                </c:pt>
                <c:pt idx="52">
                  <c:v>0.570983672729069</c:v>
                </c:pt>
                <c:pt idx="53">
                  <c:v>0.569606438233225</c:v>
                </c:pt>
                <c:pt idx="54">
                  <c:v>0.557587131808356</c:v>
                </c:pt>
                <c:pt idx="55">
                  <c:v>0.562651083429294</c:v>
                </c:pt>
                <c:pt idx="56">
                  <c:v>0.570820408689671</c:v>
                </c:pt>
              </c:numCache>
            </c:numRef>
          </c:val>
        </c:ser>
        <c:ser>
          <c:idx val="2"/>
          <c:order val="1"/>
          <c:spPr>
            <a:solidFill>
              <a:schemeClr val="tx2">
                <a:lumMod val="40000"/>
                <a:lumOff val="60000"/>
              </a:schemeClr>
            </a:solidFill>
            <a:ln w="12700">
              <a:solidFill>
                <a:schemeClr val="tx1"/>
              </a:solidFill>
            </a:ln>
            <a:effectLst/>
          </c:spP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SimpleDINApretax!$W$6:$W$62</c:f>
              <c:numCache>
                <c:formatCode>0%</c:formatCode>
                <c:ptCount val="57"/>
                <c:pt idx="0">
                  <c:v>0.0981100155210026</c:v>
                </c:pt>
                <c:pt idx="1">
                  <c:v>0.0949310110341456</c:v>
                </c:pt>
                <c:pt idx="2">
                  <c:v>0.0969747663777512</c:v>
                </c:pt>
                <c:pt idx="3">
                  <c:v>0.09537624195953</c:v>
                </c:pt>
                <c:pt idx="4">
                  <c:v>0.0906642180621478</c:v>
                </c:pt>
                <c:pt idx="5">
                  <c:v>0.0941619114376844</c:v>
                </c:pt>
                <c:pt idx="6">
                  <c:v>0.102623442798753</c:v>
                </c:pt>
                <c:pt idx="7">
                  <c:v>0.0985427983352006</c:v>
                </c:pt>
                <c:pt idx="8">
                  <c:v>0.101690838295705</c:v>
                </c:pt>
                <c:pt idx="9">
                  <c:v>0.101988376289951</c:v>
                </c:pt>
                <c:pt idx="10">
                  <c:v>0.0969437074511013</c:v>
                </c:pt>
                <c:pt idx="11">
                  <c:v>0.0978461973018648</c:v>
                </c:pt>
                <c:pt idx="12">
                  <c:v>0.10000072902505</c:v>
                </c:pt>
                <c:pt idx="13">
                  <c:v>0.108816934748236</c:v>
                </c:pt>
                <c:pt idx="14">
                  <c:v>0.102192915389844</c:v>
                </c:pt>
                <c:pt idx="15">
                  <c:v>0.107323888215808</c:v>
                </c:pt>
                <c:pt idx="16">
                  <c:v>0.1050351526843</c:v>
                </c:pt>
                <c:pt idx="17">
                  <c:v>0.1103453330868</c:v>
                </c:pt>
                <c:pt idx="18">
                  <c:v>0.114278773049879</c:v>
                </c:pt>
                <c:pt idx="19">
                  <c:v>0.116110218790322</c:v>
                </c:pt>
                <c:pt idx="20">
                  <c:v>0.114201399308989</c:v>
                </c:pt>
                <c:pt idx="21">
                  <c:v>0.116414137522292</c:v>
                </c:pt>
                <c:pt idx="22">
                  <c:v>0.110058746037108</c:v>
                </c:pt>
                <c:pt idx="23">
                  <c:v>0.110729574991488</c:v>
                </c:pt>
                <c:pt idx="24">
                  <c:v>0.116880596192451</c:v>
                </c:pt>
                <c:pt idx="25">
                  <c:v>0.11876613329043</c:v>
                </c:pt>
                <c:pt idx="26">
                  <c:v>0.122682028198612</c:v>
                </c:pt>
                <c:pt idx="27">
                  <c:v>0.116753664328389</c:v>
                </c:pt>
                <c:pt idx="28">
                  <c:v>0.116050282038982</c:v>
                </c:pt>
                <c:pt idx="29">
                  <c:v>0.124301140354457</c:v>
                </c:pt>
                <c:pt idx="30">
                  <c:v>0.121505040747985</c:v>
                </c:pt>
                <c:pt idx="31">
                  <c:v>0.115747548656201</c:v>
                </c:pt>
                <c:pt idx="32">
                  <c:v>0.120283219725076</c:v>
                </c:pt>
                <c:pt idx="33">
                  <c:v>0.126488019307096</c:v>
                </c:pt>
                <c:pt idx="34">
                  <c:v>0.127393548472051</c:v>
                </c:pt>
                <c:pt idx="35">
                  <c:v>0.119099617494181</c:v>
                </c:pt>
                <c:pt idx="36">
                  <c:v>0.121143975496663</c:v>
                </c:pt>
                <c:pt idx="37">
                  <c:v>0.120592324024647</c:v>
                </c:pt>
                <c:pt idx="38">
                  <c:v>0.126533219040687</c:v>
                </c:pt>
                <c:pt idx="39">
                  <c:v>0.129962274735999</c:v>
                </c:pt>
                <c:pt idx="40">
                  <c:v>0.13925600136615</c:v>
                </c:pt>
                <c:pt idx="41">
                  <c:v>0.147460600560383</c:v>
                </c:pt>
                <c:pt idx="42">
                  <c:v>0.151068626075822</c:v>
                </c:pt>
                <c:pt idx="43">
                  <c:v>0.155168154336537</c:v>
                </c:pt>
                <c:pt idx="44">
                  <c:v>0.153606337939199</c:v>
                </c:pt>
                <c:pt idx="45">
                  <c:v>0.150311681476304</c:v>
                </c:pt>
                <c:pt idx="46">
                  <c:v>0.151891913151796</c:v>
                </c:pt>
                <c:pt idx="47">
                  <c:v>0.141144612525904</c:v>
                </c:pt>
                <c:pt idx="48">
                  <c:v>0.142945198981028</c:v>
                </c:pt>
                <c:pt idx="49">
                  <c:v>0.135222935359722</c:v>
                </c:pt>
                <c:pt idx="50">
                  <c:v>0.12390384354603</c:v>
                </c:pt>
                <c:pt idx="51">
                  <c:v>0.123610832739615</c:v>
                </c:pt>
                <c:pt idx="52">
                  <c:v>0.119075928935471</c:v>
                </c:pt>
                <c:pt idx="53">
                  <c:v>0.128409359422634</c:v>
                </c:pt>
                <c:pt idx="54">
                  <c:v>0.134888460653002</c:v>
                </c:pt>
                <c:pt idx="55">
                  <c:v>0.132120645252955</c:v>
                </c:pt>
                <c:pt idx="56" formatCode="0.0%">
                  <c:v>0.126811997236707</c:v>
                </c:pt>
              </c:numCache>
            </c:numRef>
          </c:val>
        </c:ser>
        <c:ser>
          <c:idx val="0"/>
          <c:order val="2"/>
          <c:spPr>
            <a:solidFill>
              <a:schemeClr val="accent2">
                <a:lumMod val="60000"/>
                <a:lumOff val="40000"/>
              </a:schemeClr>
            </a:solidFill>
            <a:ln w="25400">
              <a:solidFill>
                <a:schemeClr val="tx1"/>
              </a:solidFill>
            </a:ln>
          </c:spPr>
          <c:val>
            <c:numRef>
              <c:f>SimpleDINApretax!$V$6:$V$62</c:f>
              <c:numCache>
                <c:formatCode>0%</c:formatCode>
                <c:ptCount val="57"/>
                <c:pt idx="0">
                  <c:v>0.0661260257157423</c:v>
                </c:pt>
                <c:pt idx="1">
                  <c:v>0.0676589739976494</c:v>
                </c:pt>
                <c:pt idx="2">
                  <c:v>0.0690797937270957</c:v>
                </c:pt>
                <c:pt idx="3">
                  <c:v>0.0706434439489695</c:v>
                </c:pt>
                <c:pt idx="4">
                  <c:v>0.0681714115620072</c:v>
                </c:pt>
                <c:pt idx="5">
                  <c:v>0.0671272510530268</c:v>
                </c:pt>
                <c:pt idx="6">
                  <c:v>0.0699711032590111</c:v>
                </c:pt>
                <c:pt idx="7">
                  <c:v>0.0695097150411436</c:v>
                </c:pt>
                <c:pt idx="8">
                  <c:v>0.0682962933418499</c:v>
                </c:pt>
                <c:pt idx="9">
                  <c:v>0.0679584303227482</c:v>
                </c:pt>
                <c:pt idx="10">
                  <c:v>0.0684053287397731</c:v>
                </c:pt>
                <c:pt idx="11">
                  <c:v>0.0677335855751848</c:v>
                </c:pt>
                <c:pt idx="12">
                  <c:v>0.066958720288749</c:v>
                </c:pt>
                <c:pt idx="13">
                  <c:v>0.0673231779377148</c:v>
                </c:pt>
                <c:pt idx="14">
                  <c:v>0.0704187191107911</c:v>
                </c:pt>
                <c:pt idx="15">
                  <c:v>0.0695641661884132</c:v>
                </c:pt>
                <c:pt idx="16">
                  <c:v>0.0692505238203316</c:v>
                </c:pt>
                <c:pt idx="17">
                  <c:v>0.0688377966114377</c:v>
                </c:pt>
                <c:pt idx="18">
                  <c:v>0.0678570611170137</c:v>
                </c:pt>
                <c:pt idx="19">
                  <c:v>0.0683792823174906</c:v>
                </c:pt>
                <c:pt idx="20">
                  <c:v>0.0769973316916676</c:v>
                </c:pt>
                <c:pt idx="21">
                  <c:v>0.0841409185737915</c:v>
                </c:pt>
                <c:pt idx="22">
                  <c:v>0.0887531377494124</c:v>
                </c:pt>
                <c:pt idx="23">
                  <c:v>0.0808888226054127</c:v>
                </c:pt>
                <c:pt idx="24">
                  <c:v>0.0788855470079638</c:v>
                </c:pt>
                <c:pt idx="25">
                  <c:v>0.0777723315535769</c:v>
                </c:pt>
                <c:pt idx="26">
                  <c:v>0.0719522425126182</c:v>
                </c:pt>
                <c:pt idx="27">
                  <c:v>0.0759445990650284</c:v>
                </c:pt>
                <c:pt idx="28">
                  <c:v>0.0836591896276881</c:v>
                </c:pt>
                <c:pt idx="29">
                  <c:v>0.0877365892661626</c:v>
                </c:pt>
                <c:pt idx="30">
                  <c:v>0.0867448691903604</c:v>
                </c:pt>
                <c:pt idx="31">
                  <c:v>0.0782833839119229</c:v>
                </c:pt>
                <c:pt idx="32">
                  <c:v>0.0712060262964794</c:v>
                </c:pt>
                <c:pt idx="33">
                  <c:v>0.0639651774228209</c:v>
                </c:pt>
                <c:pt idx="34">
                  <c:v>0.0645165420430735</c:v>
                </c:pt>
                <c:pt idx="35">
                  <c:v>0.0691686523081345</c:v>
                </c:pt>
                <c:pt idx="36">
                  <c:v>0.0710590764118016</c:v>
                </c:pt>
                <c:pt idx="37">
                  <c:v>0.0726040624662775</c:v>
                </c:pt>
                <c:pt idx="38">
                  <c:v>0.0714324662647024</c:v>
                </c:pt>
                <c:pt idx="39">
                  <c:v>0.0710326105271995</c:v>
                </c:pt>
                <c:pt idx="40">
                  <c:v>0.0714403754779785</c:v>
                </c:pt>
                <c:pt idx="41">
                  <c:v>0.0671075002870707</c:v>
                </c:pt>
                <c:pt idx="42">
                  <c:v>0.0599031900398251</c:v>
                </c:pt>
                <c:pt idx="43">
                  <c:v>0.0582043972575266</c:v>
                </c:pt>
                <c:pt idx="44">
                  <c:v>0.0629759883090932</c:v>
                </c:pt>
                <c:pt idx="45">
                  <c:v>0.0707450574047169</c:v>
                </c:pt>
                <c:pt idx="46">
                  <c:v>0.0756050804046168</c:v>
                </c:pt>
                <c:pt idx="47">
                  <c:v>0.0783997565403047</c:v>
                </c:pt>
                <c:pt idx="48">
                  <c:v>0.0708450407151417</c:v>
                </c:pt>
                <c:pt idx="49">
                  <c:v>0.0613237779802388</c:v>
                </c:pt>
                <c:pt idx="50">
                  <c:v>0.063104735466288</c:v>
                </c:pt>
                <c:pt idx="51">
                  <c:v>0.0625818283513341</c:v>
                </c:pt>
                <c:pt idx="52">
                  <c:v>0.0707650611730459</c:v>
                </c:pt>
                <c:pt idx="53">
                  <c:v>0.0649341189461016</c:v>
                </c:pt>
                <c:pt idx="54">
                  <c:v>0.0611353349510117</c:v>
                </c:pt>
                <c:pt idx="55">
                  <c:v>0.0613989748767276</c:v>
                </c:pt>
                <c:pt idx="56">
                  <c:v>0.0653855291413692</c:v>
                </c:pt>
              </c:numCache>
            </c:numRef>
          </c:val>
        </c:ser>
        <c:ser>
          <c:idx val="6"/>
          <c:order val="3"/>
          <c:spPr>
            <a:solidFill>
              <a:schemeClr val="accent2">
                <a:lumMod val="20000"/>
                <a:lumOff val="80000"/>
              </a:schemeClr>
            </a:solidFill>
            <a:ln w="12700">
              <a:solidFill>
                <a:schemeClr val="tx1"/>
              </a:solidFill>
            </a:ln>
            <a:effectLst/>
          </c:spP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SimpleDINApretax!$Y$6:$Y$62</c:f>
              <c:numCache>
                <c:formatCode>0%</c:formatCode>
                <c:ptCount val="57"/>
                <c:pt idx="0">
                  <c:v>0.0298319735578309</c:v>
                </c:pt>
                <c:pt idx="1">
                  <c:v>0.0307417486681408</c:v>
                </c:pt>
                <c:pt idx="2">
                  <c:v>0.0318961744887164</c:v>
                </c:pt>
                <c:pt idx="3">
                  <c:v>0.0333713748417568</c:v>
                </c:pt>
                <c:pt idx="4">
                  <c:v>0.0347956812970541</c:v>
                </c:pt>
                <c:pt idx="5">
                  <c:v>0.0357559839805801</c:v>
                </c:pt>
                <c:pt idx="6">
                  <c:v>0.0361715905805177</c:v>
                </c:pt>
                <c:pt idx="7">
                  <c:v>0.0364605679071815</c:v>
                </c:pt>
                <c:pt idx="8">
                  <c:v>0.0362468399773043</c:v>
                </c:pt>
                <c:pt idx="9">
                  <c:v>0.0370679133122451</c:v>
                </c:pt>
                <c:pt idx="10">
                  <c:v>0.0391662103231744</c:v>
                </c:pt>
                <c:pt idx="11">
                  <c:v>0.0417991116553227</c:v>
                </c:pt>
                <c:pt idx="12">
                  <c:v>0.0424686933092358</c:v>
                </c:pt>
                <c:pt idx="13">
                  <c:v>0.0445860346559902</c:v>
                </c:pt>
                <c:pt idx="14">
                  <c:v>0.0481794930682549</c:v>
                </c:pt>
                <c:pt idx="15">
                  <c:v>0.0537005110647636</c:v>
                </c:pt>
                <c:pt idx="16">
                  <c:v>0.0558373354487393</c:v>
                </c:pt>
                <c:pt idx="17">
                  <c:v>0.0586355976252133</c:v>
                </c:pt>
                <c:pt idx="18">
                  <c:v>0.0626346144892428</c:v>
                </c:pt>
                <c:pt idx="19">
                  <c:v>0.0634630013125242</c:v>
                </c:pt>
                <c:pt idx="20">
                  <c:v>0.0632697284527507</c:v>
                </c:pt>
                <c:pt idx="21">
                  <c:v>0.0693354467509206</c:v>
                </c:pt>
                <c:pt idx="22">
                  <c:v>0.075145621295013</c:v>
                </c:pt>
                <c:pt idx="23">
                  <c:v>0.081668514414027</c:v>
                </c:pt>
                <c:pt idx="24">
                  <c:v>0.0884311525237808</c:v>
                </c:pt>
                <c:pt idx="25">
                  <c:v>0.0915262301938707</c:v>
                </c:pt>
                <c:pt idx="26">
                  <c:v>0.0888771036733547</c:v>
                </c:pt>
                <c:pt idx="27">
                  <c:v>0.0888078400444516</c:v>
                </c:pt>
                <c:pt idx="28">
                  <c:v>0.088717613004045</c:v>
                </c:pt>
                <c:pt idx="29">
                  <c:v>0.0910544875563867</c:v>
                </c:pt>
                <c:pt idx="30">
                  <c:v>0.0919882693612854</c:v>
                </c:pt>
                <c:pt idx="31">
                  <c:v>0.0938873754808912</c:v>
                </c:pt>
                <c:pt idx="32">
                  <c:v>0.0927631947172784</c:v>
                </c:pt>
                <c:pt idx="33">
                  <c:v>0.0942218893525511</c:v>
                </c:pt>
                <c:pt idx="34">
                  <c:v>0.0988208810080465</c:v>
                </c:pt>
                <c:pt idx="35">
                  <c:v>0.105653753279544</c:v>
                </c:pt>
                <c:pt idx="36">
                  <c:v>0.108647655222437</c:v>
                </c:pt>
                <c:pt idx="37">
                  <c:v>0.110580585174627</c:v>
                </c:pt>
                <c:pt idx="38">
                  <c:v>0.105714769655757</c:v>
                </c:pt>
                <c:pt idx="39">
                  <c:v>0.100969872435268</c:v>
                </c:pt>
                <c:pt idx="40">
                  <c:v>0.0975349566637811</c:v>
                </c:pt>
                <c:pt idx="41">
                  <c:v>0.095397797551095</c:v>
                </c:pt>
                <c:pt idx="42">
                  <c:v>0.0996275222612102</c:v>
                </c:pt>
                <c:pt idx="43">
                  <c:v>0.104009038395736</c:v>
                </c:pt>
                <c:pt idx="44">
                  <c:v>0.103687720475322</c:v>
                </c:pt>
                <c:pt idx="45">
                  <c:v>0.107853630395735</c:v>
                </c:pt>
                <c:pt idx="46">
                  <c:v>0.109738185513678</c:v>
                </c:pt>
                <c:pt idx="47">
                  <c:v>0.107215404037792</c:v>
                </c:pt>
                <c:pt idx="48">
                  <c:v>0.0995191273539957</c:v>
                </c:pt>
                <c:pt idx="49">
                  <c:v>0.103709444015715</c:v>
                </c:pt>
                <c:pt idx="50">
                  <c:v>0.11368554187555</c:v>
                </c:pt>
                <c:pt idx="51">
                  <c:v>0.115028984128222</c:v>
                </c:pt>
                <c:pt idx="52">
                  <c:v>0.116793137689122</c:v>
                </c:pt>
                <c:pt idx="53">
                  <c:v>0.109637072036137</c:v>
                </c:pt>
                <c:pt idx="54">
                  <c:v>0.111827420455159</c:v>
                </c:pt>
                <c:pt idx="55">
                  <c:v>0.109317582306652</c:v>
                </c:pt>
                <c:pt idx="56" formatCode="0.0%">
                  <c:v>0.1064847386272</c:v>
                </c:pt>
              </c:numCache>
            </c:numRef>
          </c:val>
        </c:ser>
        <c:ser>
          <c:idx val="3"/>
          <c:order val="4"/>
          <c:val>
            <c:numRef>
              <c:f>SimpleDINApretax!$Z$6:$Z$62</c:f>
              <c:numCache>
                <c:formatCode>0%</c:formatCode>
                <c:ptCount val="57"/>
                <c:pt idx="0">
                  <c:v>0.171603031711413</c:v>
                </c:pt>
                <c:pt idx="1">
                  <c:v>0.170978786031977</c:v>
                </c:pt>
                <c:pt idx="2">
                  <c:v>0.175391562267988</c:v>
                </c:pt>
                <c:pt idx="3">
                  <c:v>0.177167653024526</c:v>
                </c:pt>
                <c:pt idx="4">
                  <c:v>0.180434240660836</c:v>
                </c:pt>
                <c:pt idx="5">
                  <c:v>0.185825822316684</c:v>
                </c:pt>
                <c:pt idx="6">
                  <c:v>0.175540242861993</c:v>
                </c:pt>
                <c:pt idx="7">
                  <c:v>0.168310729122772</c:v>
                </c:pt>
                <c:pt idx="8">
                  <c:v>0.166249898062399</c:v>
                </c:pt>
                <c:pt idx="9">
                  <c:v>0.155782383333023</c:v>
                </c:pt>
                <c:pt idx="10">
                  <c:v>0.144432902454103</c:v>
                </c:pt>
                <c:pt idx="11">
                  <c:v>0.151409373732369</c:v>
                </c:pt>
                <c:pt idx="12">
                  <c:v>0.152525407090724</c:v>
                </c:pt>
                <c:pt idx="13">
                  <c:v>0.15112880921227</c:v>
                </c:pt>
                <c:pt idx="14">
                  <c:v>0.137485848563631</c:v>
                </c:pt>
                <c:pt idx="15">
                  <c:v>0.139393409851027</c:v>
                </c:pt>
                <c:pt idx="16">
                  <c:v>0.142934238700048</c:v>
                </c:pt>
                <c:pt idx="17">
                  <c:v>0.143318414885173</c:v>
                </c:pt>
                <c:pt idx="18">
                  <c:v>0.139660456862757</c:v>
                </c:pt>
                <c:pt idx="19">
                  <c:v>0.130259896911606</c:v>
                </c:pt>
                <c:pt idx="20">
                  <c:v>0.114091959872352</c:v>
                </c:pt>
                <c:pt idx="21">
                  <c:v>0.112118625754801</c:v>
                </c:pt>
                <c:pt idx="22">
                  <c:v>0.101933633988737</c:v>
                </c:pt>
                <c:pt idx="23">
                  <c:v>0.112459377830742</c:v>
                </c:pt>
                <c:pt idx="24">
                  <c:v>0.117477206780326</c:v>
                </c:pt>
                <c:pt idx="25">
                  <c:v>0.111830846422159</c:v>
                </c:pt>
                <c:pt idx="26">
                  <c:v>0.107495316467289</c:v>
                </c:pt>
                <c:pt idx="27">
                  <c:v>0.103074415426365</c:v>
                </c:pt>
                <c:pt idx="28">
                  <c:v>0.0970743242477626</c:v>
                </c:pt>
                <c:pt idx="29">
                  <c:v>0.0910149780851516</c:v>
                </c:pt>
                <c:pt idx="30">
                  <c:v>0.0873961950454056</c:v>
                </c:pt>
                <c:pt idx="31">
                  <c:v>0.0955660887254955</c:v>
                </c:pt>
                <c:pt idx="32">
                  <c:v>0.101113573583068</c:v>
                </c:pt>
                <c:pt idx="33">
                  <c:v>0.109001261724529</c:v>
                </c:pt>
                <c:pt idx="34">
                  <c:v>0.112731014929887</c:v>
                </c:pt>
                <c:pt idx="35">
                  <c:v>0.109107608139427</c:v>
                </c:pt>
                <c:pt idx="36">
                  <c:v>0.106396430374673</c:v>
                </c:pt>
                <c:pt idx="37">
                  <c:v>0.102453386819229</c:v>
                </c:pt>
                <c:pt idx="38">
                  <c:v>0.0962978482973391</c:v>
                </c:pt>
                <c:pt idx="39">
                  <c:v>0.0937039393544346</c:v>
                </c:pt>
                <c:pt idx="40">
                  <c:v>0.08524310328084</c:v>
                </c:pt>
                <c:pt idx="41">
                  <c:v>0.0868737899799248</c:v>
                </c:pt>
                <c:pt idx="42">
                  <c:v>0.0993429774548192</c:v>
                </c:pt>
                <c:pt idx="43">
                  <c:v>0.103796644662707</c:v>
                </c:pt>
                <c:pt idx="44">
                  <c:v>0.104646115287764</c:v>
                </c:pt>
                <c:pt idx="45">
                  <c:v>0.101708345741355</c:v>
                </c:pt>
                <c:pt idx="46">
                  <c:v>0.0991233926547671</c:v>
                </c:pt>
                <c:pt idx="47">
                  <c:v>0.0889393955197549</c:v>
                </c:pt>
                <c:pt idx="48">
                  <c:v>0.0963809044774567</c:v>
                </c:pt>
                <c:pt idx="49">
                  <c:v>0.118169772574913</c:v>
                </c:pt>
                <c:pt idx="50">
                  <c:v>0.125035059585594</c:v>
                </c:pt>
                <c:pt idx="51">
                  <c:v>0.127999282610014</c:v>
                </c:pt>
                <c:pt idx="52">
                  <c:v>0.122382199473292</c:v>
                </c:pt>
                <c:pt idx="53">
                  <c:v>0.127413011361902</c:v>
                </c:pt>
                <c:pt idx="54">
                  <c:v>0.134561652132471</c:v>
                </c:pt>
                <c:pt idx="55">
                  <c:v>0.134511714134372</c:v>
                </c:pt>
                <c:pt idx="56" formatCode="0.0%">
                  <c:v>0.130497326305052</c:v>
                </c:pt>
              </c:numCache>
            </c:numRef>
          </c:val>
        </c:ser>
        <c:dLbls>
          <c:showLegendKey val="0"/>
          <c:showVal val="0"/>
          <c:showCatName val="0"/>
          <c:showSerName val="0"/>
          <c:showPercent val="0"/>
          <c:showBubbleSize val="0"/>
        </c:dLbls>
        <c:axId val="2139346648"/>
        <c:axId val="2139349960"/>
      </c:areaChart>
      <c:catAx>
        <c:axId val="2139346648"/>
        <c:scaling>
          <c:orientation val="minMax"/>
        </c:scaling>
        <c:delete val="0"/>
        <c:axPos val="b"/>
        <c:majorGridlines>
          <c:spPr>
            <a:ln>
              <a:noFill/>
              <a:prstDash val="sysDash"/>
            </a:ln>
          </c:spPr>
        </c:majorGridlines>
        <c:numFmt formatCode="General" sourceLinked="1"/>
        <c:majorTickMark val="none"/>
        <c:minorTickMark val="none"/>
        <c:tickLblPos val="nextTo"/>
        <c:txPr>
          <a:bodyPr rot="-5400000" vert="horz"/>
          <a:lstStyle/>
          <a:p>
            <a:pPr>
              <a:defRPr sz="1400"/>
            </a:pPr>
            <a:endParaRPr lang="en-US"/>
          </a:p>
        </c:txPr>
        <c:crossAx val="2139349960"/>
        <c:crosses val="autoZero"/>
        <c:auto val="1"/>
        <c:lblAlgn val="ctr"/>
        <c:lblOffset val="100"/>
        <c:tickLblSkip val="4"/>
        <c:tickMarkSkip val="4"/>
        <c:noMultiLvlLbl val="0"/>
      </c:catAx>
      <c:valAx>
        <c:axId val="2139349960"/>
        <c:scaling>
          <c:orientation val="minMax"/>
          <c:max val="1.0"/>
          <c:min val="0.0"/>
        </c:scaling>
        <c:delete val="0"/>
        <c:axPos val="l"/>
        <c:majorGridlines>
          <c:spPr>
            <a:ln>
              <a:noFill/>
              <a:prstDash val="solid"/>
            </a:ln>
          </c:spPr>
        </c:majorGridlines>
        <c:title>
          <c:tx>
            <c:rich>
              <a:bodyPr rot="-5400000" vert="horz"/>
              <a:lstStyle/>
              <a:p>
                <a:pPr>
                  <a:defRPr b="0"/>
                </a:pPr>
                <a:r>
                  <a:rPr lang="fr-FR" sz="1400" b="0"/>
                  <a:t>% of factor-price national income</a:t>
                </a:r>
              </a:p>
            </c:rich>
          </c:tx>
          <c:layout>
            <c:manualLayout>
              <c:xMode val="edge"/>
              <c:yMode val="edge"/>
              <c:x val="0.00165951669834374"/>
              <c:y val="0.205699041579079"/>
            </c:manualLayout>
          </c:layout>
          <c:overlay val="0"/>
        </c:title>
        <c:numFmt formatCode="0%" sourceLinked="0"/>
        <c:majorTickMark val="none"/>
        <c:minorTickMark val="none"/>
        <c:tickLblPos val="nextTo"/>
        <c:txPr>
          <a:bodyPr/>
          <a:lstStyle/>
          <a:p>
            <a:pPr>
              <a:defRPr sz="1400"/>
            </a:pPr>
            <a:endParaRPr lang="en-US"/>
          </a:p>
        </c:txPr>
        <c:crossAx val="2139346648"/>
        <c:crosses val="autoZero"/>
        <c:crossBetween val="midCat"/>
      </c:valAx>
    </c:plotArea>
    <c:plotVisOnly val="1"/>
    <c:dispBlanksAs val="zero"/>
    <c:showDLblsOverMax val="0"/>
  </c:chart>
  <c:spPr>
    <a:ln>
      <a:noFill/>
    </a:ln>
  </c:spPr>
  <c:txPr>
    <a:bodyPr/>
    <a:lstStyle/>
    <a:p>
      <a:pPr>
        <a:defRPr>
          <a:latin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691387383109774"/>
          <c:y val="0.043261231281198"/>
          <c:w val="0.874783365647133"/>
          <c:h val="0.844858569051581"/>
        </c:manualLayout>
      </c:layout>
      <c:lineChart>
        <c:grouping val="standard"/>
        <c:varyColors val="0"/>
        <c:ser>
          <c:idx val="0"/>
          <c:order val="0"/>
          <c:tx>
            <c:v>Simplified PSZ (tax units)</c:v>
          </c:tx>
          <c:spPr>
            <a:ln>
              <a:prstDash val="sysDash"/>
            </a:ln>
          </c:spPr>
          <c:marker>
            <c:symbol val="none"/>
          </c:marke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SimpleDINApretax!$AC$6:$AC$62</c:f>
              <c:numCache>
                <c:formatCode>0.0%</c:formatCode>
                <c:ptCount val="57"/>
                <c:pt idx="0">
                  <c:v>0.134029185538835</c:v>
                </c:pt>
                <c:pt idx="1">
                  <c:v>0.136070533117675</c:v>
                </c:pt>
                <c:pt idx="2">
                  <c:v>0.131732554996211</c:v>
                </c:pt>
                <c:pt idx="3">
                  <c:v>0.130142162218956</c:v>
                </c:pt>
                <c:pt idx="4">
                  <c:v>0.139294890243932</c:v>
                </c:pt>
                <c:pt idx="5">
                  <c:v>0.143434389308703</c:v>
                </c:pt>
                <c:pt idx="6">
                  <c:v>0.129545478829755</c:v>
                </c:pt>
                <c:pt idx="7">
                  <c:v>0.130591933801578</c:v>
                </c:pt>
                <c:pt idx="8">
                  <c:v>0.133051778179813</c:v>
                </c:pt>
                <c:pt idx="9">
                  <c:v>0.124471883086083</c:v>
                </c:pt>
                <c:pt idx="10">
                  <c:v>0.111641190072449</c:v>
                </c:pt>
                <c:pt idx="11">
                  <c:v>0.113999499775756</c:v>
                </c:pt>
                <c:pt idx="12">
                  <c:v>0.114757976825793</c:v>
                </c:pt>
                <c:pt idx="13">
                  <c:v>0.109559677564958</c:v>
                </c:pt>
                <c:pt idx="14">
                  <c:v>0.108587405340899</c:v>
                </c:pt>
                <c:pt idx="15">
                  <c:v>0.10475330963185</c:v>
                </c:pt>
                <c:pt idx="16">
                  <c:v>0.103512043849771</c:v>
                </c:pt>
                <c:pt idx="17">
                  <c:v>0.10442773057507</c:v>
                </c:pt>
                <c:pt idx="18">
                  <c:v>0.102283634436624</c:v>
                </c:pt>
                <c:pt idx="19">
                  <c:v>0.108582150029488</c:v>
                </c:pt>
                <c:pt idx="20">
                  <c:v>0.104558737946139</c:v>
                </c:pt>
                <c:pt idx="21">
                  <c:v>0.102182628725017</c:v>
                </c:pt>
                <c:pt idx="22">
                  <c:v>0.105267990769904</c:v>
                </c:pt>
                <c:pt idx="23">
                  <c:v>0.111513721507083</c:v>
                </c:pt>
                <c:pt idx="24">
                  <c:v>0.11626961454555</c:v>
                </c:pt>
                <c:pt idx="25">
                  <c:v>0.119395002734497</c:v>
                </c:pt>
                <c:pt idx="26">
                  <c:v>0.128844291025774</c:v>
                </c:pt>
                <c:pt idx="27">
                  <c:v>0.126091532521552</c:v>
                </c:pt>
                <c:pt idx="28">
                  <c:v>0.151309900789021</c:v>
                </c:pt>
                <c:pt idx="29">
                  <c:v>0.141704722274181</c:v>
                </c:pt>
                <c:pt idx="30">
                  <c:v>0.143117344982864</c:v>
                </c:pt>
                <c:pt idx="31">
                  <c:v>0.138035653793131</c:v>
                </c:pt>
                <c:pt idx="32">
                  <c:v>0.15175054902266</c:v>
                </c:pt>
                <c:pt idx="33">
                  <c:v>0.148718755056584</c:v>
                </c:pt>
                <c:pt idx="34">
                  <c:v>0.14993941971165</c:v>
                </c:pt>
                <c:pt idx="35">
                  <c:v>0.156317323826403</c:v>
                </c:pt>
                <c:pt idx="36">
                  <c:v>0.164554223415714</c:v>
                </c:pt>
                <c:pt idx="37">
                  <c:v>0.171418809946685</c:v>
                </c:pt>
                <c:pt idx="38">
                  <c:v>0.176724527096983</c:v>
                </c:pt>
                <c:pt idx="39">
                  <c:v>0.182779872769053</c:v>
                </c:pt>
                <c:pt idx="40">
                  <c:v>0.189300178044849</c:v>
                </c:pt>
                <c:pt idx="41">
                  <c:v>0.174797032948195</c:v>
                </c:pt>
                <c:pt idx="42">
                  <c:v>0.171819965797367</c:v>
                </c:pt>
                <c:pt idx="43">
                  <c:v>0.177850390543688</c:v>
                </c:pt>
                <c:pt idx="44">
                  <c:v>0.191808640462275</c:v>
                </c:pt>
                <c:pt idx="45">
                  <c:v>0.203997884843087</c:v>
                </c:pt>
                <c:pt idx="46">
                  <c:v>0.207476976373594</c:v>
                </c:pt>
                <c:pt idx="47">
                  <c:v>0.207869595305927</c:v>
                </c:pt>
                <c:pt idx="48">
                  <c:v>0.205151041819619</c:v>
                </c:pt>
                <c:pt idx="49">
                  <c:v>0.194615875295888</c:v>
                </c:pt>
                <c:pt idx="50">
                  <c:v>0.209064312944728</c:v>
                </c:pt>
                <c:pt idx="51">
                  <c:v>0.207009750561316</c:v>
                </c:pt>
                <c:pt idx="52">
                  <c:v>0.227212154718593</c:v>
                </c:pt>
                <c:pt idx="53">
                  <c:v>0.20728415523638</c:v>
                </c:pt>
                <c:pt idx="54">
                  <c:v>0.21996911422925</c:v>
                </c:pt>
                <c:pt idx="55">
                  <c:v>0.221442918314068</c:v>
                </c:pt>
                <c:pt idx="56">
                  <c:v>0.211260441534308</c:v>
                </c:pt>
              </c:numCache>
            </c:numRef>
          </c:val>
          <c:smooth val="0"/>
        </c:ser>
        <c:ser>
          <c:idx val="1"/>
          <c:order val="1"/>
          <c:tx>
            <c:v>PSZ (tax units)</c:v>
          </c:tx>
          <c:spPr>
            <a:ln>
              <a:solidFill>
                <a:srgbClr val="FF0000"/>
              </a:solidFill>
            </a:ln>
          </c:spPr>
          <c:marker>
            <c:symbol val="none"/>
          </c:marke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SimpleDINApretax!$AJ$6:$AJ$62</c:f>
              <c:numCache>
                <c:formatCode>0.0%</c:formatCode>
                <c:ptCount val="57"/>
                <c:pt idx="0">
                  <c:v>0.13219429381691</c:v>
                </c:pt>
                <c:pt idx="1">
                  <c:v>0.131015917355245</c:v>
                </c:pt>
                <c:pt idx="2">
                  <c:v>0.131476163864136</c:v>
                </c:pt>
                <c:pt idx="3">
                  <c:v>0.133793830871582</c:v>
                </c:pt>
                <c:pt idx="4">
                  <c:v>0.136111497879028</c:v>
                </c:pt>
                <c:pt idx="5">
                  <c:v>0.134612172842025</c:v>
                </c:pt>
                <c:pt idx="6">
                  <c:v>0.133112847805023</c:v>
                </c:pt>
                <c:pt idx="7">
                  <c:v>0.130270890891552</c:v>
                </c:pt>
                <c:pt idx="8">
                  <c:v>0.128319326788187</c:v>
                </c:pt>
                <c:pt idx="9">
                  <c:v>0.121539908461273</c:v>
                </c:pt>
                <c:pt idx="10">
                  <c:v>0.116995333461091</c:v>
                </c:pt>
                <c:pt idx="11">
                  <c:v>0.117485249124001</c:v>
                </c:pt>
                <c:pt idx="12">
                  <c:v>0.117663180848467</c:v>
                </c:pt>
                <c:pt idx="13">
                  <c:v>0.116178534557548</c:v>
                </c:pt>
                <c:pt idx="14">
                  <c:v>0.114000638855032</c:v>
                </c:pt>
                <c:pt idx="15">
                  <c:v>0.113198983925713</c:v>
                </c:pt>
                <c:pt idx="16">
                  <c:v>0.112911277328465</c:v>
                </c:pt>
                <c:pt idx="17">
                  <c:v>0.114442797579997</c:v>
                </c:pt>
                <c:pt idx="18">
                  <c:v>0.11559204808837</c:v>
                </c:pt>
                <c:pt idx="19">
                  <c:v>0.119521915912628</c:v>
                </c:pt>
                <c:pt idx="20">
                  <c:v>0.114437028765678</c:v>
                </c:pt>
                <c:pt idx="21">
                  <c:v>0.117850877344608</c:v>
                </c:pt>
                <c:pt idx="22">
                  <c:v>0.11961754411459</c:v>
                </c:pt>
                <c:pt idx="23">
                  <c:v>0.12248682230711</c:v>
                </c:pt>
                <c:pt idx="24">
                  <c:v>0.132784113287926</c:v>
                </c:pt>
                <c:pt idx="25">
                  <c:v>0.132942050695419</c:v>
                </c:pt>
                <c:pt idx="26">
                  <c:v>0.130145579576492</c:v>
                </c:pt>
                <c:pt idx="27">
                  <c:v>0.142087489366531</c:v>
                </c:pt>
                <c:pt idx="28">
                  <c:v>0.158448070287704</c:v>
                </c:pt>
                <c:pt idx="29">
                  <c:v>0.154308244585991</c:v>
                </c:pt>
                <c:pt idx="30">
                  <c:v>0.155139788985252</c:v>
                </c:pt>
                <c:pt idx="31">
                  <c:v>0.148740619421005</c:v>
                </c:pt>
                <c:pt idx="32">
                  <c:v>0.160460412502289</c:v>
                </c:pt>
                <c:pt idx="33">
                  <c:v>0.157044589519501</c:v>
                </c:pt>
                <c:pt idx="34">
                  <c:v>0.157585769891739</c:v>
                </c:pt>
                <c:pt idx="35">
                  <c:v>0.163446724414825</c:v>
                </c:pt>
                <c:pt idx="36">
                  <c:v>0.170922741293907</c:v>
                </c:pt>
                <c:pt idx="37">
                  <c:v>0.177570968866348</c:v>
                </c:pt>
                <c:pt idx="38">
                  <c:v>0.180841282010078</c:v>
                </c:pt>
                <c:pt idx="39">
                  <c:v>0.188883095979691</c:v>
                </c:pt>
                <c:pt idx="40">
                  <c:v>0.195201769471169</c:v>
                </c:pt>
                <c:pt idx="41">
                  <c:v>0.184731975197792</c:v>
                </c:pt>
                <c:pt idx="42">
                  <c:v>0.182448863983154</c:v>
                </c:pt>
                <c:pt idx="43">
                  <c:v>0.184628054499626</c:v>
                </c:pt>
                <c:pt idx="44">
                  <c:v>0.196328550577164</c:v>
                </c:pt>
                <c:pt idx="45">
                  <c:v>0.206790953874588</c:v>
                </c:pt>
                <c:pt idx="46">
                  <c:v>0.214933142066002</c:v>
                </c:pt>
                <c:pt idx="47">
                  <c:v>0.212589919567108</c:v>
                </c:pt>
                <c:pt idx="48">
                  <c:v>0.208506405353546</c:v>
                </c:pt>
                <c:pt idx="49">
                  <c:v>0.198093876242638</c:v>
                </c:pt>
                <c:pt idx="50">
                  <c:v>0.211563363671303</c:v>
                </c:pt>
                <c:pt idx="51">
                  <c:v>0.210169732570648</c:v>
                </c:pt>
                <c:pt idx="52">
                  <c:v>0.222732648253441</c:v>
                </c:pt>
                <c:pt idx="53">
                  <c:v>0.211392804980278</c:v>
                </c:pt>
                <c:pt idx="54">
                  <c:v>0.217803210020065</c:v>
                </c:pt>
                <c:pt idx="55">
                  <c:v>0.217598974704742</c:v>
                </c:pt>
                <c:pt idx="56">
                  <c:v>0.214012250304222</c:v>
                </c:pt>
              </c:numCache>
            </c:numRef>
          </c:val>
          <c:smooth val="0"/>
        </c:ser>
        <c:dLbls>
          <c:showLegendKey val="0"/>
          <c:showVal val="0"/>
          <c:showCatName val="0"/>
          <c:showSerName val="0"/>
          <c:showPercent val="0"/>
          <c:showBubbleSize val="0"/>
        </c:dLbls>
        <c:marker val="1"/>
        <c:smooth val="0"/>
        <c:axId val="2127074648"/>
        <c:axId val="2127077688"/>
      </c:lineChart>
      <c:catAx>
        <c:axId val="2127074648"/>
        <c:scaling>
          <c:orientation val="minMax"/>
        </c:scaling>
        <c:delete val="0"/>
        <c:axPos val="b"/>
        <c:majorGridlines/>
        <c:numFmt formatCode="General" sourceLinked="1"/>
        <c:majorTickMark val="out"/>
        <c:minorTickMark val="none"/>
        <c:tickLblPos val="nextTo"/>
        <c:crossAx val="2127077688"/>
        <c:crosses val="autoZero"/>
        <c:auto val="1"/>
        <c:lblAlgn val="ctr"/>
        <c:lblOffset val="100"/>
        <c:tickLblSkip val="5"/>
        <c:tickMarkSkip val="5"/>
        <c:noMultiLvlLbl val="0"/>
      </c:catAx>
      <c:valAx>
        <c:axId val="2127077688"/>
        <c:scaling>
          <c:orientation val="minMax"/>
        </c:scaling>
        <c:delete val="0"/>
        <c:axPos val="l"/>
        <c:majorGridlines/>
        <c:numFmt formatCode="0%" sourceLinked="0"/>
        <c:majorTickMark val="out"/>
        <c:minorTickMark val="none"/>
        <c:tickLblPos val="nextTo"/>
        <c:crossAx val="2127074648"/>
        <c:crosses val="autoZero"/>
        <c:crossBetween val="midCat"/>
      </c:valAx>
    </c:plotArea>
    <c:legend>
      <c:legendPos val="r"/>
      <c:layout>
        <c:manualLayout>
          <c:xMode val="edge"/>
          <c:yMode val="edge"/>
          <c:x val="0.445460813182369"/>
          <c:y val="0.66229542361048"/>
          <c:w val="0.476084460374357"/>
          <c:h val="0.180256396743223"/>
        </c:manualLayout>
      </c:layout>
      <c:overlay val="0"/>
    </c:legend>
    <c:plotVisOnly val="1"/>
    <c:dispBlanksAs val="gap"/>
    <c:showDLblsOverMax val="0"/>
  </c:chart>
  <c:spPr>
    <a:ln>
      <a:noFill/>
    </a:ln>
  </c:spPr>
  <c:txPr>
    <a:bodyPr/>
    <a:lstStyle/>
    <a:p>
      <a:pPr>
        <a:defRPr sz="1600">
          <a:latin typeface="Arial"/>
          <a:cs typeface="Arial"/>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691387383109774"/>
          <c:y val="0.043261231281198"/>
          <c:w val="0.874783365647133"/>
          <c:h val="0.844858569051581"/>
        </c:manualLayout>
      </c:layout>
      <c:lineChart>
        <c:grouping val="standard"/>
        <c:varyColors val="0"/>
        <c:ser>
          <c:idx val="1"/>
          <c:order val="0"/>
          <c:tx>
            <c:v>Simplified Auten and Splinter</c:v>
          </c:tx>
          <c:spPr>
            <a:ln>
              <a:solidFill>
                <a:schemeClr val="accent1"/>
              </a:solidFill>
              <a:prstDash val="sysDash"/>
            </a:ln>
          </c:spPr>
          <c:marker>
            <c:symbol val="none"/>
          </c:marke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SimpleDINApretax!$AZ$6:$AZ$62</c:f>
              <c:numCache>
                <c:formatCode>0.0%</c:formatCode>
                <c:ptCount val="57"/>
                <c:pt idx="0">
                  <c:v>0.117515772623599</c:v>
                </c:pt>
                <c:pt idx="1">
                  <c:v>0.116693057945878</c:v>
                </c:pt>
                <c:pt idx="2">
                  <c:v>0.116482907430021</c:v>
                </c:pt>
                <c:pt idx="3">
                  <c:v>0.115464651127074</c:v>
                </c:pt>
                <c:pt idx="4">
                  <c:v>0.114580340238593</c:v>
                </c:pt>
                <c:pt idx="5">
                  <c:v>0.115231691245434</c:v>
                </c:pt>
                <c:pt idx="6">
                  <c:v>0.114415164987121</c:v>
                </c:pt>
                <c:pt idx="7">
                  <c:v>0.112898241810619</c:v>
                </c:pt>
                <c:pt idx="8">
                  <c:v>0.111325536601716</c:v>
                </c:pt>
                <c:pt idx="9">
                  <c:v>0.106415480997785</c:v>
                </c:pt>
                <c:pt idx="10">
                  <c:v>0.102296446046185</c:v>
                </c:pt>
                <c:pt idx="11">
                  <c:v>0.102860477242992</c:v>
                </c:pt>
                <c:pt idx="12">
                  <c:v>0.102240209680644</c:v>
                </c:pt>
                <c:pt idx="13">
                  <c:v>0.101158455194994</c:v>
                </c:pt>
                <c:pt idx="14">
                  <c:v>0.101038858285819</c:v>
                </c:pt>
                <c:pt idx="15">
                  <c:v>0.0997984277421073</c:v>
                </c:pt>
                <c:pt idx="16">
                  <c:v>0.0990679452784443</c:v>
                </c:pt>
                <c:pt idx="17">
                  <c:v>0.0985237364199941</c:v>
                </c:pt>
                <c:pt idx="18">
                  <c:v>0.0976418777536308</c:v>
                </c:pt>
                <c:pt idx="19">
                  <c:v>0.0962035750908261</c:v>
                </c:pt>
                <c:pt idx="20">
                  <c:v>0.0944094279473966</c:v>
                </c:pt>
                <c:pt idx="21">
                  <c:v>0.0924700515621635</c:v>
                </c:pt>
                <c:pt idx="22">
                  <c:v>0.0932374682226239</c:v>
                </c:pt>
                <c:pt idx="23">
                  <c:v>0.095512507183749</c:v>
                </c:pt>
                <c:pt idx="24">
                  <c:v>0.0973897531271521</c:v>
                </c:pt>
                <c:pt idx="25">
                  <c:v>0.0975428471519067</c:v>
                </c:pt>
                <c:pt idx="26">
                  <c:v>0.0968352832005115</c:v>
                </c:pt>
                <c:pt idx="27">
                  <c:v>0.107330016099396</c:v>
                </c:pt>
                <c:pt idx="28">
                  <c:v>0.123335391463686</c:v>
                </c:pt>
                <c:pt idx="29">
                  <c:v>0.117980388082398</c:v>
                </c:pt>
                <c:pt idx="30">
                  <c:v>0.120127272029935</c:v>
                </c:pt>
                <c:pt idx="31">
                  <c:v>0.114918156471726</c:v>
                </c:pt>
                <c:pt idx="32">
                  <c:v>0.123717752425153</c:v>
                </c:pt>
                <c:pt idx="33">
                  <c:v>0.118732586956258</c:v>
                </c:pt>
                <c:pt idx="34">
                  <c:v>0.118352082191713</c:v>
                </c:pt>
                <c:pt idx="35">
                  <c:v>0.122385482374918</c:v>
                </c:pt>
                <c:pt idx="36">
                  <c:v>0.125355074887334</c:v>
                </c:pt>
                <c:pt idx="37">
                  <c:v>0.129180307870853</c:v>
                </c:pt>
                <c:pt idx="38">
                  <c:v>0.13212830323186</c:v>
                </c:pt>
                <c:pt idx="39">
                  <c:v>0.135798676050173</c:v>
                </c:pt>
                <c:pt idx="40">
                  <c:v>0.139101125054322</c:v>
                </c:pt>
                <c:pt idx="41">
                  <c:v>0.130605984741775</c:v>
                </c:pt>
                <c:pt idx="42">
                  <c:v>0.127021364399311</c:v>
                </c:pt>
                <c:pt idx="43">
                  <c:v>0.127310445814043</c:v>
                </c:pt>
                <c:pt idx="44">
                  <c:v>0.134273369494827</c:v>
                </c:pt>
                <c:pt idx="45">
                  <c:v>0.142482426815018</c:v>
                </c:pt>
                <c:pt idx="46">
                  <c:v>0.144232282241726</c:v>
                </c:pt>
                <c:pt idx="47">
                  <c:v>0.147766167148679</c:v>
                </c:pt>
                <c:pt idx="48">
                  <c:v>0.144900326414641</c:v>
                </c:pt>
                <c:pt idx="49">
                  <c:v>0.13600777468486</c:v>
                </c:pt>
                <c:pt idx="50">
                  <c:v>0.140340123599979</c:v>
                </c:pt>
                <c:pt idx="51">
                  <c:v>0.139705247532672</c:v>
                </c:pt>
                <c:pt idx="52">
                  <c:v>0.148944642237293</c:v>
                </c:pt>
                <c:pt idx="53">
                  <c:v>0.138630814192551</c:v>
                </c:pt>
                <c:pt idx="54">
                  <c:v>0.13902622908035</c:v>
                </c:pt>
                <c:pt idx="55">
                  <c:v>0.140752096511167</c:v>
                </c:pt>
                <c:pt idx="56">
                  <c:v>0.13981892661508</c:v>
                </c:pt>
              </c:numCache>
            </c:numRef>
          </c:val>
          <c:smooth val="0"/>
        </c:ser>
        <c:ser>
          <c:idx val="3"/>
          <c:order val="1"/>
          <c:tx>
            <c:v>Auten and Splinter</c:v>
          </c:tx>
          <c:spPr>
            <a:ln>
              <a:solidFill>
                <a:srgbClr val="FF0000"/>
              </a:solidFill>
            </a:ln>
          </c:spPr>
          <c:marker>
            <c:symbol val="none"/>
          </c:marker>
          <c:val>
            <c:numRef>
              <c:f>SimpleDINApretax!$AM$6:$AM$62</c:f>
              <c:numCache>
                <c:formatCode>0%</c:formatCode>
                <c:ptCount val="57"/>
                <c:pt idx="0">
                  <c:v>0.114209921094497</c:v>
                </c:pt>
                <c:pt idx="1">
                  <c:v>0.114628147893843</c:v>
                </c:pt>
                <c:pt idx="2">
                  <c:v>0.11500313710128</c:v>
                </c:pt>
                <c:pt idx="3">
                  <c:v>0.115704644965616</c:v>
                </c:pt>
                <c:pt idx="4">
                  <c:v>0.11632179801431</c:v>
                </c:pt>
                <c:pt idx="5">
                  <c:v>0.118011055822004</c:v>
                </c:pt>
                <c:pt idx="6">
                  <c:v>0.119438944931637</c:v>
                </c:pt>
                <c:pt idx="7">
                  <c:v>0.114688253417127</c:v>
                </c:pt>
                <c:pt idx="8">
                  <c:v>0.115599617527088</c:v>
                </c:pt>
                <c:pt idx="9">
                  <c:v>0.104445931232754</c:v>
                </c:pt>
                <c:pt idx="10">
                  <c:v>0.0960682754197632</c:v>
                </c:pt>
                <c:pt idx="11">
                  <c:v>0.100698238447603</c:v>
                </c:pt>
                <c:pt idx="12">
                  <c:v>0.102342271235329</c:v>
                </c:pt>
                <c:pt idx="13">
                  <c:v>0.10111729342632</c:v>
                </c:pt>
                <c:pt idx="14">
                  <c:v>0.0983391156099811</c:v>
                </c:pt>
                <c:pt idx="15">
                  <c:v>0.0969994711676631</c:v>
                </c:pt>
                <c:pt idx="16">
                  <c:v>0.0977688142583264</c:v>
                </c:pt>
                <c:pt idx="17">
                  <c:v>0.098961898025399</c:v>
                </c:pt>
                <c:pt idx="18">
                  <c:v>0.0977043326715386</c:v>
                </c:pt>
                <c:pt idx="19">
                  <c:v>0.10083886335417</c:v>
                </c:pt>
                <c:pt idx="20">
                  <c:v>0.0968481662548871</c:v>
                </c:pt>
                <c:pt idx="21">
                  <c:v>0.093431757937322</c:v>
                </c:pt>
                <c:pt idx="22">
                  <c:v>0.0941274069209423</c:v>
                </c:pt>
                <c:pt idx="23">
                  <c:v>0.0954207888690388</c:v>
                </c:pt>
                <c:pt idx="24">
                  <c:v>0.10000910484665</c:v>
                </c:pt>
                <c:pt idx="25">
                  <c:v>0.0995800914822717</c:v>
                </c:pt>
                <c:pt idx="26">
                  <c:v>0.0973322320892283</c:v>
                </c:pt>
                <c:pt idx="27">
                  <c:v>0.0977811910559731</c:v>
                </c:pt>
                <c:pt idx="28">
                  <c:v>0.116936020879828</c:v>
                </c:pt>
                <c:pt idx="29">
                  <c:v>0.11202661961399</c:v>
                </c:pt>
                <c:pt idx="30">
                  <c:v>0.113660124515607</c:v>
                </c:pt>
                <c:pt idx="31">
                  <c:v>0.109737060288831</c:v>
                </c:pt>
                <c:pt idx="32">
                  <c:v>0.116680313379617</c:v>
                </c:pt>
                <c:pt idx="33">
                  <c:v>0.110360240158843</c:v>
                </c:pt>
                <c:pt idx="34">
                  <c:v>0.110170283084192</c:v>
                </c:pt>
                <c:pt idx="35">
                  <c:v>0.115835418814409</c:v>
                </c:pt>
                <c:pt idx="36">
                  <c:v>0.120131131382005</c:v>
                </c:pt>
                <c:pt idx="37">
                  <c:v>0.125579416250149</c:v>
                </c:pt>
                <c:pt idx="38">
                  <c:v>0.127022524093265</c:v>
                </c:pt>
                <c:pt idx="39">
                  <c:v>0.132520765040331</c:v>
                </c:pt>
                <c:pt idx="40">
                  <c:v>0.138012899558308</c:v>
                </c:pt>
                <c:pt idx="41">
                  <c:v>0.128578619934717</c:v>
                </c:pt>
                <c:pt idx="42">
                  <c:v>0.122046285880782</c:v>
                </c:pt>
                <c:pt idx="43">
                  <c:v>0.125173292292614</c:v>
                </c:pt>
                <c:pt idx="44">
                  <c:v>0.133961067364747</c:v>
                </c:pt>
                <c:pt idx="45">
                  <c:v>0.143634140094709</c:v>
                </c:pt>
                <c:pt idx="46">
                  <c:v>0.148389537688832</c:v>
                </c:pt>
                <c:pt idx="47">
                  <c:v>0.147716007690066</c:v>
                </c:pt>
                <c:pt idx="48">
                  <c:v>0.140898160595268</c:v>
                </c:pt>
                <c:pt idx="49">
                  <c:v>0.131903535046667</c:v>
                </c:pt>
                <c:pt idx="50">
                  <c:v>0.143652900859075</c:v>
                </c:pt>
                <c:pt idx="51">
                  <c:v>0.139356875407514</c:v>
                </c:pt>
                <c:pt idx="52">
                  <c:v>0.153099100860713</c:v>
                </c:pt>
                <c:pt idx="53">
                  <c:v>0.139923088677451</c:v>
                </c:pt>
                <c:pt idx="54">
                  <c:v>0.143465391825432</c:v>
                </c:pt>
                <c:pt idx="55">
                  <c:v>0.14176170446648</c:v>
                </c:pt>
              </c:numCache>
            </c:numRef>
          </c:val>
          <c:smooth val="0"/>
        </c:ser>
        <c:dLbls>
          <c:showLegendKey val="0"/>
          <c:showVal val="0"/>
          <c:showCatName val="0"/>
          <c:showSerName val="0"/>
          <c:showPercent val="0"/>
          <c:showBubbleSize val="0"/>
        </c:dLbls>
        <c:marker val="1"/>
        <c:smooth val="0"/>
        <c:axId val="2123025528"/>
        <c:axId val="2123028568"/>
      </c:lineChart>
      <c:catAx>
        <c:axId val="2123025528"/>
        <c:scaling>
          <c:orientation val="minMax"/>
        </c:scaling>
        <c:delete val="0"/>
        <c:axPos val="b"/>
        <c:majorGridlines/>
        <c:numFmt formatCode="General" sourceLinked="1"/>
        <c:majorTickMark val="out"/>
        <c:minorTickMark val="none"/>
        <c:tickLblPos val="nextTo"/>
        <c:crossAx val="2123028568"/>
        <c:crosses val="autoZero"/>
        <c:auto val="1"/>
        <c:lblAlgn val="ctr"/>
        <c:lblOffset val="100"/>
        <c:tickLblSkip val="5"/>
        <c:tickMarkSkip val="5"/>
        <c:noMultiLvlLbl val="0"/>
      </c:catAx>
      <c:valAx>
        <c:axId val="2123028568"/>
        <c:scaling>
          <c:orientation val="minMax"/>
          <c:max val="0.25"/>
        </c:scaling>
        <c:delete val="0"/>
        <c:axPos val="l"/>
        <c:majorGridlines/>
        <c:numFmt formatCode="0%" sourceLinked="0"/>
        <c:majorTickMark val="out"/>
        <c:minorTickMark val="none"/>
        <c:tickLblPos val="nextTo"/>
        <c:crossAx val="2123025528"/>
        <c:crosses val="autoZero"/>
        <c:crossBetween val="midCat"/>
      </c:valAx>
    </c:plotArea>
    <c:legend>
      <c:legendPos val="r"/>
      <c:layout>
        <c:manualLayout>
          <c:xMode val="edge"/>
          <c:yMode val="edge"/>
          <c:x val="0.521154816701325"/>
          <c:y val="0.568613555658484"/>
          <c:w val="0.458168181499568"/>
          <c:h val="0.295724872626216"/>
        </c:manualLayout>
      </c:layout>
      <c:overlay val="0"/>
    </c:legend>
    <c:plotVisOnly val="1"/>
    <c:dispBlanksAs val="gap"/>
    <c:showDLblsOverMax val="0"/>
  </c:chart>
  <c:spPr>
    <a:ln>
      <a:noFill/>
    </a:ln>
  </c:spPr>
  <c:txPr>
    <a:bodyPr/>
    <a:lstStyle/>
    <a:p>
      <a:pPr>
        <a:defRPr sz="1600">
          <a:latin typeface="Arial"/>
          <a:cs typeface="Aria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0894471482900388"/>
          <c:y val="0.0645468337736534"/>
          <c:w val="0.861451151939341"/>
          <c:h val="0.816622720517085"/>
        </c:manualLayout>
      </c:layout>
      <c:lineChart>
        <c:grouping val="standard"/>
        <c:varyColors val="0"/>
        <c:ser>
          <c:idx val="1"/>
          <c:order val="0"/>
          <c:tx>
            <c:v>Capitalized incomes (Saez-Zucman)</c:v>
          </c:tx>
          <c:spPr>
            <a:ln w="25400">
              <a:solidFill>
                <a:schemeClr val="tx1"/>
              </a:solidFill>
            </a:ln>
            <a:effectLst/>
          </c:spPr>
          <c:marker>
            <c:symbol val="circle"/>
            <c:size val="10"/>
            <c:spPr>
              <a:solidFill>
                <a:schemeClr val="bg1"/>
              </a:solidFill>
              <a:ln>
                <a:solidFill>
                  <a:schemeClr val="tx1"/>
                </a:solidFill>
              </a:ln>
              <a:effectLst/>
            </c:spPr>
          </c:marke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SimpleDINApretax!$BK$6:$BK$62</c:f>
              <c:numCache>
                <c:formatCode>0.0%</c:formatCode>
                <c:ptCount val="57"/>
                <c:pt idx="0">
                  <c:v>0.28248071231655</c:v>
                </c:pt>
                <c:pt idx="1">
                  <c:v>0.284122300691204</c:v>
                </c:pt>
                <c:pt idx="2">
                  <c:v>0.284720994774951</c:v>
                </c:pt>
                <c:pt idx="3">
                  <c:v>0.280814854577403</c:v>
                </c:pt>
                <c:pt idx="4">
                  <c:v>0.276910768252936</c:v>
                </c:pt>
                <c:pt idx="5">
                  <c:v>0.275462589897871</c:v>
                </c:pt>
                <c:pt idx="6">
                  <c:v>0.274014391862968</c:v>
                </c:pt>
                <c:pt idx="7">
                  <c:v>0.27308568422</c:v>
                </c:pt>
                <c:pt idx="8">
                  <c:v>0.275701548683805</c:v>
                </c:pt>
                <c:pt idx="9">
                  <c:v>0.270449948375915</c:v>
                </c:pt>
                <c:pt idx="10">
                  <c:v>0.2666105597572</c:v>
                </c:pt>
                <c:pt idx="11">
                  <c:v>0.261266172761177</c:v>
                </c:pt>
                <c:pt idx="12">
                  <c:v>0.25428119529071</c:v>
                </c:pt>
                <c:pt idx="13">
                  <c:v>0.244797574621184</c:v>
                </c:pt>
                <c:pt idx="14">
                  <c:v>0.241329403213659</c:v>
                </c:pt>
                <c:pt idx="15">
                  <c:v>0.2363742764303</c:v>
                </c:pt>
                <c:pt idx="16">
                  <c:v>0.230308377770317</c:v>
                </c:pt>
                <c:pt idx="17">
                  <c:v>0.228784235646456</c:v>
                </c:pt>
                <c:pt idx="18">
                  <c:v>0.226997533413343</c:v>
                </c:pt>
                <c:pt idx="19">
                  <c:v>0.235388275039859</c:v>
                </c:pt>
                <c:pt idx="20">
                  <c:v>0.235676870230545</c:v>
                </c:pt>
                <c:pt idx="21">
                  <c:v>0.243642015517644</c:v>
                </c:pt>
                <c:pt idx="22">
                  <c:v>0.247200048320908</c:v>
                </c:pt>
                <c:pt idx="23">
                  <c:v>0.23670615137117</c:v>
                </c:pt>
                <c:pt idx="24">
                  <c:v>0.237513377343039</c:v>
                </c:pt>
                <c:pt idx="25">
                  <c:v>0.239866658625893</c:v>
                </c:pt>
                <c:pt idx="26">
                  <c:v>0.239255543102078</c:v>
                </c:pt>
                <c:pt idx="27">
                  <c:v>0.255693735934072</c:v>
                </c:pt>
                <c:pt idx="28">
                  <c:v>0.275734636403087</c:v>
                </c:pt>
                <c:pt idx="29">
                  <c:v>0.275592649521494</c:v>
                </c:pt>
                <c:pt idx="30">
                  <c:v>0.276911854812651</c:v>
                </c:pt>
                <c:pt idx="31">
                  <c:v>0.270973915203136</c:v>
                </c:pt>
                <c:pt idx="32">
                  <c:v>0.286215705422486</c:v>
                </c:pt>
                <c:pt idx="33">
                  <c:v>0.288077119668257</c:v>
                </c:pt>
                <c:pt idx="34">
                  <c:v>0.287536163358824</c:v>
                </c:pt>
                <c:pt idx="35">
                  <c:v>0.290660847005237</c:v>
                </c:pt>
                <c:pt idx="36">
                  <c:v>0.297595530781366</c:v>
                </c:pt>
                <c:pt idx="37">
                  <c:v>0.307234736575262</c:v>
                </c:pt>
                <c:pt idx="38">
                  <c:v>0.31911471604889</c:v>
                </c:pt>
                <c:pt idx="39">
                  <c:v>0.328175019530637</c:v>
                </c:pt>
                <c:pt idx="40">
                  <c:v>0.336614786404728</c:v>
                </c:pt>
                <c:pt idx="41">
                  <c:v>0.326176279741651</c:v>
                </c:pt>
                <c:pt idx="42">
                  <c:v>0.315729823259527</c:v>
                </c:pt>
                <c:pt idx="43">
                  <c:v>0.318255001006935</c:v>
                </c:pt>
                <c:pt idx="44">
                  <c:v>0.330674298836822</c:v>
                </c:pt>
                <c:pt idx="45">
                  <c:v>0.336295233831051</c:v>
                </c:pt>
                <c:pt idx="46">
                  <c:v>0.345206792355953</c:v>
                </c:pt>
                <c:pt idx="47">
                  <c:v>0.356315796248429</c:v>
                </c:pt>
                <c:pt idx="48">
                  <c:v>0.377341927980686</c:v>
                </c:pt>
                <c:pt idx="49">
                  <c:v>0.377235284148441</c:v>
                </c:pt>
                <c:pt idx="50">
                  <c:v>0.392336413031559</c:v>
                </c:pt>
                <c:pt idx="51">
                  <c:v>0.392219774440994</c:v>
                </c:pt>
                <c:pt idx="52">
                  <c:v>0.406644462911813</c:v>
                </c:pt>
                <c:pt idx="53">
                  <c:v>0.3885540926447</c:v>
                </c:pt>
                <c:pt idx="54">
                  <c:v>0.391063559130609</c:v>
                </c:pt>
                <c:pt idx="55">
                  <c:v>0.392151744786478</c:v>
                </c:pt>
                <c:pt idx="56">
                  <c:v>0.388934816258603</c:v>
                </c:pt>
              </c:numCache>
            </c:numRef>
          </c:val>
          <c:smooth val="0"/>
        </c:ser>
        <c:ser>
          <c:idx val="2"/>
          <c:order val="1"/>
          <c:tx>
            <c:v>SCF (including Forbes 400)</c:v>
          </c:tx>
          <c:spPr>
            <a:ln w="25400">
              <a:solidFill>
                <a:schemeClr val="tx1"/>
              </a:solidFill>
            </a:ln>
            <a:effectLst/>
          </c:spPr>
          <c:marker>
            <c:symbol val="triangle"/>
            <c:size val="11"/>
            <c:spPr>
              <a:solidFill>
                <a:schemeClr val="accent2">
                  <a:lumMod val="40000"/>
                  <a:lumOff val="60000"/>
                </a:schemeClr>
              </a:solidFill>
              <a:ln>
                <a:solidFill>
                  <a:schemeClr val="tx1"/>
                </a:solidFill>
              </a:ln>
              <a:effectLst/>
            </c:spPr>
          </c:marke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SimpleDINApretax!$BJ$6:$BJ$62</c:f>
              <c:numCache>
                <c:formatCode>General</c:formatCode>
                <c:ptCount val="57"/>
                <c:pt idx="29" formatCode="0.0%">
                  <c:v>0.308342041723454</c:v>
                </c:pt>
                <c:pt idx="32" formatCode="0.0%">
                  <c:v>0.311734702604167</c:v>
                </c:pt>
                <c:pt idx="35" formatCode="0.0%">
                  <c:v>0.356532738774288</c:v>
                </c:pt>
                <c:pt idx="38" formatCode="0.0%">
                  <c:v>0.354057371684446</c:v>
                </c:pt>
                <c:pt idx="41" formatCode="0.0%">
                  <c:v>0.343150278557531</c:v>
                </c:pt>
                <c:pt idx="44" formatCode="0.0%">
                  <c:v>0.348304687702491</c:v>
                </c:pt>
                <c:pt idx="47" formatCode="0.0%">
                  <c:v>0.355989952058224</c:v>
                </c:pt>
                <c:pt idx="50" formatCode="0.0%">
                  <c:v>0.363600015780036</c:v>
                </c:pt>
                <c:pt idx="53" formatCode="0.0%">
                  <c:v>0.384021879997256</c:v>
                </c:pt>
                <c:pt idx="56" formatCode="0.0%">
                  <c:v>0.407646498935029</c:v>
                </c:pt>
              </c:numCache>
            </c:numRef>
          </c:val>
          <c:smooth val="0"/>
        </c:ser>
        <c:dLbls>
          <c:showLegendKey val="0"/>
          <c:showVal val="0"/>
          <c:showCatName val="0"/>
          <c:showSerName val="0"/>
          <c:showPercent val="0"/>
          <c:showBubbleSize val="0"/>
        </c:dLbls>
        <c:marker val="1"/>
        <c:smooth val="0"/>
        <c:axId val="2063776328"/>
        <c:axId val="2063782296"/>
      </c:lineChart>
      <c:catAx>
        <c:axId val="2063776328"/>
        <c:scaling>
          <c:orientation val="minMax"/>
        </c:scaling>
        <c:delete val="0"/>
        <c:axPos val="b"/>
        <c:majorGridlines/>
        <c:numFmt formatCode="General" sourceLinked="1"/>
        <c:majorTickMark val="none"/>
        <c:minorTickMark val="none"/>
        <c:tickLblPos val="nextTo"/>
        <c:txPr>
          <a:bodyPr rot="-5400000" vert="horz"/>
          <a:lstStyle/>
          <a:p>
            <a:pPr>
              <a:defRPr/>
            </a:pPr>
            <a:endParaRPr lang="en-US"/>
          </a:p>
        </c:txPr>
        <c:crossAx val="2063782296"/>
        <c:crosses val="autoZero"/>
        <c:auto val="1"/>
        <c:lblAlgn val="ctr"/>
        <c:lblOffset val="100"/>
        <c:tickLblSkip val="5"/>
        <c:tickMarkSkip val="5"/>
        <c:noMultiLvlLbl val="0"/>
      </c:catAx>
      <c:valAx>
        <c:axId val="2063782296"/>
        <c:scaling>
          <c:orientation val="minMax"/>
          <c:max val="0.42"/>
          <c:min val="0.2"/>
        </c:scaling>
        <c:delete val="0"/>
        <c:axPos val="l"/>
        <c:majorGridlines/>
        <c:numFmt formatCode="0%" sourceLinked="0"/>
        <c:majorTickMark val="none"/>
        <c:minorTickMark val="none"/>
        <c:tickLblPos val="nextTo"/>
        <c:crossAx val="2063776328"/>
        <c:crosses val="autoZero"/>
        <c:crossBetween val="midCat"/>
      </c:valAx>
    </c:plotArea>
    <c:plotVisOnly val="1"/>
    <c:dispBlanksAs val="span"/>
    <c:showDLblsOverMax val="0"/>
  </c:chart>
  <c:spPr>
    <a:ln>
      <a:noFill/>
    </a:ln>
  </c:spPr>
  <c:txPr>
    <a:bodyPr/>
    <a:lstStyle/>
    <a:p>
      <a:pPr>
        <a:defRPr sz="1600">
          <a:latin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Top 1% pre-tax national income share</a:t>
            </a:r>
          </a:p>
        </c:rich>
      </c:tx>
      <c:layout/>
      <c:overlay val="0"/>
    </c:title>
    <c:autoTitleDeleted val="0"/>
    <c:plotArea>
      <c:layout>
        <c:manualLayout>
          <c:layoutTarget val="inner"/>
          <c:xMode val="edge"/>
          <c:yMode val="edge"/>
          <c:x val="0.0691387383109774"/>
          <c:y val="0.043261231281198"/>
          <c:w val="0.874783365647133"/>
          <c:h val="0.844858569051581"/>
        </c:manualLayout>
      </c:layout>
      <c:lineChart>
        <c:grouping val="standard"/>
        <c:varyColors val="0"/>
        <c:ser>
          <c:idx val="0"/>
          <c:order val="0"/>
          <c:tx>
            <c:v>Simplified PSZ (tax units)</c:v>
          </c:tx>
          <c:marker>
            <c:symbol val="none"/>
          </c:marke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SimpleDINApretax!$AC$6:$AC$62</c:f>
              <c:numCache>
                <c:formatCode>0.0%</c:formatCode>
                <c:ptCount val="57"/>
                <c:pt idx="0">
                  <c:v>0.134029185538835</c:v>
                </c:pt>
                <c:pt idx="1">
                  <c:v>0.136070533117675</c:v>
                </c:pt>
                <c:pt idx="2">
                  <c:v>0.131732554996211</c:v>
                </c:pt>
                <c:pt idx="3">
                  <c:v>0.130142162218956</c:v>
                </c:pt>
                <c:pt idx="4">
                  <c:v>0.139294890243932</c:v>
                </c:pt>
                <c:pt idx="5">
                  <c:v>0.143434389308703</c:v>
                </c:pt>
                <c:pt idx="6">
                  <c:v>0.129545478829755</c:v>
                </c:pt>
                <c:pt idx="7">
                  <c:v>0.130591933801578</c:v>
                </c:pt>
                <c:pt idx="8">
                  <c:v>0.133051778179813</c:v>
                </c:pt>
                <c:pt idx="9">
                  <c:v>0.124471883086083</c:v>
                </c:pt>
                <c:pt idx="10">
                  <c:v>0.111641190072449</c:v>
                </c:pt>
                <c:pt idx="11">
                  <c:v>0.113999499775756</c:v>
                </c:pt>
                <c:pt idx="12">
                  <c:v>0.114757976825793</c:v>
                </c:pt>
                <c:pt idx="13">
                  <c:v>0.109559677564958</c:v>
                </c:pt>
                <c:pt idx="14">
                  <c:v>0.108587405340899</c:v>
                </c:pt>
                <c:pt idx="15">
                  <c:v>0.10475330963185</c:v>
                </c:pt>
                <c:pt idx="16">
                  <c:v>0.103512043849771</c:v>
                </c:pt>
                <c:pt idx="17">
                  <c:v>0.10442773057507</c:v>
                </c:pt>
                <c:pt idx="18">
                  <c:v>0.102283634436624</c:v>
                </c:pt>
                <c:pt idx="19">
                  <c:v>0.108582150029488</c:v>
                </c:pt>
                <c:pt idx="20">
                  <c:v>0.104558737946139</c:v>
                </c:pt>
                <c:pt idx="21">
                  <c:v>0.102182628725017</c:v>
                </c:pt>
                <c:pt idx="22">
                  <c:v>0.105267990769904</c:v>
                </c:pt>
                <c:pt idx="23">
                  <c:v>0.111513721507083</c:v>
                </c:pt>
                <c:pt idx="24">
                  <c:v>0.11626961454555</c:v>
                </c:pt>
                <c:pt idx="25">
                  <c:v>0.119395002734497</c:v>
                </c:pt>
                <c:pt idx="26">
                  <c:v>0.128844291025774</c:v>
                </c:pt>
                <c:pt idx="27">
                  <c:v>0.126091532521552</c:v>
                </c:pt>
                <c:pt idx="28">
                  <c:v>0.151309900789021</c:v>
                </c:pt>
                <c:pt idx="29">
                  <c:v>0.141704722274181</c:v>
                </c:pt>
                <c:pt idx="30">
                  <c:v>0.143117344982864</c:v>
                </c:pt>
                <c:pt idx="31">
                  <c:v>0.138035653793131</c:v>
                </c:pt>
                <c:pt idx="32">
                  <c:v>0.15175054902266</c:v>
                </c:pt>
                <c:pt idx="33">
                  <c:v>0.148718755056584</c:v>
                </c:pt>
                <c:pt idx="34">
                  <c:v>0.14993941971165</c:v>
                </c:pt>
                <c:pt idx="35">
                  <c:v>0.156317323826403</c:v>
                </c:pt>
                <c:pt idx="36">
                  <c:v>0.164554223415714</c:v>
                </c:pt>
                <c:pt idx="37">
                  <c:v>0.171418809946685</c:v>
                </c:pt>
                <c:pt idx="38">
                  <c:v>0.176724527096983</c:v>
                </c:pt>
                <c:pt idx="39">
                  <c:v>0.182779872769053</c:v>
                </c:pt>
                <c:pt idx="40">
                  <c:v>0.189300178044849</c:v>
                </c:pt>
                <c:pt idx="41">
                  <c:v>0.174797032948195</c:v>
                </c:pt>
                <c:pt idx="42">
                  <c:v>0.171819965797367</c:v>
                </c:pt>
                <c:pt idx="43">
                  <c:v>0.177850390543688</c:v>
                </c:pt>
                <c:pt idx="44">
                  <c:v>0.191808640462275</c:v>
                </c:pt>
                <c:pt idx="45">
                  <c:v>0.203997884843087</c:v>
                </c:pt>
                <c:pt idx="46">
                  <c:v>0.207476976373594</c:v>
                </c:pt>
                <c:pt idx="47">
                  <c:v>0.207869595305927</c:v>
                </c:pt>
                <c:pt idx="48">
                  <c:v>0.205151041819619</c:v>
                </c:pt>
                <c:pt idx="49">
                  <c:v>0.194615875295888</c:v>
                </c:pt>
                <c:pt idx="50">
                  <c:v>0.209064312944728</c:v>
                </c:pt>
                <c:pt idx="51">
                  <c:v>0.207009750561316</c:v>
                </c:pt>
                <c:pt idx="52">
                  <c:v>0.227212154718593</c:v>
                </c:pt>
                <c:pt idx="53">
                  <c:v>0.20728415523638</c:v>
                </c:pt>
                <c:pt idx="54">
                  <c:v>0.21996911422925</c:v>
                </c:pt>
                <c:pt idx="55">
                  <c:v>0.221442918314068</c:v>
                </c:pt>
                <c:pt idx="56">
                  <c:v>0.211260441534308</c:v>
                </c:pt>
              </c:numCache>
            </c:numRef>
          </c:val>
          <c:smooth val="0"/>
        </c:ser>
        <c:ser>
          <c:idx val="1"/>
          <c:order val="1"/>
          <c:tx>
            <c:v>PSZ (tax units)</c:v>
          </c:tx>
          <c:marker>
            <c:symbol val="none"/>
          </c:marke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SimpleDINApretax!$AJ$6:$AJ$62</c:f>
              <c:numCache>
                <c:formatCode>0.0%</c:formatCode>
                <c:ptCount val="57"/>
                <c:pt idx="0">
                  <c:v>0.13219429381691</c:v>
                </c:pt>
                <c:pt idx="1">
                  <c:v>0.131015917355245</c:v>
                </c:pt>
                <c:pt idx="2">
                  <c:v>0.131476163864136</c:v>
                </c:pt>
                <c:pt idx="3">
                  <c:v>0.133793830871582</c:v>
                </c:pt>
                <c:pt idx="4">
                  <c:v>0.136111497879028</c:v>
                </c:pt>
                <c:pt idx="5">
                  <c:v>0.134612172842025</c:v>
                </c:pt>
                <c:pt idx="6">
                  <c:v>0.133112847805023</c:v>
                </c:pt>
                <c:pt idx="7">
                  <c:v>0.130270890891552</c:v>
                </c:pt>
                <c:pt idx="8">
                  <c:v>0.128319326788187</c:v>
                </c:pt>
                <c:pt idx="9">
                  <c:v>0.121539908461273</c:v>
                </c:pt>
                <c:pt idx="10">
                  <c:v>0.116995333461091</c:v>
                </c:pt>
                <c:pt idx="11">
                  <c:v>0.117485249124001</c:v>
                </c:pt>
                <c:pt idx="12">
                  <c:v>0.117663180848467</c:v>
                </c:pt>
                <c:pt idx="13">
                  <c:v>0.116178534557548</c:v>
                </c:pt>
                <c:pt idx="14">
                  <c:v>0.114000638855032</c:v>
                </c:pt>
                <c:pt idx="15">
                  <c:v>0.113198983925713</c:v>
                </c:pt>
                <c:pt idx="16">
                  <c:v>0.112911277328465</c:v>
                </c:pt>
                <c:pt idx="17">
                  <c:v>0.114442797579997</c:v>
                </c:pt>
                <c:pt idx="18">
                  <c:v>0.11559204808837</c:v>
                </c:pt>
                <c:pt idx="19">
                  <c:v>0.119521915912628</c:v>
                </c:pt>
                <c:pt idx="20">
                  <c:v>0.114437028765678</c:v>
                </c:pt>
                <c:pt idx="21">
                  <c:v>0.117850877344608</c:v>
                </c:pt>
                <c:pt idx="22">
                  <c:v>0.11961754411459</c:v>
                </c:pt>
                <c:pt idx="23">
                  <c:v>0.12248682230711</c:v>
                </c:pt>
                <c:pt idx="24">
                  <c:v>0.132784113287926</c:v>
                </c:pt>
                <c:pt idx="25">
                  <c:v>0.132942050695419</c:v>
                </c:pt>
                <c:pt idx="26">
                  <c:v>0.130145579576492</c:v>
                </c:pt>
                <c:pt idx="27">
                  <c:v>0.142087489366531</c:v>
                </c:pt>
                <c:pt idx="28">
                  <c:v>0.158448070287704</c:v>
                </c:pt>
                <c:pt idx="29">
                  <c:v>0.154308244585991</c:v>
                </c:pt>
                <c:pt idx="30">
                  <c:v>0.155139788985252</c:v>
                </c:pt>
                <c:pt idx="31">
                  <c:v>0.148740619421005</c:v>
                </c:pt>
                <c:pt idx="32">
                  <c:v>0.160460412502289</c:v>
                </c:pt>
                <c:pt idx="33">
                  <c:v>0.157044589519501</c:v>
                </c:pt>
                <c:pt idx="34">
                  <c:v>0.157585769891739</c:v>
                </c:pt>
                <c:pt idx="35">
                  <c:v>0.163446724414825</c:v>
                </c:pt>
                <c:pt idx="36">
                  <c:v>0.170922741293907</c:v>
                </c:pt>
                <c:pt idx="37">
                  <c:v>0.177570968866348</c:v>
                </c:pt>
                <c:pt idx="38">
                  <c:v>0.180841282010078</c:v>
                </c:pt>
                <c:pt idx="39">
                  <c:v>0.188883095979691</c:v>
                </c:pt>
                <c:pt idx="40">
                  <c:v>0.195201769471169</c:v>
                </c:pt>
                <c:pt idx="41">
                  <c:v>0.184731975197792</c:v>
                </c:pt>
                <c:pt idx="42">
                  <c:v>0.182448863983154</c:v>
                </c:pt>
                <c:pt idx="43">
                  <c:v>0.184628054499626</c:v>
                </c:pt>
                <c:pt idx="44">
                  <c:v>0.196328550577164</c:v>
                </c:pt>
                <c:pt idx="45">
                  <c:v>0.206790953874588</c:v>
                </c:pt>
                <c:pt idx="46">
                  <c:v>0.214933142066002</c:v>
                </c:pt>
                <c:pt idx="47">
                  <c:v>0.212589919567108</c:v>
                </c:pt>
                <c:pt idx="48">
                  <c:v>0.208506405353546</c:v>
                </c:pt>
                <c:pt idx="49">
                  <c:v>0.198093876242638</c:v>
                </c:pt>
                <c:pt idx="50">
                  <c:v>0.211563363671303</c:v>
                </c:pt>
                <c:pt idx="51">
                  <c:v>0.210169732570648</c:v>
                </c:pt>
                <c:pt idx="52">
                  <c:v>0.222732648253441</c:v>
                </c:pt>
                <c:pt idx="53">
                  <c:v>0.211392804980278</c:v>
                </c:pt>
                <c:pt idx="54">
                  <c:v>0.217803210020065</c:v>
                </c:pt>
                <c:pt idx="55">
                  <c:v>0.217598974704742</c:v>
                </c:pt>
                <c:pt idx="56">
                  <c:v>0.214012250304222</c:v>
                </c:pt>
              </c:numCache>
            </c:numRef>
          </c:val>
          <c:smooth val="0"/>
        </c:ser>
        <c:ser>
          <c:idx val="2"/>
          <c:order val="2"/>
          <c:tx>
            <c:v>PSZ (equal-split)</c:v>
          </c:tx>
          <c:marker>
            <c:symbol val="none"/>
          </c:marker>
          <c:val>
            <c:numRef>
              <c:f>SimpleDINApretax!$AL$6:$AL$62</c:f>
              <c:numCache>
                <c:formatCode>0%</c:formatCode>
                <c:ptCount val="57"/>
                <c:pt idx="0">
                  <c:v>0.125743634310306</c:v>
                </c:pt>
                <c:pt idx="1">
                  <c:v>0.124593004937534</c:v>
                </c:pt>
                <c:pt idx="2">
                  <c:v>0.125739067792892</c:v>
                </c:pt>
                <c:pt idx="3">
                  <c:v>0.127462238073349</c:v>
                </c:pt>
                <c:pt idx="4">
                  <c:v>0.129195377230644</c:v>
                </c:pt>
                <c:pt idx="5">
                  <c:v>0.127784363925457</c:v>
                </c:pt>
                <c:pt idx="6">
                  <c:v>0.126381561160088</c:v>
                </c:pt>
                <c:pt idx="7">
                  <c:v>0.123367838561535</c:v>
                </c:pt>
                <c:pt idx="8">
                  <c:v>0.121715806424618</c:v>
                </c:pt>
                <c:pt idx="9">
                  <c:v>0.114978590980172</c:v>
                </c:pt>
                <c:pt idx="10">
                  <c:v>0.110428259242326</c:v>
                </c:pt>
                <c:pt idx="11">
                  <c:v>0.110821342212148</c:v>
                </c:pt>
                <c:pt idx="12">
                  <c:v>0.110847154195653</c:v>
                </c:pt>
                <c:pt idx="13">
                  <c:v>0.10920310428628</c:v>
                </c:pt>
                <c:pt idx="14">
                  <c:v>0.106530412189386</c:v>
                </c:pt>
                <c:pt idx="15">
                  <c:v>0.105553280351615</c:v>
                </c:pt>
                <c:pt idx="16">
                  <c:v>0.105286263808125</c:v>
                </c:pt>
                <c:pt idx="17">
                  <c:v>0.106651090305178</c:v>
                </c:pt>
                <c:pt idx="18">
                  <c:v>0.10769206477233</c:v>
                </c:pt>
                <c:pt idx="19">
                  <c:v>0.111551821231842</c:v>
                </c:pt>
                <c:pt idx="20">
                  <c:v>0.106694296002388</c:v>
                </c:pt>
                <c:pt idx="21">
                  <c:v>0.110467150807381</c:v>
                </c:pt>
                <c:pt idx="22">
                  <c:v>0.112683117389679</c:v>
                </c:pt>
                <c:pt idx="23">
                  <c:v>0.115167558193207</c:v>
                </c:pt>
                <c:pt idx="24">
                  <c:v>0.125080570578575</c:v>
                </c:pt>
                <c:pt idx="25">
                  <c:v>0.125567302107811</c:v>
                </c:pt>
                <c:pt idx="26">
                  <c:v>0.122120715677738</c:v>
                </c:pt>
                <c:pt idx="27">
                  <c:v>0.133063048124313</c:v>
                </c:pt>
                <c:pt idx="28">
                  <c:v>0.148765459656715</c:v>
                </c:pt>
                <c:pt idx="29">
                  <c:v>0.144667103886604</c:v>
                </c:pt>
                <c:pt idx="30">
                  <c:v>0.145421057939529</c:v>
                </c:pt>
                <c:pt idx="31">
                  <c:v>0.138917729258537</c:v>
                </c:pt>
                <c:pt idx="32">
                  <c:v>0.150140807032585</c:v>
                </c:pt>
                <c:pt idx="33">
                  <c:v>0.146453365683556</c:v>
                </c:pt>
                <c:pt idx="34">
                  <c:v>0.146850228309631</c:v>
                </c:pt>
                <c:pt idx="35">
                  <c:v>0.152853950858116</c:v>
                </c:pt>
                <c:pt idx="36">
                  <c:v>0.159645289182663</c:v>
                </c:pt>
                <c:pt idx="37">
                  <c:v>0.166284173727036</c:v>
                </c:pt>
                <c:pt idx="38">
                  <c:v>0.169265151023865</c:v>
                </c:pt>
                <c:pt idx="39">
                  <c:v>0.177075237035751</c:v>
                </c:pt>
                <c:pt idx="40">
                  <c:v>0.182670176029205</c:v>
                </c:pt>
                <c:pt idx="41">
                  <c:v>0.17269079387188</c:v>
                </c:pt>
                <c:pt idx="42">
                  <c:v>0.170568466186523</c:v>
                </c:pt>
                <c:pt idx="43">
                  <c:v>0.17203214764595</c:v>
                </c:pt>
                <c:pt idx="44">
                  <c:v>0.183206856250763</c:v>
                </c:pt>
                <c:pt idx="45">
                  <c:v>0.193738773465157</c:v>
                </c:pt>
                <c:pt idx="46">
                  <c:v>0.200990319252014</c:v>
                </c:pt>
                <c:pt idx="47">
                  <c:v>0.198628127574921</c:v>
                </c:pt>
                <c:pt idx="48">
                  <c:v>0.195224046707153</c:v>
                </c:pt>
                <c:pt idx="49">
                  <c:v>0.185399115085602</c:v>
                </c:pt>
                <c:pt idx="50">
                  <c:v>0.197982028126717</c:v>
                </c:pt>
                <c:pt idx="51">
                  <c:v>0.196007966995239</c:v>
                </c:pt>
                <c:pt idx="52">
                  <c:v>0.207794055342674</c:v>
                </c:pt>
                <c:pt idx="53">
                  <c:v>0.19596129655838</c:v>
                </c:pt>
                <c:pt idx="54">
                  <c:v>0.201961278915405</c:v>
                </c:pt>
                <c:pt idx="55">
                  <c:v>0.201298996806145</c:v>
                </c:pt>
                <c:pt idx="56">
                  <c:v>0.1979109197855</c:v>
                </c:pt>
              </c:numCache>
            </c:numRef>
          </c:val>
          <c:smooth val="0"/>
        </c:ser>
        <c:dLbls>
          <c:showLegendKey val="0"/>
          <c:showVal val="0"/>
          <c:showCatName val="0"/>
          <c:showSerName val="0"/>
          <c:showPercent val="0"/>
          <c:showBubbleSize val="0"/>
        </c:dLbls>
        <c:marker val="1"/>
        <c:smooth val="0"/>
        <c:axId val="2129718824"/>
        <c:axId val="2129715784"/>
      </c:lineChart>
      <c:catAx>
        <c:axId val="2129718824"/>
        <c:scaling>
          <c:orientation val="minMax"/>
        </c:scaling>
        <c:delete val="0"/>
        <c:axPos val="b"/>
        <c:numFmt formatCode="General" sourceLinked="1"/>
        <c:majorTickMark val="out"/>
        <c:minorTickMark val="none"/>
        <c:tickLblPos val="nextTo"/>
        <c:crossAx val="2129715784"/>
        <c:crosses val="autoZero"/>
        <c:auto val="1"/>
        <c:lblAlgn val="ctr"/>
        <c:lblOffset val="100"/>
        <c:tickLblSkip val="4"/>
        <c:tickMarkSkip val="4"/>
        <c:noMultiLvlLbl val="0"/>
      </c:catAx>
      <c:valAx>
        <c:axId val="2129715784"/>
        <c:scaling>
          <c:orientation val="minMax"/>
        </c:scaling>
        <c:delete val="0"/>
        <c:axPos val="l"/>
        <c:numFmt formatCode="0%" sourceLinked="0"/>
        <c:majorTickMark val="out"/>
        <c:minorTickMark val="none"/>
        <c:tickLblPos val="nextTo"/>
        <c:crossAx val="2129718824"/>
        <c:crosses val="autoZero"/>
        <c:crossBetween val="between"/>
      </c:valAx>
    </c:plotArea>
    <c:legend>
      <c:legendPos val="r"/>
      <c:layout>
        <c:manualLayout>
          <c:xMode val="edge"/>
          <c:yMode val="edge"/>
          <c:x val="0.445460813182369"/>
          <c:y val="0.66229542361048"/>
          <c:w val="0.476084460374357"/>
          <c:h val="0.180256396743223"/>
        </c:manualLayout>
      </c:layout>
      <c:overlay val="0"/>
    </c:legend>
    <c:plotVisOnly val="1"/>
    <c:dispBlanksAs val="gap"/>
    <c:showDLblsOverMax val="0"/>
  </c:chart>
  <c:spPr>
    <a:ln>
      <a:noFill/>
    </a:ln>
  </c:spPr>
  <c:txPr>
    <a:bodyPr/>
    <a:lstStyle/>
    <a:p>
      <a:pPr>
        <a:defRPr sz="1600">
          <a:latin typeface="Arial"/>
          <a:cs typeface="Arial"/>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Top 1% pre-tax national income share</a:t>
            </a:r>
          </a:p>
        </c:rich>
      </c:tx>
      <c:layout/>
      <c:overlay val="0"/>
    </c:title>
    <c:autoTitleDeleted val="0"/>
    <c:plotArea>
      <c:layout>
        <c:manualLayout>
          <c:layoutTarget val="inner"/>
          <c:xMode val="edge"/>
          <c:yMode val="edge"/>
          <c:x val="0.0691387383109774"/>
          <c:y val="0.043261231281198"/>
          <c:w val="0.874783365647133"/>
          <c:h val="0.844858569051581"/>
        </c:manualLayout>
      </c:layout>
      <c:lineChart>
        <c:grouping val="standard"/>
        <c:varyColors val="0"/>
        <c:ser>
          <c:idx val="0"/>
          <c:order val="0"/>
          <c:tx>
            <c:v>Simplified PSZ (tax units)</c:v>
          </c:tx>
          <c:marker>
            <c:symbol val="none"/>
          </c:marke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SimpleDINApretax!$AC$6:$AC$62</c:f>
              <c:numCache>
                <c:formatCode>0.0%</c:formatCode>
                <c:ptCount val="57"/>
                <c:pt idx="0">
                  <c:v>0.134029185538835</c:v>
                </c:pt>
                <c:pt idx="1">
                  <c:v>0.136070533117675</c:v>
                </c:pt>
                <c:pt idx="2">
                  <c:v>0.131732554996211</c:v>
                </c:pt>
                <c:pt idx="3">
                  <c:v>0.130142162218956</c:v>
                </c:pt>
                <c:pt idx="4">
                  <c:v>0.139294890243932</c:v>
                </c:pt>
                <c:pt idx="5">
                  <c:v>0.143434389308703</c:v>
                </c:pt>
                <c:pt idx="6">
                  <c:v>0.129545478829755</c:v>
                </c:pt>
                <c:pt idx="7">
                  <c:v>0.130591933801578</c:v>
                </c:pt>
                <c:pt idx="8">
                  <c:v>0.133051778179813</c:v>
                </c:pt>
                <c:pt idx="9">
                  <c:v>0.124471883086083</c:v>
                </c:pt>
                <c:pt idx="10">
                  <c:v>0.111641190072449</c:v>
                </c:pt>
                <c:pt idx="11">
                  <c:v>0.113999499775756</c:v>
                </c:pt>
                <c:pt idx="12">
                  <c:v>0.114757976825793</c:v>
                </c:pt>
                <c:pt idx="13">
                  <c:v>0.109559677564958</c:v>
                </c:pt>
                <c:pt idx="14">
                  <c:v>0.108587405340899</c:v>
                </c:pt>
                <c:pt idx="15">
                  <c:v>0.10475330963185</c:v>
                </c:pt>
                <c:pt idx="16">
                  <c:v>0.103512043849771</c:v>
                </c:pt>
                <c:pt idx="17">
                  <c:v>0.10442773057507</c:v>
                </c:pt>
                <c:pt idx="18">
                  <c:v>0.102283634436624</c:v>
                </c:pt>
                <c:pt idx="19">
                  <c:v>0.108582150029488</c:v>
                </c:pt>
                <c:pt idx="20">
                  <c:v>0.104558737946139</c:v>
                </c:pt>
                <c:pt idx="21">
                  <c:v>0.102182628725017</c:v>
                </c:pt>
                <c:pt idx="22">
                  <c:v>0.105267990769904</c:v>
                </c:pt>
                <c:pt idx="23">
                  <c:v>0.111513721507083</c:v>
                </c:pt>
                <c:pt idx="24">
                  <c:v>0.11626961454555</c:v>
                </c:pt>
                <c:pt idx="25">
                  <c:v>0.119395002734497</c:v>
                </c:pt>
                <c:pt idx="26">
                  <c:v>0.128844291025774</c:v>
                </c:pt>
                <c:pt idx="27">
                  <c:v>0.126091532521552</c:v>
                </c:pt>
                <c:pt idx="28">
                  <c:v>0.151309900789021</c:v>
                </c:pt>
                <c:pt idx="29">
                  <c:v>0.141704722274181</c:v>
                </c:pt>
                <c:pt idx="30">
                  <c:v>0.143117344982864</c:v>
                </c:pt>
                <c:pt idx="31">
                  <c:v>0.138035653793131</c:v>
                </c:pt>
                <c:pt idx="32">
                  <c:v>0.15175054902266</c:v>
                </c:pt>
                <c:pt idx="33">
                  <c:v>0.148718755056584</c:v>
                </c:pt>
                <c:pt idx="34">
                  <c:v>0.14993941971165</c:v>
                </c:pt>
                <c:pt idx="35">
                  <c:v>0.156317323826403</c:v>
                </c:pt>
                <c:pt idx="36">
                  <c:v>0.164554223415714</c:v>
                </c:pt>
                <c:pt idx="37">
                  <c:v>0.171418809946685</c:v>
                </c:pt>
                <c:pt idx="38">
                  <c:v>0.176724527096983</c:v>
                </c:pt>
                <c:pt idx="39">
                  <c:v>0.182779872769053</c:v>
                </c:pt>
                <c:pt idx="40">
                  <c:v>0.189300178044849</c:v>
                </c:pt>
                <c:pt idx="41">
                  <c:v>0.174797032948195</c:v>
                </c:pt>
                <c:pt idx="42">
                  <c:v>0.171819965797367</c:v>
                </c:pt>
                <c:pt idx="43">
                  <c:v>0.177850390543688</c:v>
                </c:pt>
                <c:pt idx="44">
                  <c:v>0.191808640462275</c:v>
                </c:pt>
                <c:pt idx="45">
                  <c:v>0.203997884843087</c:v>
                </c:pt>
                <c:pt idx="46">
                  <c:v>0.207476976373594</c:v>
                </c:pt>
                <c:pt idx="47">
                  <c:v>0.207869595305927</c:v>
                </c:pt>
                <c:pt idx="48">
                  <c:v>0.205151041819619</c:v>
                </c:pt>
                <c:pt idx="49">
                  <c:v>0.194615875295888</c:v>
                </c:pt>
                <c:pt idx="50">
                  <c:v>0.209064312944728</c:v>
                </c:pt>
                <c:pt idx="51">
                  <c:v>0.207009750561316</c:v>
                </c:pt>
                <c:pt idx="52">
                  <c:v>0.227212154718593</c:v>
                </c:pt>
                <c:pt idx="53">
                  <c:v>0.20728415523638</c:v>
                </c:pt>
                <c:pt idx="54">
                  <c:v>0.21996911422925</c:v>
                </c:pt>
                <c:pt idx="55">
                  <c:v>0.221442918314068</c:v>
                </c:pt>
                <c:pt idx="56">
                  <c:v>0.211260441534308</c:v>
                </c:pt>
              </c:numCache>
            </c:numRef>
          </c:val>
          <c:smooth val="0"/>
        </c:ser>
        <c:ser>
          <c:idx val="1"/>
          <c:order val="1"/>
          <c:tx>
            <c:v>PSZ (tax units)</c:v>
          </c:tx>
          <c:marker>
            <c:symbol val="none"/>
          </c:marke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SimpleDINApretax!$AJ$6:$AJ$62</c:f>
              <c:numCache>
                <c:formatCode>0.0%</c:formatCode>
                <c:ptCount val="57"/>
                <c:pt idx="0">
                  <c:v>0.13219429381691</c:v>
                </c:pt>
                <c:pt idx="1">
                  <c:v>0.131015917355245</c:v>
                </c:pt>
                <c:pt idx="2">
                  <c:v>0.131476163864136</c:v>
                </c:pt>
                <c:pt idx="3">
                  <c:v>0.133793830871582</c:v>
                </c:pt>
                <c:pt idx="4">
                  <c:v>0.136111497879028</c:v>
                </c:pt>
                <c:pt idx="5">
                  <c:v>0.134612172842025</c:v>
                </c:pt>
                <c:pt idx="6">
                  <c:v>0.133112847805023</c:v>
                </c:pt>
                <c:pt idx="7">
                  <c:v>0.130270890891552</c:v>
                </c:pt>
                <c:pt idx="8">
                  <c:v>0.128319326788187</c:v>
                </c:pt>
                <c:pt idx="9">
                  <c:v>0.121539908461273</c:v>
                </c:pt>
                <c:pt idx="10">
                  <c:v>0.116995333461091</c:v>
                </c:pt>
                <c:pt idx="11">
                  <c:v>0.117485249124001</c:v>
                </c:pt>
                <c:pt idx="12">
                  <c:v>0.117663180848467</c:v>
                </c:pt>
                <c:pt idx="13">
                  <c:v>0.116178534557548</c:v>
                </c:pt>
                <c:pt idx="14">
                  <c:v>0.114000638855032</c:v>
                </c:pt>
                <c:pt idx="15">
                  <c:v>0.113198983925713</c:v>
                </c:pt>
                <c:pt idx="16">
                  <c:v>0.112911277328465</c:v>
                </c:pt>
                <c:pt idx="17">
                  <c:v>0.114442797579997</c:v>
                </c:pt>
                <c:pt idx="18">
                  <c:v>0.11559204808837</c:v>
                </c:pt>
                <c:pt idx="19">
                  <c:v>0.119521915912628</c:v>
                </c:pt>
                <c:pt idx="20">
                  <c:v>0.114437028765678</c:v>
                </c:pt>
                <c:pt idx="21">
                  <c:v>0.117850877344608</c:v>
                </c:pt>
                <c:pt idx="22">
                  <c:v>0.11961754411459</c:v>
                </c:pt>
                <c:pt idx="23">
                  <c:v>0.12248682230711</c:v>
                </c:pt>
                <c:pt idx="24">
                  <c:v>0.132784113287926</c:v>
                </c:pt>
                <c:pt idx="25">
                  <c:v>0.132942050695419</c:v>
                </c:pt>
                <c:pt idx="26">
                  <c:v>0.130145579576492</c:v>
                </c:pt>
                <c:pt idx="27">
                  <c:v>0.142087489366531</c:v>
                </c:pt>
                <c:pt idx="28">
                  <c:v>0.158448070287704</c:v>
                </c:pt>
                <c:pt idx="29">
                  <c:v>0.154308244585991</c:v>
                </c:pt>
                <c:pt idx="30">
                  <c:v>0.155139788985252</c:v>
                </c:pt>
                <c:pt idx="31">
                  <c:v>0.148740619421005</c:v>
                </c:pt>
                <c:pt idx="32">
                  <c:v>0.160460412502289</c:v>
                </c:pt>
                <c:pt idx="33">
                  <c:v>0.157044589519501</c:v>
                </c:pt>
                <c:pt idx="34">
                  <c:v>0.157585769891739</c:v>
                </c:pt>
                <c:pt idx="35">
                  <c:v>0.163446724414825</c:v>
                </c:pt>
                <c:pt idx="36">
                  <c:v>0.170922741293907</c:v>
                </c:pt>
                <c:pt idx="37">
                  <c:v>0.177570968866348</c:v>
                </c:pt>
                <c:pt idx="38">
                  <c:v>0.180841282010078</c:v>
                </c:pt>
                <c:pt idx="39">
                  <c:v>0.188883095979691</c:v>
                </c:pt>
                <c:pt idx="40">
                  <c:v>0.195201769471169</c:v>
                </c:pt>
                <c:pt idx="41">
                  <c:v>0.184731975197792</c:v>
                </c:pt>
                <c:pt idx="42">
                  <c:v>0.182448863983154</c:v>
                </c:pt>
                <c:pt idx="43">
                  <c:v>0.184628054499626</c:v>
                </c:pt>
                <c:pt idx="44">
                  <c:v>0.196328550577164</c:v>
                </c:pt>
                <c:pt idx="45">
                  <c:v>0.206790953874588</c:v>
                </c:pt>
                <c:pt idx="46">
                  <c:v>0.214933142066002</c:v>
                </c:pt>
                <c:pt idx="47">
                  <c:v>0.212589919567108</c:v>
                </c:pt>
                <c:pt idx="48">
                  <c:v>0.208506405353546</c:v>
                </c:pt>
                <c:pt idx="49">
                  <c:v>0.198093876242638</c:v>
                </c:pt>
                <c:pt idx="50">
                  <c:v>0.211563363671303</c:v>
                </c:pt>
                <c:pt idx="51">
                  <c:v>0.210169732570648</c:v>
                </c:pt>
                <c:pt idx="52">
                  <c:v>0.222732648253441</c:v>
                </c:pt>
                <c:pt idx="53">
                  <c:v>0.211392804980278</c:v>
                </c:pt>
                <c:pt idx="54">
                  <c:v>0.217803210020065</c:v>
                </c:pt>
                <c:pt idx="55">
                  <c:v>0.217598974704742</c:v>
                </c:pt>
                <c:pt idx="56">
                  <c:v>0.214012250304222</c:v>
                </c:pt>
              </c:numCache>
            </c:numRef>
          </c:val>
          <c:smooth val="0"/>
        </c:ser>
        <c:ser>
          <c:idx val="2"/>
          <c:order val="2"/>
          <c:tx>
            <c:v>PSZ (equal-split)</c:v>
          </c:tx>
          <c:marker>
            <c:symbol val="none"/>
          </c:marker>
          <c:val>
            <c:numRef>
              <c:f>SimpleDINApretax!$AL$6:$AL$62</c:f>
              <c:numCache>
                <c:formatCode>0%</c:formatCode>
                <c:ptCount val="57"/>
                <c:pt idx="0">
                  <c:v>0.125743634310306</c:v>
                </c:pt>
                <c:pt idx="1">
                  <c:v>0.124593004937534</c:v>
                </c:pt>
                <c:pt idx="2">
                  <c:v>0.125739067792892</c:v>
                </c:pt>
                <c:pt idx="3">
                  <c:v>0.127462238073349</c:v>
                </c:pt>
                <c:pt idx="4">
                  <c:v>0.129195377230644</c:v>
                </c:pt>
                <c:pt idx="5">
                  <c:v>0.127784363925457</c:v>
                </c:pt>
                <c:pt idx="6">
                  <c:v>0.126381561160088</c:v>
                </c:pt>
                <c:pt idx="7">
                  <c:v>0.123367838561535</c:v>
                </c:pt>
                <c:pt idx="8">
                  <c:v>0.121715806424618</c:v>
                </c:pt>
                <c:pt idx="9">
                  <c:v>0.114978590980172</c:v>
                </c:pt>
                <c:pt idx="10">
                  <c:v>0.110428259242326</c:v>
                </c:pt>
                <c:pt idx="11">
                  <c:v>0.110821342212148</c:v>
                </c:pt>
                <c:pt idx="12">
                  <c:v>0.110847154195653</c:v>
                </c:pt>
                <c:pt idx="13">
                  <c:v>0.10920310428628</c:v>
                </c:pt>
                <c:pt idx="14">
                  <c:v>0.106530412189386</c:v>
                </c:pt>
                <c:pt idx="15">
                  <c:v>0.105553280351615</c:v>
                </c:pt>
                <c:pt idx="16">
                  <c:v>0.105286263808125</c:v>
                </c:pt>
                <c:pt idx="17">
                  <c:v>0.106651090305178</c:v>
                </c:pt>
                <c:pt idx="18">
                  <c:v>0.10769206477233</c:v>
                </c:pt>
                <c:pt idx="19">
                  <c:v>0.111551821231842</c:v>
                </c:pt>
                <c:pt idx="20">
                  <c:v>0.106694296002388</c:v>
                </c:pt>
                <c:pt idx="21">
                  <c:v>0.110467150807381</c:v>
                </c:pt>
                <c:pt idx="22">
                  <c:v>0.112683117389679</c:v>
                </c:pt>
                <c:pt idx="23">
                  <c:v>0.115167558193207</c:v>
                </c:pt>
                <c:pt idx="24">
                  <c:v>0.125080570578575</c:v>
                </c:pt>
                <c:pt idx="25">
                  <c:v>0.125567302107811</c:v>
                </c:pt>
                <c:pt idx="26">
                  <c:v>0.122120715677738</c:v>
                </c:pt>
                <c:pt idx="27">
                  <c:v>0.133063048124313</c:v>
                </c:pt>
                <c:pt idx="28">
                  <c:v>0.148765459656715</c:v>
                </c:pt>
                <c:pt idx="29">
                  <c:v>0.144667103886604</c:v>
                </c:pt>
                <c:pt idx="30">
                  <c:v>0.145421057939529</c:v>
                </c:pt>
                <c:pt idx="31">
                  <c:v>0.138917729258537</c:v>
                </c:pt>
                <c:pt idx="32">
                  <c:v>0.150140807032585</c:v>
                </c:pt>
                <c:pt idx="33">
                  <c:v>0.146453365683556</c:v>
                </c:pt>
                <c:pt idx="34">
                  <c:v>0.146850228309631</c:v>
                </c:pt>
                <c:pt idx="35">
                  <c:v>0.152853950858116</c:v>
                </c:pt>
                <c:pt idx="36">
                  <c:v>0.159645289182663</c:v>
                </c:pt>
                <c:pt idx="37">
                  <c:v>0.166284173727036</c:v>
                </c:pt>
                <c:pt idx="38">
                  <c:v>0.169265151023865</c:v>
                </c:pt>
                <c:pt idx="39">
                  <c:v>0.177075237035751</c:v>
                </c:pt>
                <c:pt idx="40">
                  <c:v>0.182670176029205</c:v>
                </c:pt>
                <c:pt idx="41">
                  <c:v>0.17269079387188</c:v>
                </c:pt>
                <c:pt idx="42">
                  <c:v>0.170568466186523</c:v>
                </c:pt>
                <c:pt idx="43">
                  <c:v>0.17203214764595</c:v>
                </c:pt>
                <c:pt idx="44">
                  <c:v>0.183206856250763</c:v>
                </c:pt>
                <c:pt idx="45">
                  <c:v>0.193738773465157</c:v>
                </c:pt>
                <c:pt idx="46">
                  <c:v>0.200990319252014</c:v>
                </c:pt>
                <c:pt idx="47">
                  <c:v>0.198628127574921</c:v>
                </c:pt>
                <c:pt idx="48">
                  <c:v>0.195224046707153</c:v>
                </c:pt>
                <c:pt idx="49">
                  <c:v>0.185399115085602</c:v>
                </c:pt>
                <c:pt idx="50">
                  <c:v>0.197982028126717</c:v>
                </c:pt>
                <c:pt idx="51">
                  <c:v>0.196007966995239</c:v>
                </c:pt>
                <c:pt idx="52">
                  <c:v>0.207794055342674</c:v>
                </c:pt>
                <c:pt idx="53">
                  <c:v>0.19596129655838</c:v>
                </c:pt>
                <c:pt idx="54">
                  <c:v>0.201961278915405</c:v>
                </c:pt>
                <c:pt idx="55">
                  <c:v>0.201298996806145</c:v>
                </c:pt>
                <c:pt idx="56">
                  <c:v>0.1979109197855</c:v>
                </c:pt>
              </c:numCache>
            </c:numRef>
          </c:val>
          <c:smooth val="0"/>
        </c:ser>
        <c:ser>
          <c:idx val="3"/>
          <c:order val="3"/>
          <c:tx>
            <c:v>Auten-Splinter</c:v>
          </c:tx>
          <c:marker>
            <c:symbol val="none"/>
          </c:marker>
          <c:val>
            <c:numRef>
              <c:f>SimpleDINApretax!$AM$6:$AM$62</c:f>
              <c:numCache>
                <c:formatCode>0%</c:formatCode>
                <c:ptCount val="57"/>
                <c:pt idx="0">
                  <c:v>0.114209921094497</c:v>
                </c:pt>
                <c:pt idx="1">
                  <c:v>0.114628147893843</c:v>
                </c:pt>
                <c:pt idx="2">
                  <c:v>0.11500313710128</c:v>
                </c:pt>
                <c:pt idx="3">
                  <c:v>0.115704644965616</c:v>
                </c:pt>
                <c:pt idx="4">
                  <c:v>0.11632179801431</c:v>
                </c:pt>
                <c:pt idx="5">
                  <c:v>0.118011055822004</c:v>
                </c:pt>
                <c:pt idx="6">
                  <c:v>0.119438944931637</c:v>
                </c:pt>
                <c:pt idx="7">
                  <c:v>0.114688253417127</c:v>
                </c:pt>
                <c:pt idx="8">
                  <c:v>0.115599617527088</c:v>
                </c:pt>
                <c:pt idx="9">
                  <c:v>0.104445931232754</c:v>
                </c:pt>
                <c:pt idx="10">
                  <c:v>0.0960682754197632</c:v>
                </c:pt>
                <c:pt idx="11">
                  <c:v>0.100698238447603</c:v>
                </c:pt>
                <c:pt idx="12">
                  <c:v>0.102342271235329</c:v>
                </c:pt>
                <c:pt idx="13">
                  <c:v>0.10111729342632</c:v>
                </c:pt>
                <c:pt idx="14">
                  <c:v>0.0983391156099811</c:v>
                </c:pt>
                <c:pt idx="15">
                  <c:v>0.0969994711676631</c:v>
                </c:pt>
                <c:pt idx="16">
                  <c:v>0.0977688142583264</c:v>
                </c:pt>
                <c:pt idx="17">
                  <c:v>0.098961898025399</c:v>
                </c:pt>
                <c:pt idx="18">
                  <c:v>0.0977043326715386</c:v>
                </c:pt>
                <c:pt idx="19">
                  <c:v>0.10083886335417</c:v>
                </c:pt>
                <c:pt idx="20">
                  <c:v>0.0968481662548871</c:v>
                </c:pt>
                <c:pt idx="21">
                  <c:v>0.093431757937322</c:v>
                </c:pt>
                <c:pt idx="22">
                  <c:v>0.0941274069209423</c:v>
                </c:pt>
                <c:pt idx="23">
                  <c:v>0.0954207888690388</c:v>
                </c:pt>
                <c:pt idx="24">
                  <c:v>0.10000910484665</c:v>
                </c:pt>
                <c:pt idx="25">
                  <c:v>0.0995800914822717</c:v>
                </c:pt>
                <c:pt idx="26">
                  <c:v>0.0973322320892283</c:v>
                </c:pt>
                <c:pt idx="27">
                  <c:v>0.0977811910559731</c:v>
                </c:pt>
                <c:pt idx="28">
                  <c:v>0.116936020879828</c:v>
                </c:pt>
                <c:pt idx="29">
                  <c:v>0.11202661961399</c:v>
                </c:pt>
                <c:pt idx="30">
                  <c:v>0.113660124515607</c:v>
                </c:pt>
                <c:pt idx="31">
                  <c:v>0.109737060288831</c:v>
                </c:pt>
                <c:pt idx="32">
                  <c:v>0.116680313379617</c:v>
                </c:pt>
                <c:pt idx="33">
                  <c:v>0.110360240158843</c:v>
                </c:pt>
                <c:pt idx="34">
                  <c:v>0.110170283084192</c:v>
                </c:pt>
                <c:pt idx="35">
                  <c:v>0.115835418814409</c:v>
                </c:pt>
                <c:pt idx="36">
                  <c:v>0.120131131382005</c:v>
                </c:pt>
                <c:pt idx="37">
                  <c:v>0.125579416250149</c:v>
                </c:pt>
                <c:pt idx="38">
                  <c:v>0.127022524093265</c:v>
                </c:pt>
                <c:pt idx="39">
                  <c:v>0.132520765040331</c:v>
                </c:pt>
                <c:pt idx="40">
                  <c:v>0.138012899558308</c:v>
                </c:pt>
                <c:pt idx="41">
                  <c:v>0.128578619934717</c:v>
                </c:pt>
                <c:pt idx="42">
                  <c:v>0.122046285880782</c:v>
                </c:pt>
                <c:pt idx="43">
                  <c:v>0.125173292292614</c:v>
                </c:pt>
                <c:pt idx="44">
                  <c:v>0.133961067364747</c:v>
                </c:pt>
                <c:pt idx="45">
                  <c:v>0.143634140094709</c:v>
                </c:pt>
                <c:pt idx="46">
                  <c:v>0.148389537688832</c:v>
                </c:pt>
                <c:pt idx="47">
                  <c:v>0.147716007690066</c:v>
                </c:pt>
                <c:pt idx="48">
                  <c:v>0.140898160595268</c:v>
                </c:pt>
                <c:pt idx="49">
                  <c:v>0.131903535046667</c:v>
                </c:pt>
                <c:pt idx="50">
                  <c:v>0.143652900859075</c:v>
                </c:pt>
                <c:pt idx="51">
                  <c:v>0.139356875407514</c:v>
                </c:pt>
                <c:pt idx="52">
                  <c:v>0.153099100860713</c:v>
                </c:pt>
                <c:pt idx="53">
                  <c:v>0.139923088677451</c:v>
                </c:pt>
                <c:pt idx="54">
                  <c:v>0.143465391825432</c:v>
                </c:pt>
                <c:pt idx="55">
                  <c:v>0.14176170446648</c:v>
                </c:pt>
              </c:numCache>
            </c:numRef>
          </c:val>
          <c:smooth val="0"/>
        </c:ser>
        <c:dLbls>
          <c:showLegendKey val="0"/>
          <c:showVal val="0"/>
          <c:showCatName val="0"/>
          <c:showSerName val="0"/>
          <c:showPercent val="0"/>
          <c:showBubbleSize val="0"/>
        </c:dLbls>
        <c:marker val="1"/>
        <c:smooth val="0"/>
        <c:axId val="2127098824"/>
        <c:axId val="2127102008"/>
      </c:lineChart>
      <c:catAx>
        <c:axId val="2127098824"/>
        <c:scaling>
          <c:orientation val="minMax"/>
        </c:scaling>
        <c:delete val="0"/>
        <c:axPos val="b"/>
        <c:numFmt formatCode="General" sourceLinked="1"/>
        <c:majorTickMark val="out"/>
        <c:minorTickMark val="none"/>
        <c:tickLblPos val="nextTo"/>
        <c:crossAx val="2127102008"/>
        <c:crosses val="autoZero"/>
        <c:auto val="1"/>
        <c:lblAlgn val="ctr"/>
        <c:lblOffset val="100"/>
        <c:tickLblSkip val="4"/>
        <c:tickMarkSkip val="4"/>
        <c:noMultiLvlLbl val="0"/>
      </c:catAx>
      <c:valAx>
        <c:axId val="2127102008"/>
        <c:scaling>
          <c:orientation val="minMax"/>
        </c:scaling>
        <c:delete val="0"/>
        <c:axPos val="l"/>
        <c:numFmt formatCode="0%" sourceLinked="0"/>
        <c:majorTickMark val="out"/>
        <c:minorTickMark val="none"/>
        <c:tickLblPos val="nextTo"/>
        <c:crossAx val="2127098824"/>
        <c:crosses val="autoZero"/>
        <c:crossBetween val="between"/>
      </c:valAx>
    </c:plotArea>
    <c:legend>
      <c:legendPos val="r"/>
      <c:layout>
        <c:manualLayout>
          <c:xMode val="edge"/>
          <c:yMode val="edge"/>
          <c:x val="0.445460813182369"/>
          <c:y val="0.66229542361048"/>
          <c:w val="0.476084460374357"/>
          <c:h val="0.180256396743223"/>
        </c:manualLayout>
      </c:layout>
      <c:overlay val="0"/>
    </c:legend>
    <c:plotVisOnly val="1"/>
    <c:dispBlanksAs val="gap"/>
    <c:showDLblsOverMax val="0"/>
  </c:chart>
  <c:spPr>
    <a:ln>
      <a:noFill/>
    </a:ln>
  </c:spPr>
  <c:txPr>
    <a:bodyPr/>
    <a:lstStyle/>
    <a:p>
      <a:pPr>
        <a:defRPr sz="1600">
          <a:latin typeface="Arial"/>
          <a:cs typeface="Arial"/>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fr-FR"/>
              <a:t>Top 1% pre-tax income share</a:t>
            </a:r>
          </a:p>
        </c:rich>
      </c:tx>
      <c:layout/>
      <c:overlay val="0"/>
    </c:title>
    <c:autoTitleDeleted val="0"/>
    <c:plotArea>
      <c:layout>
        <c:manualLayout>
          <c:layoutTarget val="inner"/>
          <c:xMode val="edge"/>
          <c:yMode val="edge"/>
          <c:x val="0.0691387383109774"/>
          <c:y val="0.043261231281198"/>
          <c:w val="0.874783365647133"/>
          <c:h val="0.844858569051581"/>
        </c:manualLayout>
      </c:layout>
      <c:lineChart>
        <c:grouping val="standard"/>
        <c:varyColors val="0"/>
        <c:ser>
          <c:idx val="0"/>
          <c:order val="0"/>
          <c:tx>
            <c:v>Simplified PSZ (tax units)</c:v>
          </c:tx>
          <c:marker>
            <c:symbol val="none"/>
          </c:marke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SimpleDINApretax!$AC$6:$AC$62</c:f>
              <c:numCache>
                <c:formatCode>0.0%</c:formatCode>
                <c:ptCount val="57"/>
                <c:pt idx="0">
                  <c:v>0.134029185538835</c:v>
                </c:pt>
                <c:pt idx="1">
                  <c:v>0.136070533117675</c:v>
                </c:pt>
                <c:pt idx="2">
                  <c:v>0.131732554996211</c:v>
                </c:pt>
                <c:pt idx="3">
                  <c:v>0.130142162218956</c:v>
                </c:pt>
                <c:pt idx="4">
                  <c:v>0.139294890243932</c:v>
                </c:pt>
                <c:pt idx="5">
                  <c:v>0.143434389308703</c:v>
                </c:pt>
                <c:pt idx="6">
                  <c:v>0.129545478829755</c:v>
                </c:pt>
                <c:pt idx="7">
                  <c:v>0.130591933801578</c:v>
                </c:pt>
                <c:pt idx="8">
                  <c:v>0.133051778179813</c:v>
                </c:pt>
                <c:pt idx="9">
                  <c:v>0.124471883086083</c:v>
                </c:pt>
                <c:pt idx="10">
                  <c:v>0.111641190072449</c:v>
                </c:pt>
                <c:pt idx="11">
                  <c:v>0.113999499775756</c:v>
                </c:pt>
                <c:pt idx="12">
                  <c:v>0.114757976825793</c:v>
                </c:pt>
                <c:pt idx="13">
                  <c:v>0.109559677564958</c:v>
                </c:pt>
                <c:pt idx="14">
                  <c:v>0.108587405340899</c:v>
                </c:pt>
                <c:pt idx="15">
                  <c:v>0.10475330963185</c:v>
                </c:pt>
                <c:pt idx="16">
                  <c:v>0.103512043849771</c:v>
                </c:pt>
                <c:pt idx="17">
                  <c:v>0.10442773057507</c:v>
                </c:pt>
                <c:pt idx="18">
                  <c:v>0.102283634436624</c:v>
                </c:pt>
                <c:pt idx="19">
                  <c:v>0.108582150029488</c:v>
                </c:pt>
                <c:pt idx="20">
                  <c:v>0.104558737946139</c:v>
                </c:pt>
                <c:pt idx="21">
                  <c:v>0.102182628725017</c:v>
                </c:pt>
                <c:pt idx="22">
                  <c:v>0.105267990769904</c:v>
                </c:pt>
                <c:pt idx="23">
                  <c:v>0.111513721507083</c:v>
                </c:pt>
                <c:pt idx="24">
                  <c:v>0.11626961454555</c:v>
                </c:pt>
                <c:pt idx="25">
                  <c:v>0.119395002734497</c:v>
                </c:pt>
                <c:pt idx="26">
                  <c:v>0.128844291025774</c:v>
                </c:pt>
                <c:pt idx="27">
                  <c:v>0.126091532521552</c:v>
                </c:pt>
                <c:pt idx="28">
                  <c:v>0.151309900789021</c:v>
                </c:pt>
                <c:pt idx="29">
                  <c:v>0.141704722274181</c:v>
                </c:pt>
                <c:pt idx="30">
                  <c:v>0.143117344982864</c:v>
                </c:pt>
                <c:pt idx="31">
                  <c:v>0.138035653793131</c:v>
                </c:pt>
                <c:pt idx="32">
                  <c:v>0.15175054902266</c:v>
                </c:pt>
                <c:pt idx="33">
                  <c:v>0.148718755056584</c:v>
                </c:pt>
                <c:pt idx="34">
                  <c:v>0.14993941971165</c:v>
                </c:pt>
                <c:pt idx="35">
                  <c:v>0.156317323826403</c:v>
                </c:pt>
                <c:pt idx="36">
                  <c:v>0.164554223415714</c:v>
                </c:pt>
                <c:pt idx="37">
                  <c:v>0.171418809946685</c:v>
                </c:pt>
                <c:pt idx="38">
                  <c:v>0.176724527096983</c:v>
                </c:pt>
                <c:pt idx="39">
                  <c:v>0.182779872769053</c:v>
                </c:pt>
                <c:pt idx="40">
                  <c:v>0.189300178044849</c:v>
                </c:pt>
                <c:pt idx="41">
                  <c:v>0.174797032948195</c:v>
                </c:pt>
                <c:pt idx="42">
                  <c:v>0.171819965797367</c:v>
                </c:pt>
                <c:pt idx="43">
                  <c:v>0.177850390543688</c:v>
                </c:pt>
                <c:pt idx="44">
                  <c:v>0.191808640462275</c:v>
                </c:pt>
                <c:pt idx="45">
                  <c:v>0.203997884843087</c:v>
                </c:pt>
                <c:pt idx="46">
                  <c:v>0.207476976373594</c:v>
                </c:pt>
                <c:pt idx="47">
                  <c:v>0.207869595305927</c:v>
                </c:pt>
                <c:pt idx="48">
                  <c:v>0.205151041819619</c:v>
                </c:pt>
                <c:pt idx="49">
                  <c:v>0.194615875295888</c:v>
                </c:pt>
                <c:pt idx="50">
                  <c:v>0.209064312944728</c:v>
                </c:pt>
                <c:pt idx="51">
                  <c:v>0.207009750561316</c:v>
                </c:pt>
                <c:pt idx="52">
                  <c:v>0.227212154718593</c:v>
                </c:pt>
                <c:pt idx="53">
                  <c:v>0.20728415523638</c:v>
                </c:pt>
                <c:pt idx="54">
                  <c:v>0.21996911422925</c:v>
                </c:pt>
                <c:pt idx="55">
                  <c:v>0.221442918314068</c:v>
                </c:pt>
                <c:pt idx="56">
                  <c:v>0.211260441534308</c:v>
                </c:pt>
              </c:numCache>
            </c:numRef>
          </c:val>
          <c:smooth val="0"/>
        </c:ser>
        <c:ser>
          <c:idx val="1"/>
          <c:order val="1"/>
          <c:tx>
            <c:v>PSZ (tax units)</c:v>
          </c:tx>
          <c:marker>
            <c:symbol val="none"/>
          </c:marker>
          <c:cat>
            <c:numRef>
              <c:f>SimpleDINApretax!$A$6:$A$62</c:f>
              <c:numCache>
                <c:formatCode>General</c:formatCode>
                <c:ptCount val="57"/>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pt idx="52">
                  <c:v>2012.0</c:v>
                </c:pt>
                <c:pt idx="53">
                  <c:v>2013.0</c:v>
                </c:pt>
                <c:pt idx="54">
                  <c:v>2014.0</c:v>
                </c:pt>
                <c:pt idx="55">
                  <c:v>2015.0</c:v>
                </c:pt>
                <c:pt idx="56">
                  <c:v>2016.0</c:v>
                </c:pt>
              </c:numCache>
            </c:numRef>
          </c:cat>
          <c:val>
            <c:numRef>
              <c:f>SimpleDINApretax!$AJ$6:$AJ$62</c:f>
              <c:numCache>
                <c:formatCode>0.0%</c:formatCode>
                <c:ptCount val="57"/>
                <c:pt idx="0">
                  <c:v>0.13219429381691</c:v>
                </c:pt>
                <c:pt idx="1">
                  <c:v>0.131015917355245</c:v>
                </c:pt>
                <c:pt idx="2">
                  <c:v>0.131476163864136</c:v>
                </c:pt>
                <c:pt idx="3">
                  <c:v>0.133793830871582</c:v>
                </c:pt>
                <c:pt idx="4">
                  <c:v>0.136111497879028</c:v>
                </c:pt>
                <c:pt idx="5">
                  <c:v>0.134612172842025</c:v>
                </c:pt>
                <c:pt idx="6">
                  <c:v>0.133112847805023</c:v>
                </c:pt>
                <c:pt idx="7">
                  <c:v>0.130270890891552</c:v>
                </c:pt>
                <c:pt idx="8">
                  <c:v>0.128319326788187</c:v>
                </c:pt>
                <c:pt idx="9">
                  <c:v>0.121539908461273</c:v>
                </c:pt>
                <c:pt idx="10">
                  <c:v>0.116995333461091</c:v>
                </c:pt>
                <c:pt idx="11">
                  <c:v>0.117485249124001</c:v>
                </c:pt>
                <c:pt idx="12">
                  <c:v>0.117663180848467</c:v>
                </c:pt>
                <c:pt idx="13">
                  <c:v>0.116178534557548</c:v>
                </c:pt>
                <c:pt idx="14">
                  <c:v>0.114000638855032</c:v>
                </c:pt>
                <c:pt idx="15">
                  <c:v>0.113198983925713</c:v>
                </c:pt>
                <c:pt idx="16">
                  <c:v>0.112911277328465</c:v>
                </c:pt>
                <c:pt idx="17">
                  <c:v>0.114442797579997</c:v>
                </c:pt>
                <c:pt idx="18">
                  <c:v>0.11559204808837</c:v>
                </c:pt>
                <c:pt idx="19">
                  <c:v>0.119521915912628</c:v>
                </c:pt>
                <c:pt idx="20">
                  <c:v>0.114437028765678</c:v>
                </c:pt>
                <c:pt idx="21">
                  <c:v>0.117850877344608</c:v>
                </c:pt>
                <c:pt idx="22">
                  <c:v>0.11961754411459</c:v>
                </c:pt>
                <c:pt idx="23">
                  <c:v>0.12248682230711</c:v>
                </c:pt>
                <c:pt idx="24">
                  <c:v>0.132784113287926</c:v>
                </c:pt>
                <c:pt idx="25">
                  <c:v>0.132942050695419</c:v>
                </c:pt>
                <c:pt idx="26">
                  <c:v>0.130145579576492</c:v>
                </c:pt>
                <c:pt idx="27">
                  <c:v>0.142087489366531</c:v>
                </c:pt>
                <c:pt idx="28">
                  <c:v>0.158448070287704</c:v>
                </c:pt>
                <c:pt idx="29">
                  <c:v>0.154308244585991</c:v>
                </c:pt>
                <c:pt idx="30">
                  <c:v>0.155139788985252</c:v>
                </c:pt>
                <c:pt idx="31">
                  <c:v>0.148740619421005</c:v>
                </c:pt>
                <c:pt idx="32">
                  <c:v>0.160460412502289</c:v>
                </c:pt>
                <c:pt idx="33">
                  <c:v>0.157044589519501</c:v>
                </c:pt>
                <c:pt idx="34">
                  <c:v>0.157585769891739</c:v>
                </c:pt>
                <c:pt idx="35">
                  <c:v>0.163446724414825</c:v>
                </c:pt>
                <c:pt idx="36">
                  <c:v>0.170922741293907</c:v>
                </c:pt>
                <c:pt idx="37">
                  <c:v>0.177570968866348</c:v>
                </c:pt>
                <c:pt idx="38">
                  <c:v>0.180841282010078</c:v>
                </c:pt>
                <c:pt idx="39">
                  <c:v>0.188883095979691</c:v>
                </c:pt>
                <c:pt idx="40">
                  <c:v>0.195201769471169</c:v>
                </c:pt>
                <c:pt idx="41">
                  <c:v>0.184731975197792</c:v>
                </c:pt>
                <c:pt idx="42">
                  <c:v>0.182448863983154</c:v>
                </c:pt>
                <c:pt idx="43">
                  <c:v>0.184628054499626</c:v>
                </c:pt>
                <c:pt idx="44">
                  <c:v>0.196328550577164</c:v>
                </c:pt>
                <c:pt idx="45">
                  <c:v>0.206790953874588</c:v>
                </c:pt>
                <c:pt idx="46">
                  <c:v>0.214933142066002</c:v>
                </c:pt>
                <c:pt idx="47">
                  <c:v>0.212589919567108</c:v>
                </c:pt>
                <c:pt idx="48">
                  <c:v>0.208506405353546</c:v>
                </c:pt>
                <c:pt idx="49">
                  <c:v>0.198093876242638</c:v>
                </c:pt>
                <c:pt idx="50">
                  <c:v>0.211563363671303</c:v>
                </c:pt>
                <c:pt idx="51">
                  <c:v>0.210169732570648</c:v>
                </c:pt>
                <c:pt idx="52">
                  <c:v>0.222732648253441</c:v>
                </c:pt>
                <c:pt idx="53">
                  <c:v>0.211392804980278</c:v>
                </c:pt>
                <c:pt idx="54">
                  <c:v>0.217803210020065</c:v>
                </c:pt>
                <c:pt idx="55">
                  <c:v>0.217598974704742</c:v>
                </c:pt>
                <c:pt idx="56">
                  <c:v>0.214012250304222</c:v>
                </c:pt>
              </c:numCache>
            </c:numRef>
          </c:val>
          <c:smooth val="0"/>
        </c:ser>
        <c:ser>
          <c:idx val="2"/>
          <c:order val="2"/>
          <c:tx>
            <c:v>PSZ (equal-split)</c:v>
          </c:tx>
          <c:marker>
            <c:symbol val="none"/>
          </c:marker>
          <c:val>
            <c:numRef>
              <c:f>SimpleDINApretax!$AL$6:$AL$62</c:f>
              <c:numCache>
                <c:formatCode>0%</c:formatCode>
                <c:ptCount val="57"/>
                <c:pt idx="0">
                  <c:v>0.125743634310306</c:v>
                </c:pt>
                <c:pt idx="1">
                  <c:v>0.124593004937534</c:v>
                </c:pt>
                <c:pt idx="2">
                  <c:v>0.125739067792892</c:v>
                </c:pt>
                <c:pt idx="3">
                  <c:v>0.127462238073349</c:v>
                </c:pt>
                <c:pt idx="4">
                  <c:v>0.129195377230644</c:v>
                </c:pt>
                <c:pt idx="5">
                  <c:v>0.127784363925457</c:v>
                </c:pt>
                <c:pt idx="6">
                  <c:v>0.126381561160088</c:v>
                </c:pt>
                <c:pt idx="7">
                  <c:v>0.123367838561535</c:v>
                </c:pt>
                <c:pt idx="8">
                  <c:v>0.121715806424618</c:v>
                </c:pt>
                <c:pt idx="9">
                  <c:v>0.114978590980172</c:v>
                </c:pt>
                <c:pt idx="10">
                  <c:v>0.110428259242326</c:v>
                </c:pt>
                <c:pt idx="11">
                  <c:v>0.110821342212148</c:v>
                </c:pt>
                <c:pt idx="12">
                  <c:v>0.110847154195653</c:v>
                </c:pt>
                <c:pt idx="13">
                  <c:v>0.10920310428628</c:v>
                </c:pt>
                <c:pt idx="14">
                  <c:v>0.106530412189386</c:v>
                </c:pt>
                <c:pt idx="15">
                  <c:v>0.105553280351615</c:v>
                </c:pt>
                <c:pt idx="16">
                  <c:v>0.105286263808125</c:v>
                </c:pt>
                <c:pt idx="17">
                  <c:v>0.106651090305178</c:v>
                </c:pt>
                <c:pt idx="18">
                  <c:v>0.10769206477233</c:v>
                </c:pt>
                <c:pt idx="19">
                  <c:v>0.111551821231842</c:v>
                </c:pt>
                <c:pt idx="20">
                  <c:v>0.106694296002388</c:v>
                </c:pt>
                <c:pt idx="21">
                  <c:v>0.110467150807381</c:v>
                </c:pt>
                <c:pt idx="22">
                  <c:v>0.112683117389679</c:v>
                </c:pt>
                <c:pt idx="23">
                  <c:v>0.115167558193207</c:v>
                </c:pt>
                <c:pt idx="24">
                  <c:v>0.125080570578575</c:v>
                </c:pt>
                <c:pt idx="25">
                  <c:v>0.125567302107811</c:v>
                </c:pt>
                <c:pt idx="26">
                  <c:v>0.122120715677738</c:v>
                </c:pt>
                <c:pt idx="27">
                  <c:v>0.133063048124313</c:v>
                </c:pt>
                <c:pt idx="28">
                  <c:v>0.148765459656715</c:v>
                </c:pt>
                <c:pt idx="29">
                  <c:v>0.144667103886604</c:v>
                </c:pt>
                <c:pt idx="30">
                  <c:v>0.145421057939529</c:v>
                </c:pt>
                <c:pt idx="31">
                  <c:v>0.138917729258537</c:v>
                </c:pt>
                <c:pt idx="32">
                  <c:v>0.150140807032585</c:v>
                </c:pt>
                <c:pt idx="33">
                  <c:v>0.146453365683556</c:v>
                </c:pt>
                <c:pt idx="34">
                  <c:v>0.146850228309631</c:v>
                </c:pt>
                <c:pt idx="35">
                  <c:v>0.152853950858116</c:v>
                </c:pt>
                <c:pt idx="36">
                  <c:v>0.159645289182663</c:v>
                </c:pt>
                <c:pt idx="37">
                  <c:v>0.166284173727036</c:v>
                </c:pt>
                <c:pt idx="38">
                  <c:v>0.169265151023865</c:v>
                </c:pt>
                <c:pt idx="39">
                  <c:v>0.177075237035751</c:v>
                </c:pt>
                <c:pt idx="40">
                  <c:v>0.182670176029205</c:v>
                </c:pt>
                <c:pt idx="41">
                  <c:v>0.17269079387188</c:v>
                </c:pt>
                <c:pt idx="42">
                  <c:v>0.170568466186523</c:v>
                </c:pt>
                <c:pt idx="43">
                  <c:v>0.17203214764595</c:v>
                </c:pt>
                <c:pt idx="44">
                  <c:v>0.183206856250763</c:v>
                </c:pt>
                <c:pt idx="45">
                  <c:v>0.193738773465157</c:v>
                </c:pt>
                <c:pt idx="46">
                  <c:v>0.200990319252014</c:v>
                </c:pt>
                <c:pt idx="47">
                  <c:v>0.198628127574921</c:v>
                </c:pt>
                <c:pt idx="48">
                  <c:v>0.195224046707153</c:v>
                </c:pt>
                <c:pt idx="49">
                  <c:v>0.185399115085602</c:v>
                </c:pt>
                <c:pt idx="50">
                  <c:v>0.197982028126717</c:v>
                </c:pt>
                <c:pt idx="51">
                  <c:v>0.196007966995239</c:v>
                </c:pt>
                <c:pt idx="52">
                  <c:v>0.207794055342674</c:v>
                </c:pt>
                <c:pt idx="53">
                  <c:v>0.19596129655838</c:v>
                </c:pt>
                <c:pt idx="54">
                  <c:v>0.201961278915405</c:v>
                </c:pt>
                <c:pt idx="55">
                  <c:v>0.201298996806145</c:v>
                </c:pt>
                <c:pt idx="56">
                  <c:v>0.1979109197855</c:v>
                </c:pt>
              </c:numCache>
            </c:numRef>
          </c:val>
          <c:smooth val="0"/>
        </c:ser>
        <c:ser>
          <c:idx val="3"/>
          <c:order val="3"/>
          <c:tx>
            <c:v>Auten-Splinter</c:v>
          </c:tx>
          <c:marker>
            <c:symbol val="none"/>
          </c:marker>
          <c:val>
            <c:numRef>
              <c:f>SimpleDINApretax!$AM$6:$AM$62</c:f>
              <c:numCache>
                <c:formatCode>0%</c:formatCode>
                <c:ptCount val="57"/>
                <c:pt idx="0">
                  <c:v>0.114209921094497</c:v>
                </c:pt>
                <c:pt idx="1">
                  <c:v>0.114628147893843</c:v>
                </c:pt>
                <c:pt idx="2">
                  <c:v>0.11500313710128</c:v>
                </c:pt>
                <c:pt idx="3">
                  <c:v>0.115704644965616</c:v>
                </c:pt>
                <c:pt idx="4">
                  <c:v>0.11632179801431</c:v>
                </c:pt>
                <c:pt idx="5">
                  <c:v>0.118011055822004</c:v>
                </c:pt>
                <c:pt idx="6">
                  <c:v>0.119438944931637</c:v>
                </c:pt>
                <c:pt idx="7">
                  <c:v>0.114688253417127</c:v>
                </c:pt>
                <c:pt idx="8">
                  <c:v>0.115599617527088</c:v>
                </c:pt>
                <c:pt idx="9">
                  <c:v>0.104445931232754</c:v>
                </c:pt>
                <c:pt idx="10">
                  <c:v>0.0960682754197632</c:v>
                </c:pt>
                <c:pt idx="11">
                  <c:v>0.100698238447603</c:v>
                </c:pt>
                <c:pt idx="12">
                  <c:v>0.102342271235329</c:v>
                </c:pt>
                <c:pt idx="13">
                  <c:v>0.10111729342632</c:v>
                </c:pt>
                <c:pt idx="14">
                  <c:v>0.0983391156099811</c:v>
                </c:pt>
                <c:pt idx="15">
                  <c:v>0.0969994711676631</c:v>
                </c:pt>
                <c:pt idx="16">
                  <c:v>0.0977688142583264</c:v>
                </c:pt>
                <c:pt idx="17">
                  <c:v>0.098961898025399</c:v>
                </c:pt>
                <c:pt idx="18">
                  <c:v>0.0977043326715386</c:v>
                </c:pt>
                <c:pt idx="19">
                  <c:v>0.10083886335417</c:v>
                </c:pt>
                <c:pt idx="20">
                  <c:v>0.0968481662548871</c:v>
                </c:pt>
                <c:pt idx="21">
                  <c:v>0.093431757937322</c:v>
                </c:pt>
                <c:pt idx="22">
                  <c:v>0.0941274069209423</c:v>
                </c:pt>
                <c:pt idx="23">
                  <c:v>0.0954207888690388</c:v>
                </c:pt>
                <c:pt idx="24">
                  <c:v>0.10000910484665</c:v>
                </c:pt>
                <c:pt idx="25">
                  <c:v>0.0995800914822717</c:v>
                </c:pt>
                <c:pt idx="26">
                  <c:v>0.0973322320892283</c:v>
                </c:pt>
                <c:pt idx="27">
                  <c:v>0.0977811910559731</c:v>
                </c:pt>
                <c:pt idx="28">
                  <c:v>0.116936020879828</c:v>
                </c:pt>
                <c:pt idx="29">
                  <c:v>0.11202661961399</c:v>
                </c:pt>
                <c:pt idx="30">
                  <c:v>0.113660124515607</c:v>
                </c:pt>
                <c:pt idx="31">
                  <c:v>0.109737060288831</c:v>
                </c:pt>
                <c:pt idx="32">
                  <c:v>0.116680313379617</c:v>
                </c:pt>
                <c:pt idx="33">
                  <c:v>0.110360240158843</c:v>
                </c:pt>
                <c:pt idx="34">
                  <c:v>0.110170283084192</c:v>
                </c:pt>
                <c:pt idx="35">
                  <c:v>0.115835418814409</c:v>
                </c:pt>
                <c:pt idx="36">
                  <c:v>0.120131131382005</c:v>
                </c:pt>
                <c:pt idx="37">
                  <c:v>0.125579416250149</c:v>
                </c:pt>
                <c:pt idx="38">
                  <c:v>0.127022524093265</c:v>
                </c:pt>
                <c:pt idx="39">
                  <c:v>0.132520765040331</c:v>
                </c:pt>
                <c:pt idx="40">
                  <c:v>0.138012899558308</c:v>
                </c:pt>
                <c:pt idx="41">
                  <c:v>0.128578619934717</c:v>
                </c:pt>
                <c:pt idx="42">
                  <c:v>0.122046285880782</c:v>
                </c:pt>
                <c:pt idx="43">
                  <c:v>0.125173292292614</c:v>
                </c:pt>
                <c:pt idx="44">
                  <c:v>0.133961067364747</c:v>
                </c:pt>
                <c:pt idx="45">
                  <c:v>0.143634140094709</c:v>
                </c:pt>
                <c:pt idx="46">
                  <c:v>0.148389537688832</c:v>
                </c:pt>
                <c:pt idx="47">
                  <c:v>0.147716007690066</c:v>
                </c:pt>
                <c:pt idx="48">
                  <c:v>0.140898160595268</c:v>
                </c:pt>
                <c:pt idx="49">
                  <c:v>0.131903535046667</c:v>
                </c:pt>
                <c:pt idx="50">
                  <c:v>0.143652900859075</c:v>
                </c:pt>
                <c:pt idx="51">
                  <c:v>0.139356875407514</c:v>
                </c:pt>
                <c:pt idx="52">
                  <c:v>0.153099100860713</c:v>
                </c:pt>
                <c:pt idx="53">
                  <c:v>0.139923088677451</c:v>
                </c:pt>
                <c:pt idx="54">
                  <c:v>0.143465391825432</c:v>
                </c:pt>
                <c:pt idx="55">
                  <c:v>0.14176170446648</c:v>
                </c:pt>
              </c:numCache>
            </c:numRef>
          </c:val>
          <c:smooth val="0"/>
        </c:ser>
        <c:ser>
          <c:idx val="4"/>
          <c:order val="4"/>
          <c:tx>
            <c:v>PS (no KG, tax units)</c:v>
          </c:tx>
          <c:marker>
            <c:symbol val="none"/>
          </c:marker>
          <c:val>
            <c:numRef>
              <c:f>SimpleDINApretax!$AD$6:$AD$62</c:f>
              <c:numCache>
                <c:formatCode>0.0%</c:formatCode>
                <c:ptCount val="57"/>
                <c:pt idx="0">
                  <c:v>0.0835659009213576</c:v>
                </c:pt>
                <c:pt idx="1">
                  <c:v>0.0833760053839099</c:v>
                </c:pt>
                <c:pt idx="2">
                  <c:v>0.0827367556707455</c:v>
                </c:pt>
                <c:pt idx="3">
                  <c:v>0.0816393665761361</c:v>
                </c:pt>
                <c:pt idx="4">
                  <c:v>0.0802075104626677</c:v>
                </c:pt>
                <c:pt idx="5">
                  <c:v>0.0806506469440149</c:v>
                </c:pt>
                <c:pt idx="6">
                  <c:v>0.0836818430072932</c:v>
                </c:pt>
                <c:pt idx="7">
                  <c:v>0.0842533195266657</c:v>
                </c:pt>
                <c:pt idx="8">
                  <c:v>0.0835194148590666</c:v>
                </c:pt>
                <c:pt idx="9">
                  <c:v>0.0801742202142303</c:v>
                </c:pt>
                <c:pt idx="10">
                  <c:v>0.0780384588644263</c:v>
                </c:pt>
                <c:pt idx="11">
                  <c:v>0.0778608166609168</c:v>
                </c:pt>
                <c:pt idx="12">
                  <c:v>0.0775412687985188</c:v>
                </c:pt>
                <c:pt idx="13">
                  <c:v>0.0774199616755395</c:v>
                </c:pt>
                <c:pt idx="14">
                  <c:v>0.0812361891708578</c:v>
                </c:pt>
                <c:pt idx="15">
                  <c:v>0.0800588015016157</c:v>
                </c:pt>
                <c:pt idx="16">
                  <c:v>0.0788919619878135</c:v>
                </c:pt>
                <c:pt idx="17">
                  <c:v>0.0789922635740608</c:v>
                </c:pt>
                <c:pt idx="18">
                  <c:v>0.0795260898664963</c:v>
                </c:pt>
                <c:pt idx="19">
                  <c:v>0.0803240980373329</c:v>
                </c:pt>
                <c:pt idx="20">
                  <c:v>0.0817671462536805</c:v>
                </c:pt>
                <c:pt idx="21">
                  <c:v>0.0802607554692798</c:v>
                </c:pt>
                <c:pt idx="22">
                  <c:v>0.0838993807169599</c:v>
                </c:pt>
                <c:pt idx="23">
                  <c:v>0.0859290264894751</c:v>
                </c:pt>
                <c:pt idx="24">
                  <c:v>0.088863707222621</c:v>
                </c:pt>
                <c:pt idx="25">
                  <c:v>0.090945605795137</c:v>
                </c:pt>
                <c:pt idx="26">
                  <c:v>0.0912929906906639</c:v>
                </c:pt>
                <c:pt idx="27">
                  <c:v>0.107462606333059</c:v>
                </c:pt>
                <c:pt idx="28">
                  <c:v>0.131654807954394</c:v>
                </c:pt>
                <c:pt idx="29">
                  <c:v>0.126114944786894</c:v>
                </c:pt>
                <c:pt idx="30">
                  <c:v>0.129816472524931</c:v>
                </c:pt>
                <c:pt idx="31">
                  <c:v>0.121673794483765</c:v>
                </c:pt>
                <c:pt idx="32">
                  <c:v>0.1347974486147</c:v>
                </c:pt>
                <c:pt idx="33">
                  <c:v>0.128212599201789</c:v>
                </c:pt>
                <c:pt idx="34">
                  <c:v>0.128521198534133</c:v>
                </c:pt>
                <c:pt idx="35">
                  <c:v>0.13528</c:v>
                </c:pt>
                <c:pt idx="36">
                  <c:v>0.14107</c:v>
                </c:pt>
                <c:pt idx="37">
                  <c:v>0.14771</c:v>
                </c:pt>
                <c:pt idx="38">
                  <c:v>0.15294</c:v>
                </c:pt>
                <c:pt idx="39">
                  <c:v>0.15873</c:v>
                </c:pt>
                <c:pt idx="40">
                  <c:v>0.16494</c:v>
                </c:pt>
                <c:pt idx="41">
                  <c:v>0.15371</c:v>
                </c:pt>
                <c:pt idx="42">
                  <c:v>0.14989</c:v>
                </c:pt>
                <c:pt idx="43">
                  <c:v>0.15214</c:v>
                </c:pt>
                <c:pt idx="44">
                  <c:v>0.16337</c:v>
                </c:pt>
                <c:pt idx="45">
                  <c:v>0.17681</c:v>
                </c:pt>
                <c:pt idx="46">
                  <c:v>0.18059</c:v>
                </c:pt>
                <c:pt idx="47">
                  <c:v>0.18327</c:v>
                </c:pt>
                <c:pt idx="48">
                  <c:v>0.17892</c:v>
                </c:pt>
                <c:pt idx="49">
                  <c:v>0.16679</c:v>
                </c:pt>
                <c:pt idx="50">
                  <c:v>0.17451</c:v>
                </c:pt>
                <c:pt idx="51">
                  <c:v>0.17467</c:v>
                </c:pt>
                <c:pt idx="52">
                  <c:v>0.18875</c:v>
                </c:pt>
                <c:pt idx="53">
                  <c:v>0.17425</c:v>
                </c:pt>
                <c:pt idx="54">
                  <c:v>0.17802</c:v>
                </c:pt>
                <c:pt idx="55">
                  <c:v>0.18054</c:v>
                </c:pt>
                <c:pt idx="56">
                  <c:v>0.17776</c:v>
                </c:pt>
              </c:numCache>
            </c:numRef>
          </c:val>
          <c:smooth val="0"/>
        </c:ser>
        <c:dLbls>
          <c:showLegendKey val="0"/>
          <c:showVal val="0"/>
          <c:showCatName val="0"/>
          <c:showSerName val="0"/>
          <c:showPercent val="0"/>
          <c:showBubbleSize val="0"/>
        </c:dLbls>
        <c:marker val="1"/>
        <c:smooth val="0"/>
        <c:axId val="2127165256"/>
        <c:axId val="2127168344"/>
      </c:lineChart>
      <c:catAx>
        <c:axId val="2127165256"/>
        <c:scaling>
          <c:orientation val="minMax"/>
        </c:scaling>
        <c:delete val="0"/>
        <c:axPos val="b"/>
        <c:numFmt formatCode="General" sourceLinked="1"/>
        <c:majorTickMark val="out"/>
        <c:minorTickMark val="none"/>
        <c:tickLblPos val="nextTo"/>
        <c:crossAx val="2127168344"/>
        <c:crosses val="autoZero"/>
        <c:auto val="1"/>
        <c:lblAlgn val="ctr"/>
        <c:lblOffset val="100"/>
        <c:tickLblSkip val="4"/>
        <c:tickMarkSkip val="4"/>
        <c:noMultiLvlLbl val="0"/>
      </c:catAx>
      <c:valAx>
        <c:axId val="2127168344"/>
        <c:scaling>
          <c:orientation val="minMax"/>
        </c:scaling>
        <c:delete val="0"/>
        <c:axPos val="l"/>
        <c:numFmt formatCode="0%" sourceLinked="0"/>
        <c:majorTickMark val="out"/>
        <c:minorTickMark val="none"/>
        <c:tickLblPos val="nextTo"/>
        <c:crossAx val="2127165256"/>
        <c:crosses val="autoZero"/>
        <c:crossBetween val="between"/>
      </c:valAx>
    </c:plotArea>
    <c:legend>
      <c:legendPos val="r"/>
      <c:layout>
        <c:manualLayout>
          <c:xMode val="edge"/>
          <c:yMode val="edge"/>
          <c:x val="0.445460813182369"/>
          <c:y val="0.66229542361048"/>
          <c:w val="0.476084460374357"/>
          <c:h val="0.180256396743223"/>
        </c:manualLayout>
      </c:layout>
      <c:overlay val="0"/>
    </c:legend>
    <c:plotVisOnly val="1"/>
    <c:dispBlanksAs val="gap"/>
    <c:showDLblsOverMax val="0"/>
  </c:chart>
  <c:spPr>
    <a:ln>
      <a:noFill/>
    </a:ln>
  </c:spPr>
  <c:txPr>
    <a:bodyPr/>
    <a:lstStyle/>
    <a:p>
      <a:pPr>
        <a:defRPr sz="1600">
          <a:latin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2.xml"/></Relationships>
</file>

<file path=xl/chartsheets/sheet1.xml><?xml version="1.0" encoding="utf-8"?>
<chartsheet xmlns="http://schemas.openxmlformats.org/spreadsheetml/2006/main" xmlns:r="http://schemas.openxmlformats.org/officeDocument/2006/relationships">
  <sheetPr/>
  <sheetViews>
    <sheetView tabSelected="1" workbookViewId="0"/>
  </sheetViews>
  <pageMargins left="0.75" right="0.75" top="1" bottom="1" header="0.5" footer="0.5"/>
  <pageSetup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5" right="0.75" top="1" bottom="1" header="0.5" footer="0.5"/>
  <pageSetup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0.30345</cdr:x>
      <cdr:y>0.53691</cdr:y>
    </cdr:from>
    <cdr:to>
      <cdr:x>0.74069</cdr:x>
      <cdr:y>0.65837</cdr:y>
    </cdr:to>
    <cdr:sp macro="" textlink="">
      <cdr:nvSpPr>
        <cdr:cNvPr id="3" name="Rectangle 2"/>
        <cdr:cNvSpPr/>
      </cdr:nvSpPr>
      <cdr:spPr>
        <a:xfrm xmlns:a="http://schemas.openxmlformats.org/drawingml/2006/main">
          <a:off x="2794013" y="3013912"/>
          <a:ext cx="4025887" cy="6818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fr-FR" sz="1800">
              <a:solidFill>
                <a:srgbClr val="000000"/>
              </a:solidFill>
              <a:effectLst/>
              <a:latin typeface="Arial"/>
              <a:cs typeface="Arial"/>
            </a:rPr>
            <a:t>Taxable </a:t>
          </a:r>
          <a:r>
            <a:rPr lang="fr-FR" sz="1800" baseline="0">
              <a:solidFill>
                <a:srgbClr val="000000"/>
              </a:solidFill>
              <a:effectLst/>
              <a:latin typeface="Arial"/>
              <a:cs typeface="Arial"/>
            </a:rPr>
            <a:t>income</a:t>
          </a:r>
          <a:endParaRPr lang="fr-FR" sz="1800">
            <a:solidFill>
              <a:srgbClr val="000000"/>
            </a:solidFill>
            <a:effectLst/>
            <a:latin typeface="Arial"/>
            <a:cs typeface="Arial"/>
          </a:endParaRPr>
        </a:p>
      </cdr:txBody>
    </cdr:sp>
  </cdr:relSizeAnchor>
  <cdr:relSizeAnchor xmlns:cdr="http://schemas.openxmlformats.org/drawingml/2006/chartDrawing">
    <cdr:from>
      <cdr:x>0.44966</cdr:x>
      <cdr:y>0.25114</cdr:y>
    </cdr:from>
    <cdr:to>
      <cdr:x>0.88691</cdr:x>
      <cdr:y>0.31675</cdr:y>
    </cdr:to>
    <cdr:sp macro="" textlink="">
      <cdr:nvSpPr>
        <cdr:cNvPr id="7" name="Rectangle 6"/>
        <cdr:cNvSpPr/>
      </cdr:nvSpPr>
      <cdr:spPr>
        <a:xfrm xmlns:a="http://schemas.openxmlformats.org/drawingml/2006/main">
          <a:off x="4140206" y="1409729"/>
          <a:ext cx="4025980" cy="36829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Tax-exempt labor income</a:t>
          </a:r>
        </a:p>
      </cdr:txBody>
    </cdr:sp>
  </cdr:relSizeAnchor>
  <cdr:relSizeAnchor xmlns:cdr="http://schemas.openxmlformats.org/drawingml/2006/chartDrawing">
    <cdr:from>
      <cdr:x>0.37283</cdr:x>
      <cdr:y>0.1018</cdr:y>
    </cdr:from>
    <cdr:to>
      <cdr:x>0.83724</cdr:x>
      <cdr:y>0.16742</cdr:y>
    </cdr:to>
    <cdr:sp macro="" textlink="">
      <cdr:nvSpPr>
        <cdr:cNvPr id="9" name="Rectangle 8"/>
        <cdr:cNvSpPr/>
      </cdr:nvSpPr>
      <cdr:spPr>
        <a:xfrm xmlns:a="http://schemas.openxmlformats.org/drawingml/2006/main">
          <a:off x="3432874" y="571468"/>
          <a:ext cx="4276055" cy="368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Tax-exempt capital income</a:t>
          </a:r>
        </a:p>
      </cdr:txBody>
    </cdr:sp>
  </cdr:relSizeAnchor>
  <cdr:relSizeAnchor xmlns:cdr="http://schemas.openxmlformats.org/drawingml/2006/chartDrawing">
    <cdr:from>
      <cdr:x>0.07586</cdr:x>
      <cdr:y>0.94878</cdr:y>
    </cdr:from>
    <cdr:to>
      <cdr:x>0.90345</cdr:x>
      <cdr:y>1</cdr:y>
    </cdr:to>
    <cdr:sp macro="" textlink="">
      <cdr:nvSpPr>
        <cdr:cNvPr id="11" name="Text Box 1"/>
        <cdr:cNvSpPr txBox="1">
          <a:spLocks xmlns:a="http://schemas.openxmlformats.org/drawingml/2006/main" noChangeArrowheads="1"/>
        </cdr:cNvSpPr>
      </cdr:nvSpPr>
      <cdr:spPr bwMode="auto">
        <a:xfrm xmlns:a="http://schemas.openxmlformats.org/drawingml/2006/main">
          <a:off x="698500" y="5325898"/>
          <a:ext cx="7620009" cy="28750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Piketty, Saez</a:t>
          </a:r>
          <a:r>
            <a:rPr lang="fr-FR" sz="1200" baseline="0" smtClean="0">
              <a:latin typeface="Arial"/>
              <a:ea typeface="+mn-ea"/>
              <a:cs typeface="Arial"/>
            </a:rPr>
            <a:t> and Zucman (2018)</a:t>
          </a:r>
          <a:endParaRPr lang="en-US" sz="1200" b="0" i="0" u="none" strike="noStrike" baseline="0">
            <a:solidFill>
              <a:srgbClr val="000000"/>
            </a:solidFill>
            <a:latin typeface="Arial"/>
            <a:ea typeface="Arial"/>
            <a:cs typeface="Arial"/>
          </a:endParaRP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9207500"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0.30345</cdr:x>
      <cdr:y>0.53691</cdr:y>
    </cdr:from>
    <cdr:to>
      <cdr:x>0.74069</cdr:x>
      <cdr:y>0.65837</cdr:y>
    </cdr:to>
    <cdr:sp macro="" textlink="">
      <cdr:nvSpPr>
        <cdr:cNvPr id="3" name="Rectangle 2"/>
        <cdr:cNvSpPr/>
      </cdr:nvSpPr>
      <cdr:spPr>
        <a:xfrm xmlns:a="http://schemas.openxmlformats.org/drawingml/2006/main">
          <a:off x="2794013" y="3013912"/>
          <a:ext cx="4025887" cy="68180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fr-FR" sz="1800">
              <a:solidFill>
                <a:srgbClr val="000000"/>
              </a:solidFill>
              <a:effectLst/>
              <a:latin typeface="Arial"/>
              <a:cs typeface="Arial"/>
            </a:rPr>
            <a:t>Taxable labor</a:t>
          </a:r>
          <a:r>
            <a:rPr lang="fr-FR" sz="1800" baseline="0">
              <a:solidFill>
                <a:srgbClr val="000000"/>
              </a:solidFill>
              <a:effectLst/>
              <a:latin typeface="Arial"/>
              <a:cs typeface="Arial"/>
            </a:rPr>
            <a:t> income</a:t>
          </a:r>
          <a:endParaRPr lang="fr-FR" sz="1800">
            <a:solidFill>
              <a:srgbClr val="000000"/>
            </a:solidFill>
            <a:effectLst/>
            <a:latin typeface="Arial"/>
            <a:cs typeface="Arial"/>
          </a:endParaRPr>
        </a:p>
      </cdr:txBody>
    </cdr:sp>
  </cdr:relSizeAnchor>
  <cdr:relSizeAnchor xmlns:cdr="http://schemas.openxmlformats.org/drawingml/2006/chartDrawing">
    <cdr:from>
      <cdr:x>0.42621</cdr:x>
      <cdr:y>0.31223</cdr:y>
    </cdr:from>
    <cdr:to>
      <cdr:x>0.86346</cdr:x>
      <cdr:y>0.37784</cdr:y>
    </cdr:to>
    <cdr:sp macro="" textlink="">
      <cdr:nvSpPr>
        <cdr:cNvPr id="7" name="Rectangle 6"/>
        <cdr:cNvSpPr/>
      </cdr:nvSpPr>
      <cdr:spPr>
        <a:xfrm xmlns:a="http://schemas.openxmlformats.org/drawingml/2006/main">
          <a:off x="3924344" y="1752649"/>
          <a:ext cx="4025980" cy="36829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tx1"/>
              </a:solidFill>
              <a:effectLst/>
              <a:latin typeface="Arial"/>
              <a:cs typeface="Arial"/>
            </a:rPr>
            <a:t>Tax-exempt labor income</a:t>
          </a:r>
        </a:p>
      </cdr:txBody>
    </cdr:sp>
  </cdr:relSizeAnchor>
  <cdr:relSizeAnchor xmlns:cdr="http://schemas.openxmlformats.org/drawingml/2006/chartDrawing">
    <cdr:from>
      <cdr:x>0.13697</cdr:x>
      <cdr:y>0.09275</cdr:y>
    </cdr:from>
    <cdr:to>
      <cdr:x>0.60138</cdr:x>
      <cdr:y>0.15837</cdr:y>
    </cdr:to>
    <cdr:sp macro="" textlink="">
      <cdr:nvSpPr>
        <cdr:cNvPr id="9" name="Rectangle 8"/>
        <cdr:cNvSpPr/>
      </cdr:nvSpPr>
      <cdr:spPr>
        <a:xfrm xmlns:a="http://schemas.openxmlformats.org/drawingml/2006/main">
          <a:off x="1261132" y="520644"/>
          <a:ext cx="4276055" cy="368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Other tax-exempt capital income</a:t>
          </a:r>
        </a:p>
      </cdr:txBody>
    </cdr:sp>
  </cdr:relSizeAnchor>
  <cdr:relSizeAnchor xmlns:cdr="http://schemas.openxmlformats.org/drawingml/2006/chartDrawing">
    <cdr:from>
      <cdr:x>0.07586</cdr:x>
      <cdr:y>0.94878</cdr:y>
    </cdr:from>
    <cdr:to>
      <cdr:x>0.90345</cdr:x>
      <cdr:y>1</cdr:y>
    </cdr:to>
    <cdr:sp macro="" textlink="">
      <cdr:nvSpPr>
        <cdr:cNvPr id="11" name="Text Box 1"/>
        <cdr:cNvSpPr txBox="1">
          <a:spLocks xmlns:a="http://schemas.openxmlformats.org/drawingml/2006/main" noChangeArrowheads="1"/>
        </cdr:cNvSpPr>
      </cdr:nvSpPr>
      <cdr:spPr bwMode="auto">
        <a:xfrm xmlns:a="http://schemas.openxmlformats.org/drawingml/2006/main">
          <a:off x="698500" y="5325898"/>
          <a:ext cx="7620009" cy="28750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fr-FR" sz="1200" smtClean="0">
              <a:latin typeface="Arial"/>
              <a:ea typeface="+mn-ea"/>
              <a:cs typeface="Arial"/>
            </a:rPr>
            <a:t>Source: Piketty, Saez</a:t>
          </a:r>
          <a:r>
            <a:rPr lang="fr-FR" sz="1200" baseline="0" smtClean="0">
              <a:latin typeface="Arial"/>
              <a:ea typeface="+mn-ea"/>
              <a:cs typeface="Arial"/>
            </a:rPr>
            <a:t> and Zucman (2018)</a:t>
          </a:r>
          <a:endParaRPr lang="en-US" sz="1200" b="0" i="0" u="none" strike="noStrike" baseline="0">
            <a:solidFill>
              <a:srgbClr val="000000"/>
            </a:solidFill>
            <a:latin typeface="Arial"/>
            <a:ea typeface="Arial"/>
            <a:cs typeface="Arial"/>
          </a:endParaRPr>
        </a:p>
      </cdr:txBody>
    </cdr:sp>
  </cdr:relSizeAnchor>
  <cdr:relSizeAnchor xmlns:cdr="http://schemas.openxmlformats.org/drawingml/2006/chartDrawing">
    <cdr:from>
      <cdr:x>0.33103</cdr:x>
      <cdr:y>0.22398</cdr:y>
    </cdr:from>
    <cdr:to>
      <cdr:x>0.79544</cdr:x>
      <cdr:y>0.2896</cdr:y>
    </cdr:to>
    <cdr:sp macro="" textlink="">
      <cdr:nvSpPr>
        <cdr:cNvPr id="6" name="Rectangle 5"/>
        <cdr:cNvSpPr/>
      </cdr:nvSpPr>
      <cdr:spPr>
        <a:xfrm xmlns:a="http://schemas.openxmlformats.org/drawingml/2006/main">
          <a:off x="3048000" y="1257300"/>
          <a:ext cx="4276055" cy="36835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Taxable capital income</a:t>
          </a:r>
        </a:p>
      </cdr:txBody>
    </cdr:sp>
  </cdr:relSizeAnchor>
  <cdr:relSizeAnchor xmlns:cdr="http://schemas.openxmlformats.org/drawingml/2006/chartDrawing">
    <cdr:from>
      <cdr:x>0.4731</cdr:x>
      <cdr:y>0.17195</cdr:y>
    </cdr:from>
    <cdr:to>
      <cdr:x>0.93751</cdr:x>
      <cdr:y>0.23756</cdr:y>
    </cdr:to>
    <cdr:sp macro="" textlink="">
      <cdr:nvSpPr>
        <cdr:cNvPr id="8" name="Rectangle 7"/>
        <cdr:cNvSpPr/>
      </cdr:nvSpPr>
      <cdr:spPr>
        <a:xfrm xmlns:a="http://schemas.openxmlformats.org/drawingml/2006/main">
          <a:off x="4356100" y="965201"/>
          <a:ext cx="4276055" cy="3683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Tax-exempt capital income in</a:t>
          </a:r>
          <a:r>
            <a:rPr lang="fr-FR" sz="1600" baseline="0">
              <a:solidFill>
                <a:schemeClr val="tx1"/>
              </a:solidFill>
              <a:effectLst/>
              <a:latin typeface="Arial"/>
              <a:cs typeface="Arial"/>
            </a:rPr>
            <a:t> pension funds</a:t>
          </a:r>
          <a:endParaRPr lang="fr-FR" sz="1600">
            <a:solidFill>
              <a:schemeClr val="tx1"/>
            </a:solidFill>
            <a:effectLst/>
            <a:latin typeface="Arial"/>
            <a:cs typeface="Arial"/>
          </a:endParaRP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8572500" cy="58293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0.14532</cdr:x>
      <cdr:y>0.43845</cdr:y>
    </cdr:from>
    <cdr:to>
      <cdr:x>0.4237</cdr:x>
      <cdr:y>0.55338</cdr:y>
    </cdr:to>
    <cdr:sp macro="" textlink="">
      <cdr:nvSpPr>
        <cdr:cNvPr id="2" name="Rectangle 1"/>
        <cdr:cNvSpPr/>
      </cdr:nvSpPr>
      <cdr:spPr>
        <a:xfrm xmlns:a="http://schemas.openxmlformats.org/drawingml/2006/main">
          <a:off x="1245720" y="2555869"/>
          <a:ext cx="2386479" cy="6699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fr-FR" sz="1600">
              <a:solidFill>
                <a:schemeClr val="tx1"/>
              </a:solidFill>
              <a:effectLst/>
              <a:latin typeface="Arial"/>
              <a:cs typeface="Arial"/>
            </a:rPr>
            <a:t>Capitalized incomes</a:t>
          </a:r>
        </a:p>
        <a:p xmlns:a="http://schemas.openxmlformats.org/drawingml/2006/main">
          <a:r>
            <a:rPr lang="fr-FR" sz="1600">
              <a:solidFill>
                <a:schemeClr val="tx1"/>
              </a:solidFill>
              <a:effectLst/>
              <a:latin typeface="Arial"/>
              <a:cs typeface="Arial"/>
            </a:rPr>
            <a:t>(Saez-Zucman)</a:t>
          </a:r>
        </a:p>
      </cdr:txBody>
    </cdr:sp>
  </cdr:relSizeAnchor>
  <cdr:relSizeAnchor xmlns:cdr="http://schemas.openxmlformats.org/drawingml/2006/chartDrawing">
    <cdr:from>
      <cdr:x>0.4637</cdr:x>
      <cdr:y>0.14815</cdr:y>
    </cdr:from>
    <cdr:to>
      <cdr:x>0.71556</cdr:x>
      <cdr:y>0.2854</cdr:y>
    </cdr:to>
    <cdr:sp macro="" textlink="">
      <cdr:nvSpPr>
        <cdr:cNvPr id="4" name="Rectangle 3"/>
        <cdr:cNvSpPr/>
      </cdr:nvSpPr>
      <cdr:spPr>
        <a:xfrm xmlns:a="http://schemas.openxmlformats.org/drawingml/2006/main">
          <a:off x="3975100" y="863600"/>
          <a:ext cx="2159000" cy="8001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600">
              <a:solidFill>
                <a:schemeClr val="accent2">
                  <a:lumMod val="75000"/>
                </a:schemeClr>
              </a:solidFill>
              <a:effectLst/>
              <a:latin typeface="Arial"/>
              <a:cs typeface="Arial"/>
            </a:rPr>
            <a:t>SCF (including</a:t>
          </a:r>
          <a:r>
            <a:rPr lang="fr-FR" sz="1600" baseline="0">
              <a:solidFill>
                <a:schemeClr val="accent2">
                  <a:lumMod val="75000"/>
                </a:schemeClr>
              </a:solidFill>
              <a:effectLst/>
              <a:latin typeface="Arial"/>
              <a:cs typeface="Arial"/>
            </a:rPr>
            <a:t> Forbes 400</a:t>
          </a:r>
          <a:r>
            <a:rPr lang="fr-FR" sz="1600">
              <a:solidFill>
                <a:schemeClr val="accent2">
                  <a:lumMod val="75000"/>
                </a:schemeClr>
              </a:solidFill>
              <a:effectLst/>
              <a:latin typeface="Arial"/>
              <a:cs typeface="Arial"/>
            </a:rPr>
            <a:t>)</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zucman/Dropbox/SaezZucman2014/usdina/DINA(Aggre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zucman/Dropbox/SaezZucman2014/usdina/DINA(Distri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utenSplinter-IncomeIneq.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zucman/Downloads/SaezZucman2015FullData-3/AppendixTables(Distribution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dex"/>
      <sheetName val="A(Income)"/>
      <sheetName val="TA0"/>
      <sheetName val="TA1"/>
      <sheetName val="TA2"/>
      <sheetName val="TA3"/>
      <sheetName val="TA4"/>
      <sheetName val="TA5"/>
      <sheetName val="TA6"/>
      <sheetName val="TA7"/>
      <sheetName val="TA8"/>
      <sheetName val="TA9"/>
      <sheetName val="TA10"/>
      <sheetName val="TSA1"/>
      <sheetName val="TSA2"/>
      <sheetName val="TSA2b"/>
      <sheetName val="TSA3"/>
      <sheetName val="TSA4"/>
      <sheetName val="TSA5"/>
      <sheetName val="TSA6"/>
      <sheetName val="TSA7"/>
      <sheetName val="TSA8"/>
      <sheetName val="TSA8b"/>
      <sheetName val="TSA9"/>
      <sheetName val="TSA10"/>
      <sheetName val="TSA11"/>
      <sheetName val="TSA11b"/>
      <sheetName val="TSA12"/>
      <sheetName val="TSA12b"/>
      <sheetName val="TSA13"/>
      <sheetName val="B(Wealth)"/>
      <sheetName val="TB1"/>
      <sheetName val="TB2"/>
      <sheetName val="TB3"/>
      <sheetName val="TB4"/>
      <sheetName val="TB5"/>
      <sheetName val="TB6"/>
      <sheetName val="TB7"/>
      <sheetName val="TSB1"/>
      <sheetName val="TSB2"/>
      <sheetName val="TSB3"/>
      <sheetName val="TSB4"/>
      <sheetName val="C(FiscalIncome)"/>
      <sheetName val="TC1"/>
      <sheetName val="TC2"/>
      <sheetName val="TC3"/>
      <sheetName val="TC4"/>
      <sheetName val="TC5"/>
      <sheetName val="TC6"/>
      <sheetName val="TSC1"/>
      <sheetName val="TSC2"/>
      <sheetName val="TSC3"/>
      <sheetName val="TSC4"/>
      <sheetName val="D(Saving)"/>
      <sheetName val="TD1"/>
      <sheetName val="TD2"/>
      <sheetName val="TD3"/>
      <sheetName val="TD4"/>
      <sheetName val="TD5"/>
      <sheetName val="TD6"/>
      <sheetName val="TD7"/>
      <sheetName val="TD8"/>
      <sheetName val="TSD1"/>
      <sheetName val="TSD2"/>
      <sheetName val="TSD3"/>
      <sheetName val="TSD4"/>
      <sheetName val="RawPSseries"/>
      <sheetName val="Table A0"/>
      <sheetName val="PS Table A1"/>
      <sheetName val="PS Table A2"/>
      <sheetName val="PS Table A3"/>
      <sheetName val="Table A7"/>
      <sheetName val="Table A7 (cont.)"/>
      <sheetName val="Table A7 (cont.) (2)"/>
      <sheetName val="Table A8"/>
      <sheetName val="TotalIRSIncome"/>
      <sheetName val="RawNationalAccounts"/>
      <sheetName val="DataIncome"/>
      <sheetName val="DataWealth"/>
      <sheetName val="nipa_raw"/>
      <sheetName val="ima_raw"/>
      <sheetName val="StataOutput"/>
      <sheetName val="checks"/>
      <sheetName val="totals"/>
      <sheetName val="ParametersStata"/>
      <sheetName val="parameters2014"/>
      <sheetName val="comparison16minus14"/>
    </sheetNames>
    <sheetDataSet>
      <sheetData sheetId="0"/>
      <sheetData sheetId="1"/>
      <sheetData sheetId="2">
        <row r="56">
          <cell r="B56">
            <v>479.85899999999998</v>
          </cell>
        </row>
        <row r="57">
          <cell r="B57">
            <v>497.19299999999998</v>
          </cell>
        </row>
        <row r="58">
          <cell r="B58">
            <v>535.18899999999996</v>
          </cell>
        </row>
        <row r="59">
          <cell r="B59">
            <v>566.57399999999996</v>
          </cell>
        </row>
        <row r="60">
          <cell r="B60">
            <v>608.34</v>
          </cell>
        </row>
        <row r="61">
          <cell r="B61">
            <v>660.255</v>
          </cell>
        </row>
        <row r="62">
          <cell r="B62">
            <v>719.69200000000001</v>
          </cell>
        </row>
        <row r="63">
          <cell r="B63">
            <v>760.197</v>
          </cell>
        </row>
        <row r="64">
          <cell r="B64">
            <v>832.06799999999998</v>
          </cell>
        </row>
        <row r="65">
          <cell r="B65">
            <v>899.52</v>
          </cell>
        </row>
        <row r="66">
          <cell r="B66">
            <v>940.149</v>
          </cell>
        </row>
        <row r="67">
          <cell r="B67">
            <v>1017.016</v>
          </cell>
        </row>
        <row r="68">
          <cell r="B68">
            <v>1122.9760000000001</v>
          </cell>
        </row>
        <row r="69">
          <cell r="B69">
            <v>1256.98</v>
          </cell>
        </row>
        <row r="70">
          <cell r="B70">
            <v>1350.769</v>
          </cell>
        </row>
        <row r="71">
          <cell r="B71">
            <v>1451.1479999999999</v>
          </cell>
        </row>
        <row r="72">
          <cell r="B72">
            <v>1614.7670000000001</v>
          </cell>
        </row>
        <row r="73">
          <cell r="B73">
            <v>1798.653</v>
          </cell>
        </row>
        <row r="74">
          <cell r="B74">
            <v>2029.9390000000001</v>
          </cell>
        </row>
        <row r="75">
          <cell r="B75">
            <v>2248.1529999999998</v>
          </cell>
        </row>
        <row r="76">
          <cell r="B76">
            <v>2426.752</v>
          </cell>
        </row>
        <row r="77">
          <cell r="B77">
            <v>2722.1320000000001</v>
          </cell>
        </row>
        <row r="78">
          <cell r="B78">
            <v>2840.4119999999998</v>
          </cell>
        </row>
        <row r="79">
          <cell r="B79">
            <v>3060.5140000000001</v>
          </cell>
        </row>
        <row r="80">
          <cell r="B80">
            <v>3443.9870000000001</v>
          </cell>
        </row>
        <row r="81">
          <cell r="B81">
            <v>3684.1889999999999</v>
          </cell>
        </row>
        <row r="82">
          <cell r="B82">
            <v>3848.203</v>
          </cell>
        </row>
        <row r="83">
          <cell r="B83">
            <v>4119.1980000000003</v>
          </cell>
        </row>
        <row r="84">
          <cell r="B84">
            <v>4493.3720000000003</v>
          </cell>
        </row>
        <row r="85">
          <cell r="B85">
            <v>4782.1940000000004</v>
          </cell>
        </row>
        <row r="86">
          <cell r="B86">
            <v>5036.0950000000003</v>
          </cell>
        </row>
        <row r="87">
          <cell r="B87">
            <v>5186.125</v>
          </cell>
        </row>
        <row r="88">
          <cell r="B88">
            <v>5499.7479999999996</v>
          </cell>
        </row>
        <row r="89">
          <cell r="B89">
            <v>5754.7839999999997</v>
          </cell>
        </row>
        <row r="90">
          <cell r="B90">
            <v>6140.2290000000003</v>
          </cell>
        </row>
        <row r="91">
          <cell r="B91">
            <v>6479.4759999999997</v>
          </cell>
        </row>
        <row r="92">
          <cell r="B92">
            <v>6899.3940000000002</v>
          </cell>
        </row>
        <row r="93">
          <cell r="B93">
            <v>7380.37</v>
          </cell>
        </row>
        <row r="94">
          <cell r="B94">
            <v>7857.28</v>
          </cell>
        </row>
        <row r="95">
          <cell r="B95">
            <v>8324.3989999999994</v>
          </cell>
        </row>
        <row r="96">
          <cell r="B96">
            <v>8907.0190000000002</v>
          </cell>
        </row>
        <row r="97">
          <cell r="B97">
            <v>9184.6329999999998</v>
          </cell>
        </row>
        <row r="98">
          <cell r="B98">
            <v>9436.8230000000003</v>
          </cell>
        </row>
        <row r="99">
          <cell r="B99">
            <v>9864.1880000000001</v>
          </cell>
        </row>
        <row r="100">
          <cell r="B100">
            <v>10540.946</v>
          </cell>
        </row>
        <row r="101">
          <cell r="B101">
            <v>11239.82</v>
          </cell>
        </row>
        <row r="102">
          <cell r="B102">
            <v>12004.751</v>
          </cell>
        </row>
        <row r="103">
          <cell r="B103">
            <v>12321.373</v>
          </cell>
        </row>
        <row r="104">
          <cell r="B104">
            <v>12427.821</v>
          </cell>
        </row>
        <row r="105">
          <cell r="B105">
            <v>12126.078</v>
          </cell>
        </row>
        <row r="106">
          <cell r="B106">
            <v>12739.541999999999</v>
          </cell>
        </row>
        <row r="107">
          <cell r="B107">
            <v>13352.254999999999</v>
          </cell>
        </row>
        <row r="108">
          <cell r="B108">
            <v>14061.878000000001</v>
          </cell>
        </row>
        <row r="109">
          <cell r="B109">
            <v>14444.823</v>
          </cell>
        </row>
        <row r="110">
          <cell r="B110">
            <v>15144.032999999999</v>
          </cell>
        </row>
        <row r="111">
          <cell r="B111">
            <v>15739.598</v>
          </cell>
        </row>
        <row r="112">
          <cell r="B112">
            <v>16051.996999999999</v>
          </cell>
        </row>
      </sheetData>
      <sheetData sheetId="3"/>
      <sheetData sheetId="4"/>
      <sheetData sheetId="5">
        <row r="55">
          <cell r="B55">
            <v>479.85899999999998</v>
          </cell>
        </row>
        <row r="56">
          <cell r="B56">
            <v>497.19299999999998</v>
          </cell>
        </row>
        <row r="57">
          <cell r="B57">
            <v>535.18899999999996</v>
          </cell>
        </row>
        <row r="58">
          <cell r="B58">
            <v>566.57399999999996</v>
          </cell>
        </row>
        <row r="59">
          <cell r="B59">
            <v>608.34</v>
          </cell>
        </row>
        <row r="60">
          <cell r="B60">
            <v>660.255</v>
          </cell>
        </row>
        <row r="61">
          <cell r="B61">
            <v>719.69200000000001</v>
          </cell>
        </row>
        <row r="62">
          <cell r="B62">
            <v>760.197</v>
          </cell>
        </row>
        <row r="63">
          <cell r="B63">
            <v>832.06799999999998</v>
          </cell>
        </row>
        <row r="64">
          <cell r="B64">
            <v>899.52</v>
          </cell>
        </row>
        <row r="65">
          <cell r="B65">
            <v>940.149</v>
          </cell>
        </row>
        <row r="66">
          <cell r="B66">
            <v>1017.016</v>
          </cell>
        </row>
        <row r="67">
          <cell r="B67">
            <v>1122.9760000000001</v>
          </cell>
        </row>
        <row r="68">
          <cell r="B68">
            <v>1256.98</v>
          </cell>
        </row>
        <row r="69">
          <cell r="B69">
            <v>1350.769</v>
          </cell>
        </row>
        <row r="70">
          <cell r="B70">
            <v>1451.1479999999999</v>
          </cell>
        </row>
        <row r="71">
          <cell r="B71">
            <v>1614.7670000000001</v>
          </cell>
        </row>
        <row r="72">
          <cell r="B72">
            <v>1798.653</v>
          </cell>
        </row>
        <row r="73">
          <cell r="B73">
            <v>2029.9390000000001</v>
          </cell>
        </row>
        <row r="74">
          <cell r="B74">
            <v>2248.1529999999998</v>
          </cell>
        </row>
        <row r="75">
          <cell r="B75">
            <v>2426.752</v>
          </cell>
        </row>
        <row r="76">
          <cell r="B76">
            <v>2722.1320000000001</v>
          </cell>
        </row>
        <row r="77">
          <cell r="B77">
            <v>2840.4119999999998</v>
          </cell>
        </row>
        <row r="78">
          <cell r="B78">
            <v>3060.5140000000001</v>
          </cell>
        </row>
        <row r="79">
          <cell r="B79">
            <v>3443.9870000000001</v>
          </cell>
        </row>
        <row r="80">
          <cell r="B80">
            <v>3684.1889999999999</v>
          </cell>
        </row>
        <row r="81">
          <cell r="B81">
            <v>3848.203</v>
          </cell>
        </row>
        <row r="82">
          <cell r="B82">
            <v>4119.1980000000003</v>
          </cell>
        </row>
        <row r="83">
          <cell r="B83">
            <v>4493.3720000000003</v>
          </cell>
        </row>
        <row r="84">
          <cell r="B84">
            <v>4782.1940000000004</v>
          </cell>
        </row>
        <row r="85">
          <cell r="B85">
            <v>5036.0950000000003</v>
          </cell>
        </row>
        <row r="86">
          <cell r="B86">
            <v>5186.125</v>
          </cell>
        </row>
        <row r="87">
          <cell r="B87">
            <v>5499.7479999999996</v>
          </cell>
        </row>
        <row r="88">
          <cell r="B88">
            <v>5754.7839999999997</v>
          </cell>
        </row>
        <row r="89">
          <cell r="B89">
            <v>6140.2290000000003</v>
          </cell>
        </row>
        <row r="90">
          <cell r="B90">
            <v>6479.4759999999997</v>
          </cell>
        </row>
        <row r="91">
          <cell r="B91">
            <v>6899.3940000000002</v>
          </cell>
        </row>
        <row r="92">
          <cell r="B92">
            <v>7380.37</v>
          </cell>
        </row>
        <row r="93">
          <cell r="B93">
            <v>7857.28</v>
          </cell>
        </row>
        <row r="94">
          <cell r="B94">
            <v>8324.3989999999994</v>
          </cell>
        </row>
        <row r="95">
          <cell r="B95">
            <v>8907.0190000000002</v>
          </cell>
        </row>
        <row r="96">
          <cell r="B96">
            <v>9184.6329999999998</v>
          </cell>
        </row>
        <row r="97">
          <cell r="B97">
            <v>9436.8230000000003</v>
          </cell>
        </row>
        <row r="98">
          <cell r="B98">
            <v>9864.1880000000001</v>
          </cell>
        </row>
        <row r="99">
          <cell r="B99">
            <v>10540.946</v>
          </cell>
        </row>
        <row r="100">
          <cell r="B100">
            <v>11239.82</v>
          </cell>
        </row>
        <row r="101">
          <cell r="B101">
            <v>12004.751</v>
          </cell>
        </row>
        <row r="102">
          <cell r="B102">
            <v>12321.373</v>
          </cell>
        </row>
        <row r="103">
          <cell r="B103">
            <v>12427.821</v>
          </cell>
        </row>
        <row r="104">
          <cell r="B104">
            <v>12126.078</v>
          </cell>
        </row>
        <row r="105">
          <cell r="B105">
            <v>12739.541999999999</v>
          </cell>
        </row>
        <row r="106">
          <cell r="B106">
            <v>13352.254999999999</v>
          </cell>
        </row>
        <row r="107">
          <cell r="B107">
            <v>14061.878000000001</v>
          </cell>
        </row>
        <row r="108">
          <cell r="B108">
            <v>14444.823</v>
          </cell>
        </row>
        <row r="109">
          <cell r="B109">
            <v>15144.032999999999</v>
          </cell>
        </row>
        <row r="110">
          <cell r="B110">
            <v>15739.598</v>
          </cell>
        </row>
        <row r="111">
          <cell r="B111">
            <v>16051.996999999999</v>
          </cell>
        </row>
      </sheetData>
      <sheetData sheetId="6">
        <row r="55">
          <cell r="R55">
            <v>0.26567863024251254</v>
          </cell>
        </row>
        <row r="56">
          <cell r="R56">
            <v>0.2675213493345544</v>
          </cell>
        </row>
        <row r="57">
          <cell r="R57">
            <v>0.27452925091347363</v>
          </cell>
        </row>
        <row r="58">
          <cell r="R58">
            <v>0.27929387614618695</v>
          </cell>
        </row>
        <row r="59">
          <cell r="R59">
            <v>0.28154408895971228</v>
          </cell>
        </row>
        <row r="60">
          <cell r="R60">
            <v>0.28695154423282898</v>
          </cell>
        </row>
        <row r="61">
          <cell r="R61">
            <v>0.28013217058695006</v>
          </cell>
        </row>
        <row r="62">
          <cell r="R62">
            <v>0.27265044387837645</v>
          </cell>
        </row>
        <row r="63">
          <cell r="R63">
            <v>0.26906516180733986</v>
          </cell>
        </row>
        <row r="64">
          <cell r="R64">
            <v>0.25902710063341111</v>
          </cell>
        </row>
        <row r="65">
          <cell r="R65">
            <v>0.25004441615065609</v>
          </cell>
        </row>
        <row r="66">
          <cell r="R66">
            <v>0.25890811425885468</v>
          </cell>
        </row>
        <row r="67">
          <cell r="R67">
            <v>0.26006476314885923</v>
          </cell>
        </row>
        <row r="68">
          <cell r="R68">
            <v>0.26121288169400719</v>
          </cell>
        </row>
        <row r="69">
          <cell r="R69">
            <v>0.25422377388460216</v>
          </cell>
        </row>
        <row r="70">
          <cell r="R70">
            <v>0.2608182624681733</v>
          </cell>
        </row>
        <row r="71">
          <cell r="R71">
            <v>0.26622607906398504</v>
          </cell>
        </row>
        <row r="72">
          <cell r="R72">
            <v>0.26910906324961736</v>
          </cell>
        </row>
        <row r="73">
          <cell r="R73">
            <v>0.26863368931699416</v>
          </cell>
        </row>
        <row r="74">
          <cell r="R74">
            <v>0.26071862228721804</v>
          </cell>
        </row>
        <row r="75">
          <cell r="R75">
            <v>0.25293513112218824</v>
          </cell>
        </row>
        <row r="76">
          <cell r="R76">
            <v>0.26402060187858561</v>
          </cell>
        </row>
        <row r="77">
          <cell r="R77">
            <v>0.2642785367404058</v>
          </cell>
        </row>
        <row r="78">
          <cell r="R78">
            <v>0.27344923659691844</v>
          </cell>
        </row>
        <row r="79">
          <cell r="R79">
            <v>0.28322424113586464</v>
          </cell>
        </row>
        <row r="80">
          <cell r="R80">
            <v>0.27953704691142084</v>
          </cell>
        </row>
        <row r="81">
          <cell r="R81">
            <v>0.2667414877162661</v>
          </cell>
        </row>
        <row r="82">
          <cell r="R82">
            <v>0.26626262436990067</v>
          </cell>
        </row>
        <row r="83">
          <cell r="R83">
            <v>0.26789014755443141</v>
          </cell>
        </row>
        <row r="84">
          <cell r="R84">
            <v>0.26817000896348114</v>
          </cell>
        </row>
        <row r="85">
          <cell r="R85">
            <v>0.26446388904719909</v>
          </cell>
        </row>
        <row r="86">
          <cell r="R86">
            <v>0.2658559961164787</v>
          </cell>
        </row>
        <row r="87">
          <cell r="R87">
            <v>0.26320505340384232</v>
          </cell>
        </row>
        <row r="88">
          <cell r="R88">
            <v>0.26538110002507942</v>
          </cell>
        </row>
        <row r="89">
          <cell r="R89">
            <v>0.27417809985953906</v>
          </cell>
        </row>
        <row r="90">
          <cell r="R90">
            <v>0.28209784609199051</v>
          </cell>
        </row>
        <row r="91">
          <cell r="R91">
            <v>0.28437924782555318</v>
          </cell>
        </row>
        <row r="92">
          <cell r="R92">
            <v>0.28398686057543204</v>
          </cell>
        </row>
        <row r="93">
          <cell r="R93">
            <v>0.27192397028243792</v>
          </cell>
        </row>
        <row r="94">
          <cell r="R94">
            <v>0.26430209242431058</v>
          </cell>
        </row>
        <row r="95">
          <cell r="R95">
            <v>0.25292181096689609</v>
          </cell>
        </row>
        <row r="96">
          <cell r="R96">
            <v>0.24815714938907726</v>
          </cell>
        </row>
        <row r="97">
          <cell r="R97">
            <v>0.25750017989584417</v>
          </cell>
        </row>
        <row r="98">
          <cell r="R98">
            <v>0.26461850623294858</v>
          </cell>
        </row>
        <row r="99">
          <cell r="R99">
            <v>0.2699332314654791</v>
          </cell>
        </row>
        <row r="100">
          <cell r="R100">
            <v>0.27894466007488961</v>
          </cell>
        </row>
        <row r="101">
          <cell r="R101">
            <v>0.28309539752391921</v>
          </cell>
        </row>
        <row r="102">
          <cell r="R102">
            <v>0.27313973014295378</v>
          </cell>
        </row>
        <row r="103">
          <cell r="R103">
            <v>0.26532329713726893</v>
          </cell>
        </row>
        <row r="104">
          <cell r="R104">
            <v>0.28173112593869065</v>
          </cell>
        </row>
        <row r="105">
          <cell r="R105">
            <v>0.30039004063760733</v>
          </cell>
        </row>
        <row r="106">
          <cell r="R106">
            <v>0.30417356574185528</v>
          </cell>
        </row>
        <row r="107">
          <cell r="R107">
            <v>0.308558651037528</v>
          </cell>
        </row>
        <row r="108">
          <cell r="R108">
            <v>0.30069869332471344</v>
          </cell>
        </row>
        <row r="109">
          <cell r="R109">
            <v>0.30618438827271782</v>
          </cell>
        </row>
        <row r="110">
          <cell r="R110">
            <v>0.30389711987789947</v>
          </cell>
        </row>
        <row r="111">
          <cell r="R111">
            <v>0.30098341244824223</v>
          </cell>
        </row>
      </sheetData>
      <sheetData sheetId="7"/>
      <sheetData sheetId="8">
        <row r="56">
          <cell r="L56">
            <v>3.8439549107780972E-3</v>
          </cell>
          <cell r="R56">
            <v>5.8143972463696571E-3</v>
          </cell>
          <cell r="V56">
            <v>3.9270909848673997E-3</v>
          </cell>
          <cell r="Z56">
            <v>2.6896987065466792E-3</v>
          </cell>
          <cell r="AE56">
            <v>1.5051938011720889E-3</v>
          </cell>
          <cell r="AI56">
            <v>6.0958209485473627E-4</v>
          </cell>
        </row>
        <row r="57">
          <cell r="L57">
            <v>3.9261219733781848E-3</v>
          </cell>
          <cell r="R57">
            <v>5.7878822752622005E-3</v>
          </cell>
          <cell r="V57">
            <v>4.0028154913737098E-3</v>
          </cell>
          <cell r="Z57">
            <v>2.6959056856911056E-3</v>
          </cell>
          <cell r="AE57">
            <v>1.5797125844494273E-3</v>
          </cell>
          <cell r="AI57">
            <v>5.8723040113714932E-4</v>
          </cell>
        </row>
        <row r="58">
          <cell r="L58">
            <v>3.8682949664304231E-3</v>
          </cell>
          <cell r="R58">
            <v>6.3072413488821436E-3</v>
          </cell>
          <cell r="V58">
            <v>4.0232836043298222E-3</v>
          </cell>
          <cell r="Z58">
            <v>2.5517098517048066E-3</v>
          </cell>
          <cell r="AE58">
            <v>1.5973043862641248E-3</v>
          </cell>
          <cell r="AI58">
            <v>5.6867755802954745E-4</v>
          </cell>
        </row>
        <row r="59">
          <cell r="L59">
            <v>3.9042010851463773E-3</v>
          </cell>
          <cell r="R59">
            <v>6.6527998479540759E-3</v>
          </cell>
          <cell r="V59">
            <v>4.1924559053714196E-3</v>
          </cell>
          <cell r="Z59">
            <v>2.5037299910675788E-3</v>
          </cell>
          <cell r="AE59">
            <v>1.6603727728465292E-3</v>
          </cell>
          <cell r="AI59">
            <v>6.3747920051381111E-4</v>
          </cell>
        </row>
        <row r="60">
          <cell r="L60">
            <v>3.7751475658582591E-3</v>
          </cell>
          <cell r="R60">
            <v>6.8845772564069879E-3</v>
          </cell>
          <cell r="V60">
            <v>4.345105290166601E-3</v>
          </cell>
          <cell r="Z60">
            <v>2.435868423041066E-3</v>
          </cell>
          <cell r="AE60">
            <v>1.6935229609908969E-3</v>
          </cell>
          <cell r="AI60">
            <v>6.727347830866485E-4</v>
          </cell>
        </row>
        <row r="61">
          <cell r="L61">
            <v>3.5377979403565219E-3</v>
          </cell>
          <cell r="R61">
            <v>7.1353871624445222E-3</v>
          </cell>
          <cell r="V61">
            <v>4.2523800475982023E-3</v>
          </cell>
          <cell r="Z61">
            <v>2.341688513794632E-3</v>
          </cell>
          <cell r="AE61">
            <v>1.6454665090862605E-3</v>
          </cell>
          <cell r="AI61">
            <v>6.7474913869591607E-4</v>
          </cell>
        </row>
        <row r="62">
          <cell r="L62">
            <v>3.1886300710110066E-3</v>
          </cell>
          <cell r="R62">
            <v>6.459983435437011E-3</v>
          </cell>
          <cell r="V62">
            <v>4.0286836156584408E-3</v>
          </cell>
          <cell r="Z62">
            <v>2.1530259740361745E-3</v>
          </cell>
          <cell r="AE62">
            <v>1.5183723402751241E-3</v>
          </cell>
          <cell r="AI62">
            <v>6.1871385435632073E-4</v>
          </cell>
        </row>
        <row r="63">
          <cell r="L63">
            <v>3.13307645079694E-3</v>
          </cell>
          <cell r="R63">
            <v>5.9745738782193197E-3</v>
          </cell>
          <cell r="V63">
            <v>4.1463055523285617E-3</v>
          </cell>
          <cell r="Z63">
            <v>2.0636354376212681E-3</v>
          </cell>
          <cell r="AE63">
            <v>1.5076417357802133E-3</v>
          </cell>
          <cell r="AI63">
            <v>6.0143071760483278E-4</v>
          </cell>
        </row>
        <row r="64">
          <cell r="L64">
            <v>3.1520588252255104E-3</v>
          </cell>
          <cell r="R64">
            <v>6.0582431547987411E-3</v>
          </cell>
          <cell r="V64">
            <v>4.3906734066709021E-3</v>
          </cell>
          <cell r="Z64">
            <v>2.1478415867918974E-3</v>
          </cell>
          <cell r="AE64">
            <v>1.5906991940691712E-3</v>
          </cell>
          <cell r="AI64">
            <v>6.5024248166449788E-4</v>
          </cell>
        </row>
        <row r="65">
          <cell r="L65">
            <v>3.0908712679449278E-3</v>
          </cell>
          <cell r="R65">
            <v>5.4865472289304853E-3</v>
          </cell>
          <cell r="V65">
            <v>4.7058072641601167E-3</v>
          </cell>
          <cell r="Z65">
            <v>2.090885432640765E-3</v>
          </cell>
          <cell r="AE65">
            <v>1.621060545973131E-3</v>
          </cell>
          <cell r="AI65">
            <v>7.1921503525661571E-4</v>
          </cell>
        </row>
        <row r="66">
          <cell r="L66">
            <v>3.0162685330010117E-3</v>
          </cell>
          <cell r="R66">
            <v>4.7299691619422171E-3</v>
          </cell>
          <cell r="V66">
            <v>5.0289814234625993E-3</v>
          </cell>
          <cell r="Z66">
            <v>1.9762330189116565E-3</v>
          </cell>
          <cell r="AE66">
            <v>1.648845087094982E-3</v>
          </cell>
          <cell r="AI66">
            <v>7.1137766995144536E-4</v>
          </cell>
        </row>
        <row r="67">
          <cell r="L67">
            <v>3.071647247776903E-3</v>
          </cell>
          <cell r="R67">
            <v>5.1901981453027941E-3</v>
          </cell>
          <cell r="V67">
            <v>5.1271860485836984E-3</v>
          </cell>
          <cell r="Z67">
            <v>1.9923657638445049E-3</v>
          </cell>
          <cell r="AE67">
            <v>1.7365940583121183E-3</v>
          </cell>
          <cell r="AI67">
            <v>7.0754028271193458E-4</v>
          </cell>
        </row>
        <row r="68">
          <cell r="L68">
            <v>2.9629151112094717E-3</v>
          </cell>
          <cell r="R68">
            <v>5.4629966302289709E-3</v>
          </cell>
          <cell r="V68">
            <v>4.9366787417322597E-3</v>
          </cell>
          <cell r="Z68">
            <v>2.0164227991357189E-3</v>
          </cell>
          <cell r="AE68">
            <v>1.7674895617756435E-3</v>
          </cell>
          <cell r="AI68">
            <v>6.7665361930515863E-4</v>
          </cell>
        </row>
        <row r="69">
          <cell r="L69">
            <v>2.7008366977587972E-3</v>
          </cell>
          <cell r="R69">
            <v>5.2109437266815344E-3</v>
          </cell>
          <cell r="V69">
            <v>4.8941874858587798E-3</v>
          </cell>
          <cell r="Z69">
            <v>2.1163704361968649E-3</v>
          </cell>
          <cell r="AE69">
            <v>1.7473102559086547E-3</v>
          </cell>
          <cell r="AI69">
            <v>6.3203695526373161E-4</v>
          </cell>
        </row>
        <row r="70">
          <cell r="L70">
            <v>2.6918184078977897E-3</v>
          </cell>
          <cell r="R70">
            <v>4.3245796619995345E-3</v>
          </cell>
          <cell r="V70">
            <v>5.450177546207839E-3</v>
          </cell>
          <cell r="Z70">
            <v>2.0087116414129387E-3</v>
          </cell>
          <cell r="AE70">
            <v>1.8473874414943721E-3</v>
          </cell>
          <cell r="AI70">
            <v>6.0325111166484736E-4</v>
          </cell>
        </row>
        <row r="71">
          <cell r="L71">
            <v>2.595524120421619E-3</v>
          </cell>
          <cell r="R71">
            <v>4.6131654269889943E-3</v>
          </cell>
          <cell r="V71">
            <v>5.584519853032534E-3</v>
          </cell>
          <cell r="Z71">
            <v>1.9062815550964715E-3</v>
          </cell>
          <cell r="AE71">
            <v>1.9053456743774459E-3</v>
          </cell>
          <cell r="AI71">
            <v>5.9667993210527526E-4</v>
          </cell>
        </row>
        <row r="72">
          <cell r="L72">
            <v>2.4901094771599083E-3</v>
          </cell>
          <cell r="R72">
            <v>5.0043380407335516E-3</v>
          </cell>
          <cell r="V72">
            <v>5.4231107951869554E-3</v>
          </cell>
          <cell r="Z72">
            <v>1.9040218447012229E-3</v>
          </cell>
          <cell r="AE72">
            <v>1.9205536750354264E-3</v>
          </cell>
          <cell r="AI72">
            <v>5.1638158933096348E-4</v>
          </cell>
        </row>
        <row r="73">
          <cell r="L73">
            <v>2.3511462826028293E-3</v>
          </cell>
          <cell r="R73">
            <v>5.1718317756827559E-3</v>
          </cell>
          <cell r="V73">
            <v>5.4678542402177279E-3</v>
          </cell>
          <cell r="Z73">
            <v>1.8293900214769213E-3</v>
          </cell>
          <cell r="AE73">
            <v>1.9555725081170866E-3</v>
          </cell>
          <cell r="AI73">
            <v>5.2643600840407607E-4</v>
          </cell>
        </row>
        <row r="74">
          <cell r="L74">
            <v>2.3124315315280379E-3</v>
          </cell>
          <cell r="R74">
            <v>5.2860677422575126E-3</v>
          </cell>
          <cell r="V74">
            <v>5.482524668081027E-3</v>
          </cell>
          <cell r="Z74">
            <v>1.8357753977107506E-3</v>
          </cell>
          <cell r="AE74">
            <v>1.9795599327084223E-3</v>
          </cell>
          <cell r="AI74">
            <v>5.7463594964790663E-4</v>
          </cell>
        </row>
        <row r="75">
          <cell r="L75">
            <v>2.2599249575781348E-3</v>
          </cell>
          <cell r="R75">
            <v>4.6414931669536402E-3</v>
          </cell>
          <cell r="V75">
            <v>5.6697414653528542E-3</v>
          </cell>
          <cell r="Z75">
            <v>1.7756437168934493E-3</v>
          </cell>
          <cell r="AE75">
            <v>2.0309939770950867E-3</v>
          </cell>
          <cell r="AI75">
            <v>5.851240782368698E-4</v>
          </cell>
        </row>
        <row r="76">
          <cell r="L76">
            <v>2.5368960108966645E-3</v>
          </cell>
          <cell r="R76">
            <v>3.7803959872791497E-3</v>
          </cell>
          <cell r="V76">
            <v>6.7838361779715703E-3</v>
          </cell>
          <cell r="Z76">
            <v>1.6913773385920307E-3</v>
          </cell>
          <cell r="AE76">
            <v>2.2653902099680529E-3</v>
          </cell>
          <cell r="AI76">
            <v>6.9688463617536406E-4</v>
          </cell>
        </row>
        <row r="77">
          <cell r="L77">
            <v>2.7903837330583055E-3</v>
          </cell>
          <cell r="R77">
            <v>4.0602132207902177E-3</v>
          </cell>
          <cell r="V77">
            <v>8.0078008595096898E-3</v>
          </cell>
          <cell r="Z77">
            <v>1.7211612435116569E-3</v>
          </cell>
          <cell r="AE77">
            <v>2.4292947418637269E-3</v>
          </cell>
          <cell r="AI77">
            <v>7.5829168386253455E-4</v>
          </cell>
        </row>
        <row r="78">
          <cell r="L78">
            <v>2.8208587480510051E-3</v>
          </cell>
          <cell r="R78">
            <v>3.4383115688268076E-3</v>
          </cell>
          <cell r="V78">
            <v>8.2312128932199094E-3</v>
          </cell>
          <cell r="Z78">
            <v>1.4806552197164527E-3</v>
          </cell>
          <cell r="AE78">
            <v>2.4849851267957739E-3</v>
          </cell>
          <cell r="AI78">
            <v>8.2939199277859877E-4</v>
          </cell>
        </row>
        <row r="79">
          <cell r="L79">
            <v>3.070959085232779E-3</v>
          </cell>
          <cell r="R79">
            <v>4.094670735337389E-3</v>
          </cell>
          <cell r="V79">
            <v>8.5889516676235528E-3</v>
          </cell>
          <cell r="Z79">
            <v>1.5302751409724475E-3</v>
          </cell>
          <cell r="AE79">
            <v>2.7015210033255869E-3</v>
          </cell>
          <cell r="AI79">
            <v>9.5626605235114663E-4</v>
          </cell>
        </row>
        <row r="80">
          <cell r="L80">
            <v>2.9358944511192072E-3</v>
          </cell>
          <cell r="R80">
            <v>4.2787422182464412E-3</v>
          </cell>
          <cell r="V80">
            <v>8.7461130851715051E-3</v>
          </cell>
          <cell r="Z80">
            <v>1.6675000308494035E-3</v>
          </cell>
          <cell r="AE80">
            <v>2.6630228081269132E-3</v>
          </cell>
          <cell r="AI80">
            <v>9.3087258739980167E-4</v>
          </cell>
        </row>
        <row r="81">
          <cell r="L81">
            <v>3.1063222018416058E-3</v>
          </cell>
          <cell r="R81">
            <v>3.9781964109337252E-3</v>
          </cell>
          <cell r="V81">
            <v>8.9218670516503368E-3</v>
          </cell>
          <cell r="Z81">
            <v>1.6419197757699877E-3</v>
          </cell>
          <cell r="AE81">
            <v>2.7680553808281704E-3</v>
          </cell>
          <cell r="AI81">
            <v>1.0624890761474054E-3</v>
          </cell>
        </row>
        <row r="82">
          <cell r="L82">
            <v>3.2735947093371956E-3</v>
          </cell>
          <cell r="R82">
            <v>3.1132937319788201E-3</v>
          </cell>
          <cell r="V82">
            <v>8.9953987615977345E-3</v>
          </cell>
          <cell r="Z82">
            <v>1.6666071383174489E-3</v>
          </cell>
          <cell r="AE82">
            <v>2.9796596291198655E-3</v>
          </cell>
          <cell r="AI82">
            <v>1.0670002295716235E-3</v>
          </cell>
        </row>
        <row r="83">
          <cell r="L83">
            <v>3.2941836871459877E-3</v>
          </cell>
          <cell r="R83">
            <v>3.2957621009741772E-3</v>
          </cell>
          <cell r="V83">
            <v>8.6611096336779592E-3</v>
          </cell>
          <cell r="Z83">
            <v>1.6955228706116701E-3</v>
          </cell>
          <cell r="AE83">
            <v>3.0260082859996078E-3</v>
          </cell>
          <cell r="AI83">
            <v>9.6666864546252702E-4</v>
          </cell>
        </row>
        <row r="84">
          <cell r="L84">
            <v>3.2601322880939903E-3</v>
          </cell>
          <cell r="R84">
            <v>3.471424806012759E-3</v>
          </cell>
          <cell r="V84">
            <v>8.4017727309947943E-3</v>
          </cell>
          <cell r="Z84">
            <v>1.7512648596546953E-3</v>
          </cell>
          <cell r="AE84">
            <v>2.9656363971968872E-3</v>
          </cell>
          <cell r="AI84">
            <v>9.0763435334919749E-4</v>
          </cell>
        </row>
        <row r="85">
          <cell r="L85">
            <v>3.190249402391794E-3</v>
          </cell>
          <cell r="R85">
            <v>3.0309594989016879E-3</v>
          </cell>
          <cell r="V85">
            <v>8.7304197998479827E-3</v>
          </cell>
          <cell r="Z85">
            <v>1.7422680919921333E-3</v>
          </cell>
          <cell r="AE85">
            <v>2.9550247522628255E-3</v>
          </cell>
          <cell r="AI85">
            <v>9.5001947856267362E-4</v>
          </cell>
        </row>
        <row r="86">
          <cell r="L86">
            <v>3.2662183172641498E-3</v>
          </cell>
          <cell r="R86">
            <v>3.000062920605273E-3</v>
          </cell>
          <cell r="V86">
            <v>8.3806351369368308E-3</v>
          </cell>
          <cell r="Z86">
            <v>1.6583386512885904E-3</v>
          </cell>
          <cell r="AE86">
            <v>2.9426130940545651E-3</v>
          </cell>
          <cell r="AI86">
            <v>9.3501794823761311E-4</v>
          </cell>
        </row>
        <row r="87">
          <cell r="L87">
            <v>3.5246713787757487E-3</v>
          </cell>
          <cell r="R87">
            <v>3.5661386254903001E-3</v>
          </cell>
          <cell r="V87">
            <v>8.2954454447761675E-3</v>
          </cell>
          <cell r="Z87">
            <v>1.646633615922432E-3</v>
          </cell>
          <cell r="AE87">
            <v>3.0472116686671544E-3</v>
          </cell>
          <cell r="AI87">
            <v>9.5400835195114521E-4</v>
          </cell>
        </row>
        <row r="88">
          <cell r="L88">
            <v>3.6127405184035793E-3</v>
          </cell>
          <cell r="R88">
            <v>3.866431755714619E-3</v>
          </cell>
          <cell r="V88">
            <v>7.621325407559284E-3</v>
          </cell>
          <cell r="Z88">
            <v>1.6857547700606379E-3</v>
          </cell>
          <cell r="AE88">
            <v>2.8808125529966528E-3</v>
          </cell>
          <cell r="AI88">
            <v>9.0764358563657187E-4</v>
          </cell>
        </row>
        <row r="89">
          <cell r="L89">
            <v>3.7956366561124684E-3</v>
          </cell>
          <cell r="R89">
            <v>4.1365165865810396E-3</v>
          </cell>
          <cell r="V89">
            <v>7.3394074534230309E-3</v>
          </cell>
          <cell r="Z89">
            <v>1.7314186733597505E-3</v>
          </cell>
          <cell r="AE89">
            <v>2.7296270193247602E-3</v>
          </cell>
          <cell r="AI89">
            <v>9.1513565021901977E-4</v>
          </cell>
        </row>
        <row r="90">
          <cell r="L90">
            <v>3.9947246396930952E-3</v>
          </cell>
          <cell r="R90">
            <v>4.7925298034102604E-3</v>
          </cell>
          <cell r="V90">
            <v>7.2581784602508918E-3</v>
          </cell>
          <cell r="Z90">
            <v>1.7874902840644428E-3</v>
          </cell>
          <cell r="AE90">
            <v>2.6649232184457246E-3</v>
          </cell>
          <cell r="AI90">
            <v>9.7556840655576617E-4</v>
          </cell>
        </row>
        <row r="91">
          <cell r="L91">
            <v>4.0675460259828548E-3</v>
          </cell>
          <cell r="R91">
            <v>5.10772602283856E-3</v>
          </cell>
          <cell r="V91">
            <v>7.3193989964683622E-3</v>
          </cell>
          <cell r="Z91">
            <v>1.7148713100825438E-3</v>
          </cell>
          <cell r="AE91">
            <v>2.6714303046532807E-3</v>
          </cell>
          <cell r="AI91">
            <v>1.1156370030066414E-3</v>
          </cell>
        </row>
        <row r="92">
          <cell r="L92">
            <v>3.9337169589976481E-3</v>
          </cell>
          <cell r="R92">
            <v>5.3287220040162623E-3</v>
          </cell>
          <cell r="V92">
            <v>6.9184324428369403E-3</v>
          </cell>
          <cell r="Z92">
            <v>1.7783786616336651E-3</v>
          </cell>
          <cell r="AE92">
            <v>2.5154210130116585E-3</v>
          </cell>
          <cell r="AI92">
            <v>1.1905053098712414E-3</v>
          </cell>
        </row>
        <row r="93">
          <cell r="L93">
            <v>3.8221499211511358E-3</v>
          </cell>
          <cell r="R93">
            <v>5.3279425218060537E-3</v>
          </cell>
          <cell r="V93">
            <v>6.7679931703334842E-3</v>
          </cell>
          <cell r="Z93">
            <v>1.7796055833343512E-3</v>
          </cell>
          <cell r="AE93">
            <v>2.4393313885677E-3</v>
          </cell>
          <cell r="AI93">
            <v>1.2142009578238217E-3</v>
          </cell>
        </row>
        <row r="94">
          <cell r="L94">
            <v>3.7581647518674824E-3</v>
          </cell>
          <cell r="R94">
            <v>4.4565621909748894E-3</v>
          </cell>
          <cell r="V94">
            <v>6.7990192613847002E-3</v>
          </cell>
          <cell r="Z94">
            <v>1.8148560693292417E-3</v>
          </cell>
          <cell r="AE94">
            <v>2.3481010689150933E-3</v>
          </cell>
          <cell r="AI94">
            <v>1.2204809199442958E-3</v>
          </cell>
        </row>
        <row r="95">
          <cell r="L95">
            <v>3.8009880382374392E-3</v>
          </cell>
          <cell r="R95">
            <v>4.3856019179133593E-3</v>
          </cell>
          <cell r="V95">
            <v>6.3944416196753994E-3</v>
          </cell>
          <cell r="Z95">
            <v>1.8365116338863883E-3</v>
          </cell>
          <cell r="AE95">
            <v>2.3543183464087378E-3</v>
          </cell>
          <cell r="AI95">
            <v>1.2012656731873439E-3</v>
          </cell>
        </row>
        <row r="96">
          <cell r="L96">
            <v>3.6979668499714825E-3</v>
          </cell>
          <cell r="R96">
            <v>3.7276812751225528E-3</v>
          </cell>
          <cell r="V96">
            <v>6.3307091361146824E-3</v>
          </cell>
          <cell r="Z96">
            <v>1.8365334715815143E-3</v>
          </cell>
          <cell r="AE96">
            <v>2.3536679803397909E-3</v>
          </cell>
          <cell r="AI96">
            <v>1.2751032517448896E-3</v>
          </cell>
        </row>
        <row r="97">
          <cell r="L97">
            <v>3.5922852960913491E-3</v>
          </cell>
          <cell r="R97">
            <v>3.7472861236020963E-3</v>
          </cell>
          <cell r="V97">
            <v>5.6828602274499327E-3</v>
          </cell>
          <cell r="Z97">
            <v>1.8285159195166323E-3</v>
          </cell>
          <cell r="AE97">
            <v>2.2635274058521956E-3</v>
          </cell>
          <cell r="AI97">
            <v>1.1882904527670418E-3</v>
          </cell>
        </row>
        <row r="98">
          <cell r="L98">
            <v>3.6235876947564496E-3</v>
          </cell>
          <cell r="R98">
            <v>4.7672661092597523E-3</v>
          </cell>
          <cell r="V98">
            <v>4.9371880046655148E-3</v>
          </cell>
          <cell r="Z98">
            <v>1.7827348931358244E-3</v>
          </cell>
          <cell r="AE98">
            <v>2.2146757088977033E-3</v>
          </cell>
          <cell r="AI98">
            <v>1.0931400449729308E-3</v>
          </cell>
        </row>
        <row r="99">
          <cell r="L99">
            <v>3.5730749069075667E-3</v>
          </cell>
          <cell r="R99">
            <v>5.2117223185470692E-3</v>
          </cell>
          <cell r="V99">
            <v>4.7930490892475639E-3</v>
          </cell>
          <cell r="Z99">
            <v>1.8054788147577674E-3</v>
          </cell>
          <cell r="AE99">
            <v>2.1038058496647698E-3</v>
          </cell>
          <cell r="AI99">
            <v>1.0550293074249209E-3</v>
          </cell>
        </row>
        <row r="100">
          <cell r="L100">
            <v>3.5039460886171275E-3</v>
          </cell>
          <cell r="R100">
            <v>5.9266336925897691E-3</v>
          </cell>
          <cell r="V100">
            <v>4.2443080247946676E-3</v>
          </cell>
          <cell r="Z100">
            <v>1.8228295011629399E-3</v>
          </cell>
          <cell r="AE100">
            <v>2.0129889618650467E-3</v>
          </cell>
          <cell r="AI100">
            <v>1.0663515783597031E-3</v>
          </cell>
        </row>
        <row r="101">
          <cell r="L101">
            <v>3.5756992761259206E-3</v>
          </cell>
          <cell r="R101">
            <v>6.056969999500352E-3</v>
          </cell>
          <cell r="V101">
            <v>4.8928250533999441E-3</v>
          </cell>
          <cell r="Z101">
            <v>1.8902081694670975E-3</v>
          </cell>
          <cell r="AE101">
            <v>2.2192908644623546E-3</v>
          </cell>
          <cell r="AI101">
            <v>1.1737414301043749E-3</v>
          </cell>
        </row>
        <row r="102">
          <cell r="L102">
            <v>3.4779325488324777E-3</v>
          </cell>
          <cell r="R102">
            <v>6.0412178104352204E-3</v>
          </cell>
          <cell r="V102">
            <v>5.1721180072145734E-3</v>
          </cell>
          <cell r="Z102">
            <v>1.9213731056054511E-3</v>
          </cell>
          <cell r="AE102">
            <v>2.3668085290732745E-3</v>
          </cell>
          <cell r="AI102">
            <v>1.2189911230883351E-3</v>
          </cell>
        </row>
        <row r="103">
          <cell r="L103">
            <v>3.4611396644630759E-3</v>
          </cell>
          <cell r="R103">
            <v>5.2975083206273955E-3</v>
          </cell>
          <cell r="V103">
            <v>5.5412216156188144E-3</v>
          </cell>
          <cell r="Z103">
            <v>1.7404904524753839E-3</v>
          </cell>
          <cell r="AE103">
            <v>2.4759899899564832E-3</v>
          </cell>
          <cell r="AI103">
            <v>1.29103464771603E-3</v>
          </cell>
        </row>
        <row r="104">
          <cell r="L104">
            <v>3.5210141663143514E-3</v>
          </cell>
          <cell r="R104">
            <v>4.8896495402625936E-3</v>
          </cell>
          <cell r="V104">
            <v>5.0201029144822298E-3</v>
          </cell>
          <cell r="Z104">
            <v>1.6176143575579187E-3</v>
          </cell>
          <cell r="AE104">
            <v>2.343480677537466E-3</v>
          </cell>
          <cell r="AI104">
            <v>1.0996357456930022E-3</v>
          </cell>
        </row>
        <row r="105">
          <cell r="L105">
            <v>3.6357368092497316E-3</v>
          </cell>
          <cell r="R105">
            <v>5.6153053707668999E-3</v>
          </cell>
          <cell r="V105">
            <v>4.2529855535321567E-3</v>
          </cell>
          <cell r="Z105">
            <v>1.4146345848716833E-3</v>
          </cell>
          <cell r="AE105">
            <v>2.0750638545075253E-3</v>
          </cell>
          <cell r="AI105">
            <v>9.9356808313915616E-4</v>
          </cell>
        </row>
        <row r="106">
          <cell r="L106">
            <v>3.610293920983164E-3</v>
          </cell>
          <cell r="R106">
            <v>6.562668476388072E-3</v>
          </cell>
          <cell r="V106">
            <v>3.8579642668949764E-3</v>
          </cell>
          <cell r="Z106">
            <v>1.4301247531231646E-3</v>
          </cell>
          <cell r="AE106">
            <v>1.8241596481676056E-3</v>
          </cell>
          <cell r="AI106">
            <v>8.7636304187937606E-4</v>
          </cell>
        </row>
        <row r="107">
          <cell r="L107">
            <v>3.6583209323474515E-3</v>
          </cell>
          <cell r="R107">
            <v>6.6073488217771861E-3</v>
          </cell>
          <cell r="V107">
            <v>3.8433706390196784E-3</v>
          </cell>
          <cell r="Z107">
            <v>1.5027447810334997E-3</v>
          </cell>
          <cell r="AE107">
            <v>1.6143017545815251E-3</v>
          </cell>
          <cell r="AI107">
            <v>8.0986937609009749E-4</v>
          </cell>
        </row>
        <row r="108">
          <cell r="L108">
            <v>3.5918147007882812E-3</v>
          </cell>
          <cell r="R108">
            <v>6.6026569578983849E-3</v>
          </cell>
          <cell r="V108">
            <v>3.8443434572801804E-3</v>
          </cell>
          <cell r="Z108">
            <v>1.5661675715197023E-3</v>
          </cell>
          <cell r="AE108">
            <v>1.4297997674126495E-3</v>
          </cell>
          <cell r="AI108">
            <v>7.7681955063849941E-4</v>
          </cell>
        </row>
        <row r="109">
          <cell r="L109">
            <v>3.7096571278421469E-3</v>
          </cell>
          <cell r="R109">
            <v>6.4513698148412771E-3</v>
          </cell>
          <cell r="V109">
            <v>3.7819409577849938E-3</v>
          </cell>
          <cell r="Z109">
            <v>1.6631885779845416E-3</v>
          </cell>
          <cell r="AE109">
            <v>1.3370136311824461E-3</v>
          </cell>
          <cell r="AI109">
            <v>8.1168398974363471E-4</v>
          </cell>
        </row>
        <row r="110">
          <cell r="L110">
            <v>3.6335878352836228E-3</v>
          </cell>
          <cell r="R110">
            <v>6.7031511760825549E-3</v>
          </cell>
          <cell r="V110">
            <v>3.7436859258788233E-3</v>
          </cell>
          <cell r="Z110">
            <v>1.61850880921788E-3</v>
          </cell>
          <cell r="AE110">
            <v>1.2413330596405441E-3</v>
          </cell>
          <cell r="AI110">
            <v>7.9789785778611568E-4</v>
          </cell>
        </row>
        <row r="111">
          <cell r="L111">
            <v>3.6820800993778132E-3</v>
          </cell>
          <cell r="R111">
            <v>6.4960650066246007E-3</v>
          </cell>
          <cell r="V111">
            <v>3.7303158364611843E-3</v>
          </cell>
          <cell r="Z111">
            <v>1.5292220439170625E-3</v>
          </cell>
          <cell r="AE111">
            <v>1.1886231617148346E-3</v>
          </cell>
          <cell r="AI111">
            <v>8.0154967637178489E-4</v>
          </cell>
        </row>
        <row r="112">
          <cell r="L112">
            <v>3.7414444232044116E-3</v>
          </cell>
          <cell r="R112">
            <v>6.2573311376971173E-3</v>
          </cell>
          <cell r="V112">
            <v>3.7259889222012363E-3</v>
          </cell>
          <cell r="Z112">
            <v>1.5038508095258384E-3</v>
          </cell>
          <cell r="AE112">
            <v>1.1620855421477809E-3</v>
          </cell>
          <cell r="AI112">
            <v>7.9479010940443091E-4</v>
          </cell>
        </row>
      </sheetData>
      <sheetData sheetId="9"/>
      <sheetData sheetId="10"/>
      <sheetData sheetId="11"/>
      <sheetData sheetId="12">
        <row r="109">
          <cell r="K109">
            <v>1346.117235075332</v>
          </cell>
        </row>
      </sheetData>
      <sheetData sheetId="13"/>
      <sheetData sheetId="14"/>
      <sheetData sheetId="15"/>
      <sheetData sheetId="16"/>
      <sheetData sheetId="17"/>
      <sheetData sheetId="18">
        <row r="57">
          <cell r="O57">
            <v>3.391</v>
          </cell>
        </row>
        <row r="58">
          <cell r="O58">
            <v>3.766</v>
          </cell>
        </row>
        <row r="59">
          <cell r="O59">
            <v>4.2119999999999997</v>
          </cell>
        </row>
        <row r="60">
          <cell r="O60">
            <v>4.577</v>
          </cell>
        </row>
        <row r="61">
          <cell r="O61">
            <v>5.2080000000000002</v>
          </cell>
        </row>
        <row r="62">
          <cell r="O62">
            <v>5.9119999999999999</v>
          </cell>
        </row>
        <row r="63">
          <cell r="O63">
            <v>6.4340000000000002</v>
          </cell>
        </row>
        <row r="64">
          <cell r="O64">
            <v>6.8920000000000003</v>
          </cell>
        </row>
        <row r="65">
          <cell r="O65">
            <v>8.3580000000000005</v>
          </cell>
        </row>
        <row r="66">
          <cell r="O66">
            <v>9.9290000000000003</v>
          </cell>
        </row>
        <row r="67">
          <cell r="O67">
            <v>12.102</v>
          </cell>
        </row>
        <row r="68">
          <cell r="O68">
            <v>13.664</v>
          </cell>
        </row>
        <row r="69">
          <cell r="O69">
            <v>16.164999999999999</v>
          </cell>
        </row>
        <row r="70">
          <cell r="O70">
            <v>18.326000000000001</v>
          </cell>
        </row>
        <row r="71">
          <cell r="O71">
            <v>21.132000000000001</v>
          </cell>
        </row>
        <row r="72">
          <cell r="O72">
            <v>25.51</v>
          </cell>
        </row>
        <row r="73">
          <cell r="O73">
            <v>32.048999999999999</v>
          </cell>
        </row>
        <row r="74">
          <cell r="O74">
            <v>38.780999999999999</v>
          </cell>
        </row>
        <row r="75">
          <cell r="O75">
            <v>46.043999999999997</v>
          </cell>
        </row>
        <row r="76">
          <cell r="O76">
            <v>52.603999999999999</v>
          </cell>
        </row>
        <row r="77">
          <cell r="O77">
            <v>61.024999999999999</v>
          </cell>
        </row>
        <row r="78">
          <cell r="O78">
            <v>71.650999999999996</v>
          </cell>
        </row>
        <row r="79">
          <cell r="O79">
            <v>82.668999999999997</v>
          </cell>
        </row>
        <row r="80">
          <cell r="O80">
            <v>91.492999999999995</v>
          </cell>
        </row>
        <row r="81">
          <cell r="O81">
            <v>100.351</v>
          </cell>
        </row>
        <row r="82">
          <cell r="O82">
            <v>110.07299999999999</v>
          </cell>
        </row>
        <row r="83">
          <cell r="O83">
            <v>117.501</v>
          </cell>
        </row>
        <row r="84">
          <cell r="O84">
            <v>126.087</v>
          </cell>
        </row>
        <row r="85">
          <cell r="O85">
            <v>142.03899999999999</v>
          </cell>
        </row>
        <row r="86">
          <cell r="O86">
            <v>158.58000000000001</v>
          </cell>
        </row>
        <row r="87">
          <cell r="O87">
            <v>176.858</v>
          </cell>
        </row>
        <row r="88">
          <cell r="O88">
            <v>192.82599999999999</v>
          </cell>
        </row>
        <row r="89">
          <cell r="O89">
            <v>215.72300000000001</v>
          </cell>
        </row>
        <row r="90">
          <cell r="O90">
            <v>234.286</v>
          </cell>
        </row>
        <row r="91">
          <cell r="O91">
            <v>245.971</v>
          </cell>
        </row>
        <row r="92">
          <cell r="O92">
            <v>242.83099999999999</v>
          </cell>
        </row>
        <row r="93">
          <cell r="O93">
            <v>245.447</v>
          </cell>
        </row>
        <row r="94">
          <cell r="O94">
            <v>248.661</v>
          </cell>
        </row>
        <row r="95">
          <cell r="O95">
            <v>268.79000000000002</v>
          </cell>
        </row>
        <row r="96">
          <cell r="O96">
            <v>294.846</v>
          </cell>
        </row>
        <row r="97">
          <cell r="O97">
            <v>329.19900000000001</v>
          </cell>
        </row>
        <row r="98">
          <cell r="O98">
            <v>359</v>
          </cell>
        </row>
        <row r="99">
          <cell r="O99">
            <v>384.99700000000001</v>
          </cell>
        </row>
        <row r="100">
          <cell r="O100">
            <v>421.00400000000002</v>
          </cell>
        </row>
        <row r="101">
          <cell r="O101">
            <v>453.24900000000002</v>
          </cell>
        </row>
        <row r="102">
          <cell r="O102">
            <v>487.84800000000001</v>
          </cell>
        </row>
        <row r="103">
          <cell r="O103">
            <v>497.339</v>
          </cell>
        </row>
        <row r="104">
          <cell r="O104">
            <v>517.58100000000002</v>
          </cell>
        </row>
        <row r="105">
          <cell r="O105">
            <v>539.45000000000005</v>
          </cell>
        </row>
        <row r="106">
          <cell r="O106">
            <v>552.65800000000002</v>
          </cell>
        </row>
        <row r="107">
          <cell r="O107">
            <v>561.19799999999998</v>
          </cell>
        </row>
        <row r="108">
          <cell r="O108">
            <v>584.28399999999999</v>
          </cell>
        </row>
        <row r="109">
          <cell r="O109">
            <v>597.23900000000003</v>
          </cell>
        </row>
        <row r="110">
          <cell r="O110">
            <v>623.54999999999995</v>
          </cell>
        </row>
        <row r="111">
          <cell r="O111">
            <v>642.99400000000003</v>
          </cell>
        </row>
        <row r="112">
          <cell r="O112">
            <v>671.99</v>
          </cell>
        </row>
        <row r="113">
          <cell r="O113">
            <v>691.34</v>
          </cell>
        </row>
      </sheetData>
      <sheetData sheetId="19"/>
      <sheetData sheetId="20"/>
      <sheetData sheetId="21"/>
      <sheetData sheetId="22"/>
      <sheetData sheetId="23"/>
      <sheetData sheetId="24">
        <row r="56">
          <cell r="M56">
            <v>11.625999999999999</v>
          </cell>
        </row>
        <row r="57">
          <cell r="M57">
            <v>12.856</v>
          </cell>
        </row>
        <row r="58">
          <cell r="M58">
            <v>14.396000000000001</v>
          </cell>
        </row>
        <row r="59">
          <cell r="M59">
            <v>15.287000000000001</v>
          </cell>
        </row>
        <row r="60">
          <cell r="M60">
            <v>16.010999999999999</v>
          </cell>
        </row>
        <row r="61">
          <cell r="M61">
            <v>17.876999999999999</v>
          </cell>
        </row>
        <row r="62">
          <cell r="M62">
            <v>19.469000000000001</v>
          </cell>
        </row>
        <row r="63">
          <cell r="M63">
            <v>20.776</v>
          </cell>
        </row>
        <row r="64">
          <cell r="M64">
            <v>24.114000000000001</v>
          </cell>
        </row>
        <row r="65">
          <cell r="M65">
            <v>25.751000000000001</v>
          </cell>
        </row>
        <row r="66">
          <cell r="M66">
            <v>30.542999999999999</v>
          </cell>
        </row>
        <row r="67">
          <cell r="M67">
            <v>35.408999999999999</v>
          </cell>
        </row>
        <row r="68">
          <cell r="M68">
            <v>39.278000000000006</v>
          </cell>
        </row>
        <row r="69">
          <cell r="M69">
            <v>48.311</v>
          </cell>
        </row>
        <row r="70">
          <cell r="M70">
            <v>54.419999999999995</v>
          </cell>
        </row>
        <row r="71">
          <cell r="M71">
            <v>61.782000000000004</v>
          </cell>
        </row>
        <row r="72">
          <cell r="M72">
            <v>69.256</v>
          </cell>
        </row>
        <row r="73">
          <cell r="M73">
            <v>76.906999999999996</v>
          </cell>
        </row>
        <row r="74">
          <cell r="M74">
            <v>84.36</v>
          </cell>
        </row>
        <row r="75">
          <cell r="M75">
            <v>94.911999999999992</v>
          </cell>
        </row>
        <row r="76">
          <cell r="M76">
            <v>109.92</v>
          </cell>
        </row>
        <row r="77">
          <cell r="M77">
            <v>129.143</v>
          </cell>
        </row>
        <row r="78">
          <cell r="M78">
            <v>144.62100000000001</v>
          </cell>
        </row>
        <row r="79">
          <cell r="M79">
            <v>155.303</v>
          </cell>
        </row>
        <row r="80">
          <cell r="M80">
            <v>163.98500000000001</v>
          </cell>
        </row>
        <row r="81">
          <cell r="M81">
            <v>173.56199999999998</v>
          </cell>
        </row>
        <row r="82">
          <cell r="M82">
            <v>183.32399999999998</v>
          </cell>
        </row>
        <row r="83">
          <cell r="M83">
            <v>190.28899999999999</v>
          </cell>
        </row>
        <row r="84">
          <cell r="M84">
            <v>202.56400000000002</v>
          </cell>
        </row>
        <row r="85">
          <cell r="M85">
            <v>215.15700000000001</v>
          </cell>
        </row>
        <row r="86">
          <cell r="M86">
            <v>230.482</v>
          </cell>
        </row>
        <row r="87">
          <cell r="M87">
            <v>248.23600000000002</v>
          </cell>
        </row>
        <row r="88">
          <cell r="M88">
            <v>263.00400000000002</v>
          </cell>
        </row>
        <row r="89">
          <cell r="M89">
            <v>276.01600000000002</v>
          </cell>
        </row>
        <row r="90">
          <cell r="M90">
            <v>287.45999999999998</v>
          </cell>
        </row>
        <row r="91">
          <cell r="M91">
            <v>300.10199999999998</v>
          </cell>
        </row>
        <row r="92">
          <cell r="M92">
            <v>311.53100000000001</v>
          </cell>
        </row>
        <row r="93">
          <cell r="M93">
            <v>324.85500000000002</v>
          </cell>
        </row>
        <row r="94">
          <cell r="M94">
            <v>335.43900000000002</v>
          </cell>
        </row>
        <row r="95">
          <cell r="M95">
            <v>343.26299999999998</v>
          </cell>
        </row>
        <row r="96">
          <cell r="M96">
            <v>361.24099999999999</v>
          </cell>
        </row>
        <row r="97">
          <cell r="M97">
            <v>381.06600000000003</v>
          </cell>
        </row>
        <row r="98">
          <cell r="M98">
            <v>397.94500000000005</v>
          </cell>
        </row>
        <row r="99">
          <cell r="M99">
            <v>410.625</v>
          </cell>
        </row>
        <row r="100">
          <cell r="M100">
            <v>426.255</v>
          </cell>
        </row>
        <row r="101">
          <cell r="M101">
            <v>447.29899999999998</v>
          </cell>
        </row>
        <row r="102">
          <cell r="M102">
            <v>466.81199999999995</v>
          </cell>
        </row>
        <row r="103">
          <cell r="M103">
            <v>501.38600000000002</v>
          </cell>
        </row>
        <row r="104">
          <cell r="M104">
            <v>521.596</v>
          </cell>
        </row>
        <row r="105">
          <cell r="M105">
            <v>569.85400000000004</v>
          </cell>
        </row>
        <row r="106">
          <cell r="M106">
            <v>590.54200000000003</v>
          </cell>
        </row>
        <row r="107">
          <cell r="M107">
            <v>609.52300000000002</v>
          </cell>
        </row>
        <row r="108">
          <cell r="M108">
            <v>651.68100000000004</v>
          </cell>
        </row>
        <row r="109">
          <cell r="M109">
            <v>685.54899999999998</v>
          </cell>
        </row>
        <row r="110">
          <cell r="M110">
            <v>721.69099999999992</v>
          </cell>
          <cell r="P110">
            <v>881.77203537125922</v>
          </cell>
        </row>
        <row r="111">
          <cell r="M111">
            <v>758.99599999999998</v>
          </cell>
        </row>
        <row r="112">
          <cell r="M112">
            <v>782.88900000000001</v>
          </cell>
        </row>
      </sheetData>
      <sheetData sheetId="25"/>
      <sheetData sheetId="26"/>
      <sheetData sheetId="27">
        <row r="56">
          <cell r="F56">
            <v>28.771999999999998</v>
          </cell>
        </row>
        <row r="57">
          <cell r="F57">
            <v>29.723000000000006</v>
          </cell>
        </row>
        <row r="58">
          <cell r="F58">
            <v>31.80299999999999</v>
          </cell>
        </row>
        <row r="59">
          <cell r="F59">
            <v>33.94</v>
          </cell>
        </row>
        <row r="60">
          <cell r="F60">
            <v>36.344999999999999</v>
          </cell>
        </row>
        <row r="61">
          <cell r="F61">
            <v>38.201999999999998</v>
          </cell>
        </row>
        <row r="62">
          <cell r="F62">
            <v>38.948</v>
          </cell>
        </row>
        <row r="63">
          <cell r="F63">
            <v>41.128000000000007</v>
          </cell>
        </row>
        <row r="64">
          <cell r="F64">
            <v>46.814999999999991</v>
          </cell>
        </row>
        <row r="65">
          <cell r="F65">
            <v>51.097999999999985</v>
          </cell>
        </row>
        <row r="66">
          <cell r="F66">
            <v>53.54</v>
          </cell>
        </row>
        <row r="67">
          <cell r="F67">
            <v>58.35</v>
          </cell>
        </row>
        <row r="68">
          <cell r="F68">
            <v>63.545000000000002</v>
          </cell>
        </row>
        <row r="69">
          <cell r="F69">
            <v>68.661000000000001</v>
          </cell>
        </row>
        <row r="70">
          <cell r="F70">
            <v>73.239000000000019</v>
          </cell>
        </row>
        <row r="71">
          <cell r="F71">
            <v>77.554000000000002</v>
          </cell>
        </row>
        <row r="72">
          <cell r="F72">
            <v>85.435000000000016</v>
          </cell>
        </row>
        <row r="73">
          <cell r="F73">
            <v>93.13</v>
          </cell>
        </row>
        <row r="74">
          <cell r="F74">
            <v>104.30299999999998</v>
          </cell>
        </row>
        <row r="75">
          <cell r="F75">
            <v>112.48599999999999</v>
          </cell>
        </row>
        <row r="76">
          <cell r="F76">
            <v>126.453</v>
          </cell>
        </row>
        <row r="77">
          <cell r="F77">
            <v>153.39299999999997</v>
          </cell>
        </row>
        <row r="78">
          <cell r="F78">
            <v>151.83899999999997</v>
          </cell>
        </row>
        <row r="79">
          <cell r="F79">
            <v>169.09199999999998</v>
          </cell>
        </row>
        <row r="80">
          <cell r="F80">
            <v>188.69800000000004</v>
          </cell>
        </row>
        <row r="81">
          <cell r="F81">
            <v>201.94900000000001</v>
          </cell>
        </row>
        <row r="82">
          <cell r="F82">
            <v>209.17800000000003</v>
          </cell>
        </row>
        <row r="83">
          <cell r="F83">
            <v>223.29000000000002</v>
          </cell>
        </row>
        <row r="84">
          <cell r="F84">
            <v>243.00800000000001</v>
          </cell>
        </row>
        <row r="85">
          <cell r="F85">
            <v>255.67500000000004</v>
          </cell>
        </row>
        <row r="86">
          <cell r="F86">
            <v>266.69</v>
          </cell>
        </row>
        <row r="87">
          <cell r="F87">
            <v>288.85899999999998</v>
          </cell>
        </row>
        <row r="88">
          <cell r="F88">
            <v>308.62699999999995</v>
          </cell>
        </row>
        <row r="89">
          <cell r="F89">
            <v>326.63799999999998</v>
          </cell>
        </row>
        <row r="90">
          <cell r="F90">
            <v>357.70799999999997</v>
          </cell>
        </row>
        <row r="91">
          <cell r="F91">
            <v>370.94200000000001</v>
          </cell>
        </row>
        <row r="92">
          <cell r="F92">
            <v>385.29199999999997</v>
          </cell>
        </row>
        <row r="93">
          <cell r="F93">
            <v>405.53899999999999</v>
          </cell>
        </row>
        <row r="94">
          <cell r="F94">
            <v>424.72699999999998</v>
          </cell>
        </row>
        <row r="95">
          <cell r="F95">
            <v>446.95299999999997</v>
          </cell>
        </row>
        <row r="96">
          <cell r="F96">
            <v>464.61500000000001</v>
          </cell>
        </row>
        <row r="97">
          <cell r="F97">
            <v>464.83400000000012</v>
          </cell>
        </row>
        <row r="98">
          <cell r="F98">
            <v>480.32700000000011</v>
          </cell>
        </row>
        <row r="99">
          <cell r="F99">
            <v>504.91100000000006</v>
          </cell>
        </row>
        <row r="100">
          <cell r="F100">
            <v>535.96300000000008</v>
          </cell>
        </row>
        <row r="101">
          <cell r="F101">
            <v>576.81499999999994</v>
          </cell>
        </row>
        <row r="102">
          <cell r="F102">
            <v>607.61300000000006</v>
          </cell>
        </row>
        <row r="103">
          <cell r="F103">
            <v>614.29299999999989</v>
          </cell>
        </row>
        <row r="104">
          <cell r="F104">
            <v>606.93799999999987</v>
          </cell>
        </row>
        <row r="105">
          <cell r="F105">
            <v>570.41200000000003</v>
          </cell>
        </row>
        <row r="106">
          <cell r="F106">
            <v>599.1819999999999</v>
          </cell>
        </row>
        <row r="107">
          <cell r="F107">
            <v>638.93599999999992</v>
          </cell>
        </row>
        <row r="108">
          <cell r="F108">
            <v>670.56799999999998</v>
          </cell>
        </row>
        <row r="109">
          <cell r="F109">
            <v>705.20100000000002</v>
          </cell>
        </row>
        <row r="110">
          <cell r="F110">
            <v>738.66100000000006</v>
          </cell>
        </row>
        <row r="111">
          <cell r="F111">
            <v>762.08600000000013</v>
          </cell>
        </row>
        <row r="112">
          <cell r="F112">
            <v>778.04899999999998</v>
          </cell>
        </row>
      </sheetData>
      <sheetData sheetId="28"/>
      <sheetData sheetId="29"/>
      <sheetData sheetId="30"/>
      <sheetData sheetId="31">
        <row r="57">
          <cell r="R57">
            <v>173.01900000000001</v>
          </cell>
        </row>
        <row r="58">
          <cell r="R58">
            <v>187.44749999999999</v>
          </cell>
        </row>
        <row r="59">
          <cell r="R59">
            <v>200.98750000000001</v>
          </cell>
        </row>
        <row r="60">
          <cell r="R60">
            <v>215.36400000000003</v>
          </cell>
        </row>
        <row r="61">
          <cell r="R61">
            <v>235.21100000000001</v>
          </cell>
        </row>
        <row r="62">
          <cell r="R62">
            <v>256.84899999999999</v>
          </cell>
        </row>
        <row r="63">
          <cell r="R63">
            <v>275.46600000000001</v>
          </cell>
        </row>
        <row r="64">
          <cell r="R64">
            <v>297.1105</v>
          </cell>
        </row>
        <row r="65">
          <cell r="R65">
            <v>325.10450000000003</v>
          </cell>
        </row>
        <row r="66">
          <cell r="R66">
            <v>347.67149999999998</v>
          </cell>
        </row>
        <row r="67">
          <cell r="R67">
            <v>370.375</v>
          </cell>
        </row>
        <row r="68">
          <cell r="R68">
            <v>407.49950000000001</v>
          </cell>
        </row>
        <row r="69">
          <cell r="R69">
            <v>461.90300000000002</v>
          </cell>
        </row>
        <row r="70">
          <cell r="R70">
            <v>501.49400000000003</v>
          </cell>
        </row>
        <row r="71">
          <cell r="R71">
            <v>517.8130000000001</v>
          </cell>
        </row>
        <row r="72">
          <cell r="R72">
            <v>580.76049999999998</v>
          </cell>
        </row>
        <row r="73">
          <cell r="R73">
            <v>673.98400000000004</v>
          </cell>
        </row>
        <row r="74">
          <cell r="R74">
            <v>745.00450000000001</v>
          </cell>
        </row>
        <row r="75">
          <cell r="R75">
            <v>834.2170000000001</v>
          </cell>
        </row>
        <row r="76">
          <cell r="R76">
            <v>954.30599999999993</v>
          </cell>
        </row>
        <row r="77">
          <cell r="R77">
            <v>1104.0284999999999</v>
          </cell>
        </row>
        <row r="78">
          <cell r="R78">
            <v>1259.2774999999999</v>
          </cell>
        </row>
        <row r="79">
          <cell r="R79">
            <v>1458.8000000000002</v>
          </cell>
        </row>
        <row r="80">
          <cell r="R80">
            <v>1734.9049999999997</v>
          </cell>
        </row>
        <row r="81">
          <cell r="R81">
            <v>1993.6215</v>
          </cell>
        </row>
        <row r="82">
          <cell r="R82">
            <v>2341.8205000000003</v>
          </cell>
        </row>
        <row r="83">
          <cell r="R83">
            <v>2746.3374999999996</v>
          </cell>
        </row>
        <row r="84">
          <cell r="R84">
            <v>3052.0054999999998</v>
          </cell>
        </row>
        <row r="85">
          <cell r="R85">
            <v>3345.7155000000002</v>
          </cell>
        </row>
        <row r="86">
          <cell r="R86">
            <v>3772.75</v>
          </cell>
        </row>
        <row r="87">
          <cell r="R87">
            <v>4169.82</v>
          </cell>
        </row>
        <row r="88">
          <cell r="R88">
            <v>4636.2404999999999</v>
          </cell>
        </row>
        <row r="89">
          <cell r="R89">
            <v>5190.3804999999993</v>
          </cell>
        </row>
        <row r="90">
          <cell r="R90">
            <v>5715.0720000000001</v>
          </cell>
        </row>
        <row r="91">
          <cell r="R91">
            <v>6209.1924999999992</v>
          </cell>
        </row>
        <row r="92">
          <cell r="R92">
            <v>6938.3934999999992</v>
          </cell>
        </row>
        <row r="93">
          <cell r="R93">
            <v>7954.1399999999994</v>
          </cell>
        </row>
        <row r="94">
          <cell r="R94">
            <v>9057.4759999999987</v>
          </cell>
        </row>
        <row r="95">
          <cell r="R95">
            <v>10378.182499999999</v>
          </cell>
        </row>
        <row r="96">
          <cell r="R96">
            <v>11838.224499999998</v>
          </cell>
        </row>
        <row r="97">
          <cell r="R97">
            <v>12551.704000000002</v>
          </cell>
        </row>
        <row r="98">
          <cell r="R98">
            <v>12294.823</v>
          </cell>
        </row>
        <row r="99">
          <cell r="R99">
            <v>11783.836500000001</v>
          </cell>
        </row>
        <row r="100">
          <cell r="R100">
            <v>12441.8105</v>
          </cell>
        </row>
        <row r="101">
          <cell r="R101">
            <v>14100.281500000001</v>
          </cell>
        </row>
        <row r="102">
          <cell r="R102">
            <v>15227.270500000002</v>
          </cell>
        </row>
        <row r="103">
          <cell r="R103">
            <v>16526.358499999998</v>
          </cell>
        </row>
        <row r="104">
          <cell r="R104">
            <v>18033.484499999999</v>
          </cell>
        </row>
        <row r="105">
          <cell r="R105">
            <v>16787.539000000001</v>
          </cell>
        </row>
        <row r="106">
          <cell r="R106">
            <v>16057.054</v>
          </cell>
        </row>
        <row r="107">
          <cell r="R107">
            <v>18105.3105</v>
          </cell>
        </row>
        <row r="108">
          <cell r="R108">
            <v>19109.55</v>
          </cell>
        </row>
        <row r="109">
          <cell r="R109">
            <v>20139.4355</v>
          </cell>
        </row>
        <row r="110">
          <cell r="R110">
            <v>22472.5815</v>
          </cell>
        </row>
        <row r="111">
          <cell r="R111">
            <v>24520.909500000002</v>
          </cell>
        </row>
        <row r="112">
          <cell r="R112">
            <v>25073.148000000001</v>
          </cell>
        </row>
        <row r="113">
          <cell r="R113">
            <v>25696.367999999999</v>
          </cell>
        </row>
      </sheetData>
      <sheetData sheetId="32"/>
      <sheetData sheetId="33"/>
      <sheetData sheetId="34"/>
      <sheetData sheetId="35"/>
      <sheetData sheetId="36"/>
      <sheetData sheetId="37">
        <row r="55">
          <cell r="G55">
            <v>7.7776518511153567E-2</v>
          </cell>
        </row>
        <row r="56">
          <cell r="G56">
            <v>7.6665974472296367E-2</v>
          </cell>
        </row>
        <row r="57">
          <cell r="G57">
            <v>7.9886001324345909E-2</v>
          </cell>
        </row>
        <row r="58">
          <cell r="G58">
            <v>8.2533426512621744E-2</v>
          </cell>
        </row>
        <row r="59">
          <cell r="G59">
            <v>8.4617452940162069E-2</v>
          </cell>
        </row>
        <row r="60">
          <cell r="G60">
            <v>8.6596082145820402E-2</v>
          </cell>
        </row>
        <row r="61">
          <cell r="G61">
            <v>8.9388865624592265E-2</v>
          </cell>
        </row>
        <row r="62">
          <cell r="G62">
            <v>8.8242132487573094E-2</v>
          </cell>
        </row>
        <row r="63">
          <cell r="G63">
            <v>8.7550125675584775E-2</v>
          </cell>
        </row>
        <row r="64">
          <cell r="G64">
            <v>9.0456747671873047E-2</v>
          </cell>
        </row>
        <row r="65">
          <cell r="G65">
            <v>9.3756637376765095E-2</v>
          </cell>
        </row>
        <row r="66">
          <cell r="G66">
            <v>9.833481310814271E-2</v>
          </cell>
        </row>
        <row r="67">
          <cell r="G67">
            <v>9.7407140073342197E-2</v>
          </cell>
        </row>
        <row r="68">
          <cell r="G68">
            <v>0.10564918446954831</v>
          </cell>
        </row>
        <row r="69">
          <cell r="G69">
            <v>0.11886674876738834</v>
          </cell>
        </row>
        <row r="70">
          <cell r="G70">
            <v>0.12701053152804453</v>
          </cell>
        </row>
        <row r="71">
          <cell r="G71">
            <v>0.12670007581261777</v>
          </cell>
        </row>
        <row r="72">
          <cell r="G72">
            <v>0.13423322995840511</v>
          </cell>
        </row>
        <row r="73">
          <cell r="G73">
            <v>0.14458044909970377</v>
          </cell>
        </row>
        <row r="74">
          <cell r="G74">
            <v>0.14202555325452693</v>
          </cell>
        </row>
        <row r="75">
          <cell r="G75">
            <v>0.1318256667197758</v>
          </cell>
        </row>
        <row r="76">
          <cell r="G76">
            <v>0.14143400970120815</v>
          </cell>
        </row>
        <row r="77">
          <cell r="G77">
            <v>0.13849361700164303</v>
          </cell>
        </row>
        <row r="78">
          <cell r="G78">
            <v>0.13611012665479363</v>
          </cell>
        </row>
        <row r="79">
          <cell r="G79">
            <v>0.14439499075826881</v>
          </cell>
        </row>
        <row r="80">
          <cell r="G80">
            <v>0.13609766411657273</v>
          </cell>
        </row>
        <row r="81">
          <cell r="G81">
            <v>0.11776629864134676</v>
          </cell>
        </row>
        <row r="82">
          <cell r="G82">
            <v>0.11336387647135608</v>
          </cell>
        </row>
        <row r="83">
          <cell r="G83">
            <v>0.11270598127017216</v>
          </cell>
        </row>
        <row r="84">
          <cell r="G84">
            <v>0.1092465358052476</v>
          </cell>
        </row>
        <row r="85">
          <cell r="G85">
            <v>0.10521540781929715</v>
          </cell>
        </row>
        <row r="86">
          <cell r="G86">
            <v>9.9173339211329148E-2</v>
          </cell>
        </row>
        <row r="87">
          <cell r="G87">
            <v>9.277642903520332E-2</v>
          </cell>
        </row>
        <row r="88">
          <cell r="G88">
            <v>8.9491466039534201E-2</v>
          </cell>
        </row>
        <row r="89">
          <cell r="G89">
            <v>9.2030295351211946E-2</v>
          </cell>
        </row>
        <row r="90">
          <cell r="G90">
            <v>9.3017143541326647E-2</v>
          </cell>
        </row>
        <row r="91">
          <cell r="G91">
            <v>8.8977803782657364E-2</v>
          </cell>
        </row>
        <row r="92">
          <cell r="G92">
            <v>8.5154064275094532E-2</v>
          </cell>
        </row>
        <row r="93">
          <cell r="G93">
            <v>7.5709848843880406E-2</v>
          </cell>
        </row>
        <row r="94">
          <cell r="G94">
            <v>6.7187838660747859E-2</v>
          </cell>
        </row>
        <row r="95">
          <cell r="G95">
            <v>6.5603005637970127E-2</v>
          </cell>
        </row>
        <row r="96">
          <cell r="G96">
            <v>6.7658527470321486E-2</v>
          </cell>
        </row>
        <row r="97">
          <cell r="G97">
            <v>7.5723513697974337E-2</v>
          </cell>
        </row>
        <row r="98">
          <cell r="G98">
            <v>7.8240172589779139E-2</v>
          </cell>
        </row>
        <row r="99">
          <cell r="G99">
            <v>7.3572565247321656E-2</v>
          </cell>
        </row>
        <row r="100">
          <cell r="G100">
            <v>7.5525275536273612E-2</v>
          </cell>
        </row>
        <row r="101">
          <cell r="G101">
            <v>7.5679179062283136E-2</v>
          </cell>
        </row>
        <row r="102">
          <cell r="G102">
            <v>6.9602705583757696E-2</v>
          </cell>
        </row>
        <row r="103">
          <cell r="G103">
            <v>7.0076022501790305E-2</v>
          </cell>
        </row>
        <row r="104">
          <cell r="G104">
            <v>7.4635838933549511E-2</v>
          </cell>
        </row>
        <row r="105">
          <cell r="G105">
            <v>7.6230860838550657E-2</v>
          </cell>
        </row>
        <row r="106">
          <cell r="G106">
            <v>7.6527190303697604E-2</v>
          </cell>
        </row>
        <row r="107">
          <cell r="G107">
            <v>7.7659232934692332E-2</v>
          </cell>
        </row>
        <row r="108">
          <cell r="G108">
            <v>6.7031548065062757E-2</v>
          </cell>
        </row>
        <row r="109">
          <cell r="G109">
            <v>6.5695588960799814E-2</v>
          </cell>
        </row>
        <row r="110">
          <cell r="G110">
            <v>6.5301150091279625E-2</v>
          </cell>
        </row>
        <row r="111">
          <cell r="G111">
            <v>6.3294639950106854E-2</v>
          </cell>
        </row>
      </sheetData>
      <sheetData sheetId="38"/>
      <sheetData sheetId="39"/>
      <sheetData sheetId="40"/>
      <sheetData sheetId="41"/>
      <sheetData sheetId="42"/>
      <sheetData sheetId="43">
        <row r="58">
          <cell r="D58">
            <v>318.03013520679036</v>
          </cell>
          <cell r="E58">
            <v>7.3046352067902376</v>
          </cell>
          <cell r="V58">
            <v>10.516999999999999</v>
          </cell>
          <cell r="Z58">
            <v>2.0640000000000063</v>
          </cell>
        </row>
        <row r="59">
          <cell r="D59">
            <v>331.2393019156039</v>
          </cell>
          <cell r="E59">
            <v>8.4138019156038695</v>
          </cell>
          <cell r="V59">
            <v>15.151</v>
          </cell>
          <cell r="Z59">
            <v>2.4450000000000083</v>
          </cell>
        </row>
        <row r="60">
          <cell r="D60">
            <v>353.00452743343828</v>
          </cell>
          <cell r="E60">
            <v>8.4826987035590378</v>
          </cell>
          <cell r="V60">
            <v>11.326000000000001</v>
          </cell>
          <cell r="Z60">
            <v>2.7800118362792929</v>
          </cell>
        </row>
        <row r="61">
          <cell r="D61">
            <v>372.8806484486613</v>
          </cell>
          <cell r="E61">
            <v>8.6486936476272263</v>
          </cell>
          <cell r="V61">
            <v>12.83</v>
          </cell>
          <cell r="Z61">
            <v>3.1875222770630884</v>
          </cell>
        </row>
        <row r="62">
          <cell r="D62">
            <v>402.49146074611519</v>
          </cell>
          <cell r="E62">
            <v>9.2493132778575387</v>
          </cell>
          <cell r="V62">
            <v>15.965999999999999</v>
          </cell>
          <cell r="Z62">
            <v>5.4663793668769909</v>
          </cell>
        </row>
        <row r="63">
          <cell r="D63">
            <v>432.17862721131075</v>
          </cell>
          <cell r="E63">
            <v>8.5098076375452933</v>
          </cell>
          <cell r="V63">
            <v>20.516999999999999</v>
          </cell>
          <cell r="Z63">
            <v>6.5349540594887854</v>
          </cell>
        </row>
        <row r="64">
          <cell r="D64">
            <v>470.7739162246545</v>
          </cell>
          <cell r="E64">
            <v>6.1948149953573761</v>
          </cell>
          <cell r="V64">
            <v>20.113</v>
          </cell>
          <cell r="Z64">
            <v>4.0117695142371028</v>
          </cell>
        </row>
        <row r="65">
          <cell r="D65">
            <v>503.80517023668693</v>
          </cell>
          <cell r="E65">
            <v>5.55095141219374</v>
          </cell>
          <cell r="V65">
            <v>27.6</v>
          </cell>
          <cell r="Z65">
            <v>2.8399334768132727</v>
          </cell>
        </row>
        <row r="66">
          <cell r="D66">
            <v>548.96771586337093</v>
          </cell>
          <cell r="E66">
            <v>3.9509043488915268</v>
          </cell>
          <cell r="V66">
            <v>36.299999999999997</v>
          </cell>
          <cell r="Z66">
            <v>2.5789227434791897</v>
          </cell>
        </row>
        <row r="67">
          <cell r="D67">
            <v>594.70188082442723</v>
          </cell>
          <cell r="E67">
            <v>2.7591239589554561</v>
          </cell>
          <cell r="V67">
            <v>29.577000000000002</v>
          </cell>
          <cell r="Z67">
            <v>-3.5725026065282952</v>
          </cell>
        </row>
        <row r="68">
          <cell r="D68">
            <v>641.25235981373191</v>
          </cell>
          <cell r="E68">
            <v>8.7258373641368507</v>
          </cell>
          <cell r="V68">
            <v>18.247</v>
          </cell>
          <cell r="Z68">
            <v>3.3751491135945559</v>
          </cell>
        </row>
        <row r="69">
          <cell r="D69">
            <v>683.60551628102291</v>
          </cell>
          <cell r="E69">
            <v>12.540500127732798</v>
          </cell>
          <cell r="V69">
            <v>26.3</v>
          </cell>
          <cell r="Z69">
            <v>3.9637447162899639</v>
          </cell>
        </row>
        <row r="70">
          <cell r="D70">
            <v>751.14762719348835</v>
          </cell>
          <cell r="E70">
            <v>10.3625055884321</v>
          </cell>
          <cell r="V70">
            <v>34.348999999999997</v>
          </cell>
          <cell r="Z70">
            <v>4.2432943260562848</v>
          </cell>
        </row>
        <row r="71">
          <cell r="D71">
            <v>831.69851914472133</v>
          </cell>
          <cell r="E71">
            <v>8.577411928223114</v>
          </cell>
          <cell r="V71">
            <v>33.72</v>
          </cell>
          <cell r="Z71">
            <v>5.2604177784976258</v>
          </cell>
        </row>
        <row r="72">
          <cell r="D72">
            <v>914.54973125779065</v>
          </cell>
          <cell r="E72">
            <v>6.3038968510285258</v>
          </cell>
          <cell r="V72">
            <v>27.350999999999999</v>
          </cell>
          <cell r="Z72">
            <v>4.7672903507616029</v>
          </cell>
        </row>
        <row r="73">
          <cell r="D73">
            <v>965.99137443402469</v>
          </cell>
          <cell r="E73">
            <v>14.982588807691172</v>
          </cell>
          <cell r="V73">
            <v>28.28</v>
          </cell>
          <cell r="Z73">
            <v>5.0494745503338505</v>
          </cell>
        </row>
        <row r="74">
          <cell r="D74">
            <v>1068.7645899609402</v>
          </cell>
          <cell r="E74">
            <v>14.404081884956213</v>
          </cell>
          <cell r="V74">
            <v>37.279000000000003</v>
          </cell>
          <cell r="Z74">
            <v>4.0539391220394467</v>
          </cell>
        </row>
        <row r="75">
          <cell r="D75">
            <v>1175.1399017697202</v>
          </cell>
          <cell r="E75">
            <v>15.733306676242137</v>
          </cell>
          <cell r="V75">
            <v>42.137999999999998</v>
          </cell>
          <cell r="Z75">
            <v>2.2506185706705648</v>
          </cell>
        </row>
        <row r="76">
          <cell r="D76">
            <v>1317.5710106087574</v>
          </cell>
          <cell r="E76">
            <v>14.301544277256653</v>
          </cell>
          <cell r="V76">
            <v>47.719000000000001</v>
          </cell>
          <cell r="Z76">
            <v>1.5410020474136528</v>
          </cell>
        </row>
        <row r="77">
          <cell r="D77">
            <v>1476.3340561135008</v>
          </cell>
          <cell r="E77">
            <v>13.149987183321628</v>
          </cell>
          <cell r="V77">
            <v>72.081000000000003</v>
          </cell>
          <cell r="Z77">
            <v>2.3674196284052584</v>
          </cell>
        </row>
        <row r="78">
          <cell r="D78">
            <v>1631.791717916627</v>
          </cell>
          <cell r="E78">
            <v>17.878196214015361</v>
          </cell>
          <cell r="V78">
            <v>74.225999999999999</v>
          </cell>
          <cell r="Z78">
            <v>2.1749968382392417</v>
          </cell>
        </row>
        <row r="79">
          <cell r="D79">
            <v>1803.8449417724271</v>
          </cell>
          <cell r="E79">
            <v>19.69848611178486</v>
          </cell>
          <cell r="V79">
            <v>77.279499999999999</v>
          </cell>
          <cell r="Z79">
            <v>0.25162973157680568</v>
          </cell>
        </row>
        <row r="80">
          <cell r="D80">
            <v>1907.9743295260853</v>
          </cell>
          <cell r="E80">
            <v>29.174137601877192</v>
          </cell>
          <cell r="V80">
            <v>86.623999999999995</v>
          </cell>
          <cell r="Z80">
            <v>-8.6071928486911986</v>
          </cell>
        </row>
        <row r="81">
          <cell r="D81">
            <v>2004.4019868750634</v>
          </cell>
          <cell r="E81">
            <v>33.563025879902852</v>
          </cell>
          <cell r="V81">
            <v>123.42</v>
          </cell>
          <cell r="Z81">
            <v>-5.5484254937440358</v>
          </cell>
        </row>
        <row r="82">
          <cell r="D82">
            <v>2193.7027680859201</v>
          </cell>
          <cell r="E82">
            <v>29.431838701147171</v>
          </cell>
          <cell r="V82">
            <v>138.0205</v>
          </cell>
          <cell r="Z82">
            <v>-10.814895764646916</v>
          </cell>
        </row>
        <row r="83">
          <cell r="D83">
            <v>2349.4948790044314</v>
          </cell>
          <cell r="E83">
            <v>30.203952661098356</v>
          </cell>
          <cell r="V83">
            <v>172.22200000000001</v>
          </cell>
          <cell r="Z83">
            <v>-11.03479453089626</v>
          </cell>
        </row>
        <row r="84">
          <cell r="D84">
            <v>2467.4730928211357</v>
          </cell>
          <cell r="E84">
            <v>34.973492983631786</v>
          </cell>
          <cell r="V84">
            <v>332.90899999999999</v>
          </cell>
          <cell r="Z84">
            <v>-10.50479331110639</v>
          </cell>
        </row>
        <row r="85">
          <cell r="D85">
            <v>2668.9444144935442</v>
          </cell>
          <cell r="E85">
            <v>39.41112037262792</v>
          </cell>
          <cell r="V85">
            <v>138.04900000000001</v>
          </cell>
          <cell r="Z85">
            <v>-24.546436473374211</v>
          </cell>
        </row>
        <row r="86">
          <cell r="D86">
            <v>2956.0319753831432</v>
          </cell>
          <cell r="E86">
            <v>25.722816055500971</v>
          </cell>
          <cell r="V86">
            <v>155.62799999999999</v>
          </cell>
          <cell r="Z86">
            <v>-11.392722063181591</v>
          </cell>
        </row>
        <row r="87">
          <cell r="D87">
            <v>3130.3867562474775</v>
          </cell>
          <cell r="E87">
            <v>23.320817875699049</v>
          </cell>
          <cell r="V87">
            <v>146.69</v>
          </cell>
          <cell r="Z87">
            <v>-9.339874670137732</v>
          </cell>
        </row>
        <row r="88">
          <cell r="D88">
            <v>3327.4537223950801</v>
          </cell>
          <cell r="E88">
            <v>29.911649774587659</v>
          </cell>
          <cell r="V88">
            <v>115.702</v>
          </cell>
          <cell r="Z88">
            <v>-6.8873672726801516</v>
          </cell>
        </row>
        <row r="89">
          <cell r="D89">
            <v>3387.4684359324333</v>
          </cell>
          <cell r="E89">
            <v>31.223298765528398</v>
          </cell>
          <cell r="V89">
            <v>100.574</v>
          </cell>
          <cell r="Z89">
            <v>-15.147020610051285</v>
          </cell>
        </row>
        <row r="90">
          <cell r="D90">
            <v>3545.7871496270445</v>
          </cell>
          <cell r="E90">
            <v>49.036861923694232</v>
          </cell>
          <cell r="V90">
            <v>115.57599999999999</v>
          </cell>
          <cell r="Z90">
            <v>-14.491339174435947</v>
          </cell>
        </row>
        <row r="91">
          <cell r="D91">
            <v>3622.0214024536485</v>
          </cell>
          <cell r="E91">
            <v>55.587481068641409</v>
          </cell>
          <cell r="V91">
            <v>140.34700000000001</v>
          </cell>
          <cell r="Z91">
            <v>-16.404226870168408</v>
          </cell>
        </row>
        <row r="92">
          <cell r="D92">
            <v>3805.3205921740837</v>
          </cell>
          <cell r="E92">
            <v>55.5036920839093</v>
          </cell>
          <cell r="V92">
            <v>139.101</v>
          </cell>
          <cell r="Z92">
            <v>-17.241257670851951</v>
          </cell>
        </row>
        <row r="93">
          <cell r="D93">
            <v>4050.8275599636263</v>
          </cell>
          <cell r="E93">
            <v>51.358861618160518</v>
          </cell>
          <cell r="V93">
            <v>167.40500000000046</v>
          </cell>
          <cell r="Z93">
            <v>-18.305299072097341</v>
          </cell>
        </row>
        <row r="94">
          <cell r="D94">
            <v>4309.2348812316868</v>
          </cell>
          <cell r="E94">
            <v>50.882856032530981</v>
          </cell>
          <cell r="V94">
            <v>249.53200000000001</v>
          </cell>
          <cell r="Z94">
            <v>-14.903797621246007</v>
          </cell>
        </row>
        <row r="95">
          <cell r="D95">
            <v>4636.7367545036359</v>
          </cell>
          <cell r="E95">
            <v>51.19770096238517</v>
          </cell>
          <cell r="V95">
            <v>354.62200000000001</v>
          </cell>
          <cell r="Z95">
            <v>-11.107213611338999</v>
          </cell>
        </row>
        <row r="96">
          <cell r="D96">
            <v>4992.745342524694</v>
          </cell>
          <cell r="E96">
            <v>50.330824383304389</v>
          </cell>
          <cell r="V96">
            <v>444.50799999999998</v>
          </cell>
          <cell r="Z96">
            <v>2.1266889103454965</v>
          </cell>
        </row>
        <row r="97">
          <cell r="D97">
            <v>5350.7900549691167</v>
          </cell>
          <cell r="E97">
            <v>44.109169326649862</v>
          </cell>
          <cell r="V97">
            <v>521.38036199999976</v>
          </cell>
          <cell r="Z97">
            <v>30.647296226658955</v>
          </cell>
        </row>
        <row r="98">
          <cell r="D98">
            <v>5712.2425007777319</v>
          </cell>
          <cell r="E98">
            <v>42.802391684830582</v>
          </cell>
          <cell r="V98">
            <v>614.73961299999985</v>
          </cell>
          <cell r="Z98">
            <v>-11.419851875968376</v>
          </cell>
        </row>
        <row r="99">
          <cell r="D99">
            <v>5846.257532873421</v>
          </cell>
          <cell r="E99">
            <v>58.584558211465264</v>
          </cell>
          <cell r="V99">
            <v>325.16899999999998</v>
          </cell>
          <cell r="Z99">
            <v>1.6569368606460149</v>
          </cell>
        </row>
        <row r="100">
          <cell r="D100">
            <v>5823.1550192037785</v>
          </cell>
          <cell r="E100">
            <v>84.557902366659619</v>
          </cell>
          <cell r="V100">
            <v>238.36799999999999</v>
          </cell>
          <cell r="Z100">
            <v>1.7830492019890762</v>
          </cell>
        </row>
        <row r="101">
          <cell r="D101">
            <v>5961.4781778232282</v>
          </cell>
          <cell r="E101">
            <v>106.3882836662533</v>
          </cell>
          <cell r="V101">
            <v>294.02199999999999</v>
          </cell>
          <cell r="Z101">
            <v>-0.62613424420375097</v>
          </cell>
        </row>
        <row r="102">
          <cell r="D102">
            <v>6383.2544954936247</v>
          </cell>
          <cell r="E102">
            <v>107.82592650781771</v>
          </cell>
          <cell r="V102">
            <v>471.73599999999999</v>
          </cell>
          <cell r="Z102">
            <v>-0.52321959796207551</v>
          </cell>
        </row>
        <row r="103">
          <cell r="D103">
            <v>6830.2110000000002</v>
          </cell>
          <cell r="E103">
            <v>124.57006792575521</v>
          </cell>
          <cell r="V103">
            <v>663.05700000000002</v>
          </cell>
          <cell r="Z103">
            <v>4.5406104999040338</v>
          </cell>
        </row>
        <row r="104">
          <cell r="D104">
            <v>7306.4493195187679</v>
          </cell>
          <cell r="E104">
            <v>101.2990281412267</v>
          </cell>
          <cell r="V104">
            <v>771.04600000000005</v>
          </cell>
          <cell r="Z104">
            <v>20.86864407735024</v>
          </cell>
        </row>
        <row r="105">
          <cell r="D105">
            <v>7805.4947922576039</v>
          </cell>
          <cell r="E105">
            <v>65.574631637280618</v>
          </cell>
          <cell r="V105">
            <v>895.67399999999907</v>
          </cell>
          <cell r="Z105">
            <v>47.205993471534121</v>
          </cell>
        </row>
        <row r="106">
          <cell r="D106">
            <v>7814.4070000000002</v>
          </cell>
          <cell r="E106">
            <v>88.596677519150944</v>
          </cell>
          <cell r="V106">
            <v>466.57900000000001</v>
          </cell>
          <cell r="Z106">
            <v>-1.0261714576678571</v>
          </cell>
        </row>
        <row r="107">
          <cell r="D107">
            <v>7384.6989999999996</v>
          </cell>
          <cell r="E107">
            <v>134.67556718050764</v>
          </cell>
          <cell r="V107">
            <v>236.06399999999999</v>
          </cell>
          <cell r="Z107">
            <v>-44.413804180508812</v>
          </cell>
        </row>
        <row r="108">
          <cell r="D108">
            <v>7673.6180000000004</v>
          </cell>
          <cell r="E108">
            <v>139.97848681269807</v>
          </cell>
          <cell r="V108">
            <v>363.80799999999999</v>
          </cell>
          <cell r="Z108">
            <v>-64.350692812697787</v>
          </cell>
        </row>
        <row r="109">
          <cell r="D109">
            <v>7969.2280000000001</v>
          </cell>
          <cell r="E109">
            <v>139.99657746534649</v>
          </cell>
          <cell r="V109">
            <v>375.26</v>
          </cell>
          <cell r="Z109">
            <v>-82.891170465346278</v>
          </cell>
        </row>
        <row r="110">
          <cell r="D110">
            <v>8499.5235683758656</v>
          </cell>
          <cell r="E110">
            <v>181.27623779073656</v>
          </cell>
          <cell r="V110">
            <v>620.67028900000082</v>
          </cell>
          <cell r="Z110">
            <v>-94.332669414869343</v>
          </cell>
        </row>
        <row r="111">
          <cell r="D111">
            <v>8634.4088309788567</v>
          </cell>
          <cell r="E111">
            <v>176.79557403857143</v>
          </cell>
          <cell r="V111">
            <v>483.41300000000001</v>
          </cell>
          <cell r="Z111">
            <v>-83.938568334483335</v>
          </cell>
        </row>
        <row r="112">
          <cell r="D112">
            <v>9131.8959291883239</v>
          </cell>
          <cell r="E112">
            <v>-54.854195429135871</v>
          </cell>
          <cell r="V112">
            <v>687.38800048828102</v>
          </cell>
          <cell r="Z112">
            <v>218.96863076199344</v>
          </cell>
        </row>
        <row r="113">
          <cell r="D113">
            <v>9570.0718904250061</v>
          </cell>
          <cell r="E113">
            <v>-46.894412481353356</v>
          </cell>
          <cell r="V113">
            <v>694.951773</v>
          </cell>
          <cell r="Z113">
            <v>223.3546535458747</v>
          </cell>
        </row>
        <row r="114">
          <cell r="D114">
            <v>9629.5152805324324</v>
          </cell>
          <cell r="E114">
            <v>163.71708565950939</v>
          </cell>
          <cell r="V114">
            <v>706.79231110618593</v>
          </cell>
          <cell r="Z114">
            <v>-87.861131190110171</v>
          </cell>
        </row>
      </sheetData>
      <sheetData sheetId="44">
        <row r="58">
          <cell r="D58">
            <v>257.91800000000001</v>
          </cell>
          <cell r="E58">
            <v>30.698999999999998</v>
          </cell>
          <cell r="H58">
            <v>0</v>
          </cell>
          <cell r="K58">
            <v>5.0570000000000004</v>
          </cell>
          <cell r="M58">
            <v>10.006499999999999</v>
          </cell>
          <cell r="N58">
            <v>2.7280000000000002</v>
          </cell>
          <cell r="O58">
            <v>0.63600000000000001</v>
          </cell>
          <cell r="R58">
            <v>1.617</v>
          </cell>
        </row>
        <row r="59">
          <cell r="D59">
            <v>266.90199999999999</v>
          </cell>
          <cell r="E59">
            <v>32.162999999999997</v>
          </cell>
          <cell r="H59">
            <v>0</v>
          </cell>
          <cell r="K59">
            <v>5.6829999999999998</v>
          </cell>
          <cell r="M59">
            <v>10.384500000000001</v>
          </cell>
          <cell r="N59">
            <v>2.7589999999999999</v>
          </cell>
          <cell r="O59">
            <v>0.629</v>
          </cell>
          <cell r="R59">
            <v>1.86</v>
          </cell>
        </row>
        <row r="60">
          <cell r="D60">
            <v>283.37299999999999</v>
          </cell>
          <cell r="E60">
            <v>34.024036370799948</v>
          </cell>
          <cell r="H60">
            <v>0</v>
          </cell>
          <cell r="K60">
            <v>7.1550000000000002</v>
          </cell>
          <cell r="M60">
            <v>11.334780522800097</v>
          </cell>
          <cell r="N60">
            <v>2.87</v>
          </cell>
          <cell r="O60">
            <v>0.66200000000000003</v>
          </cell>
          <cell r="R60">
            <v>2.323</v>
          </cell>
        </row>
        <row r="61">
          <cell r="D61">
            <v>299.44299999999998</v>
          </cell>
          <cell r="E61">
            <v>34.09562927706255</v>
          </cell>
          <cell r="H61">
            <v>0</v>
          </cell>
          <cell r="K61">
            <v>9.2119999999999997</v>
          </cell>
          <cell r="M61">
            <v>12.199803246908523</v>
          </cell>
          <cell r="N61">
            <v>2.7130000000000001</v>
          </cell>
          <cell r="O61">
            <v>0.67900000000000005</v>
          </cell>
          <cell r="R61">
            <v>2.702</v>
          </cell>
        </row>
        <row r="62">
          <cell r="D62">
            <v>323.26600000000002</v>
          </cell>
          <cell r="E62">
            <v>35.961222183325148</v>
          </cell>
          <cell r="H62">
            <v>0</v>
          </cell>
          <cell r="K62">
            <v>10.125</v>
          </cell>
          <cell r="M62">
            <v>12.680545918055513</v>
          </cell>
          <cell r="N62">
            <v>2.625</v>
          </cell>
          <cell r="R62">
            <v>3.1179999999999999</v>
          </cell>
        </row>
        <row r="63">
          <cell r="D63">
            <v>347.15</v>
          </cell>
          <cell r="E63">
            <v>38.874428437502552</v>
          </cell>
          <cell r="H63">
            <v>0</v>
          </cell>
          <cell r="K63">
            <v>11.295999999999999</v>
          </cell>
          <cell r="M63">
            <v>13.791437076774146</v>
          </cell>
          <cell r="N63">
            <v>2.4539999999999997</v>
          </cell>
          <cell r="R63">
            <v>3.5680000000000001</v>
          </cell>
        </row>
        <row r="64">
          <cell r="D64">
            <v>381.06700000000001</v>
          </cell>
          <cell r="E64">
            <v>43.438715354469942</v>
          </cell>
          <cell r="H64">
            <v>1.5810475020199974</v>
          </cell>
          <cell r="K64">
            <v>13.225</v>
          </cell>
          <cell r="M64">
            <v>14.796616360590086</v>
          </cell>
          <cell r="N64">
            <v>2.6080000000000001</v>
          </cell>
          <cell r="O64">
            <v>1.006</v>
          </cell>
          <cell r="R64">
            <v>4.4260000000000002</v>
          </cell>
        </row>
        <row r="65">
          <cell r="D65">
            <v>411.64600000000002</v>
          </cell>
          <cell r="E65">
            <v>44.960391251109982</v>
          </cell>
          <cell r="H65">
            <v>1.5242634133699995</v>
          </cell>
          <cell r="K65">
            <v>14.898999999999999</v>
          </cell>
          <cell r="M65">
            <v>15.291894096570008</v>
          </cell>
          <cell r="N65">
            <v>2.5389999999999997</v>
          </cell>
          <cell r="O65">
            <v>1.032</v>
          </cell>
          <cell r="R65">
            <v>5.0460000000000003</v>
          </cell>
        </row>
        <row r="66">
          <cell r="D66">
            <v>451.505</v>
          </cell>
          <cell r="E66">
            <v>46.427558342999895</v>
          </cell>
          <cell r="H66">
            <v>0</v>
          </cell>
          <cell r="K66">
            <v>16.782</v>
          </cell>
          <cell r="M66">
            <v>17.121330428000245</v>
          </cell>
          <cell r="N66">
            <v>3.4750000000000001</v>
          </cell>
          <cell r="O66">
            <v>1.1379999999999999</v>
          </cell>
          <cell r="R66">
            <v>5.9889999999999999</v>
          </cell>
        </row>
        <row r="67">
          <cell r="D67">
            <v>498.86500000000001</v>
          </cell>
          <cell r="E67">
            <v>48.82292439299998</v>
          </cell>
          <cell r="H67">
            <v>1.8192539810000032</v>
          </cell>
          <cell r="K67">
            <v>19.626000000000001</v>
          </cell>
          <cell r="M67">
            <v>17.216335079000061</v>
          </cell>
          <cell r="N67">
            <v>2.6460000000000004</v>
          </cell>
          <cell r="O67">
            <v>1.421</v>
          </cell>
          <cell r="R67">
            <v>6.9180000000000001</v>
          </cell>
        </row>
        <row r="68">
          <cell r="D68">
            <v>531.88400000000001</v>
          </cell>
          <cell r="E68">
            <v>46.485728690999949</v>
          </cell>
          <cell r="H68">
            <v>1.6895223529999985</v>
          </cell>
          <cell r="K68">
            <v>22.021000000000001</v>
          </cell>
          <cell r="M68">
            <v>17.006644645000488</v>
          </cell>
          <cell r="N68">
            <v>2.4269999999999996</v>
          </cell>
          <cell r="O68">
            <v>1.448</v>
          </cell>
          <cell r="R68">
            <v>7.8789999999999996</v>
          </cell>
        </row>
        <row r="69">
          <cell r="D69">
            <v>564.96699999999998</v>
          </cell>
          <cell r="E69">
            <v>47.219845682000056</v>
          </cell>
          <cell r="H69">
            <v>1.9790800730000082</v>
          </cell>
          <cell r="K69">
            <v>24.731000000000002</v>
          </cell>
          <cell r="M69">
            <v>16.723425755000225</v>
          </cell>
          <cell r="N69">
            <v>2.5869999999999997</v>
          </cell>
          <cell r="O69">
            <v>1.579</v>
          </cell>
          <cell r="R69">
            <v>9.2940000000000005</v>
          </cell>
        </row>
        <row r="70">
          <cell r="D70">
            <v>622.59900000000005</v>
          </cell>
          <cell r="E70">
            <v>52.366415006999958</v>
          </cell>
          <cell r="H70">
            <v>2.2200793480000094</v>
          </cell>
          <cell r="K70">
            <v>27.4</v>
          </cell>
          <cell r="M70">
            <v>18.35341227200006</v>
          </cell>
          <cell r="N70">
            <v>2.9889999999999994</v>
          </cell>
          <cell r="O70">
            <v>1.823</v>
          </cell>
          <cell r="R70">
            <v>11.010999999999999</v>
          </cell>
        </row>
        <row r="71">
          <cell r="D71">
            <v>687.17899999999997</v>
          </cell>
          <cell r="E71">
            <v>59.36934771300011</v>
          </cell>
          <cell r="H71">
            <v>2.2129169520000058</v>
          </cell>
          <cell r="K71">
            <v>32.173999999999999</v>
          </cell>
          <cell r="M71">
            <v>20.112341725000395</v>
          </cell>
          <cell r="N71">
            <v>3.7629999999999999</v>
          </cell>
          <cell r="O71">
            <v>2.0190000000000001</v>
          </cell>
          <cell r="R71">
            <v>13.244</v>
          </cell>
        </row>
        <row r="72">
          <cell r="D72">
            <v>758.62900000000002</v>
          </cell>
          <cell r="E72">
            <v>59.968701754000051</v>
          </cell>
          <cell r="H72">
            <v>2.7120062029999912</v>
          </cell>
          <cell r="K72">
            <v>39.542999999999999</v>
          </cell>
          <cell r="M72">
            <v>22.495842302000405</v>
          </cell>
          <cell r="N72">
            <v>3.8109999999999999</v>
          </cell>
          <cell r="O72">
            <v>2.3319999999999999</v>
          </cell>
          <cell r="R72">
            <v>16.699000000000002</v>
          </cell>
        </row>
        <row r="73">
          <cell r="D73">
            <v>795.399</v>
          </cell>
          <cell r="E73">
            <v>57.188473244999926</v>
          </cell>
          <cell r="H73">
            <v>2.0239497780000111</v>
          </cell>
          <cell r="K73">
            <v>43.433999999999997</v>
          </cell>
          <cell r="M73">
            <v>23.063837830999933</v>
          </cell>
          <cell r="N73">
            <v>3.4329999999999998</v>
          </cell>
          <cell r="O73">
            <v>2.5539999999999998</v>
          </cell>
          <cell r="R73">
            <v>20.887</v>
          </cell>
        </row>
        <row r="74">
          <cell r="D74">
            <v>880.99900000000002</v>
          </cell>
          <cell r="E74">
            <v>63.54108424921035</v>
          </cell>
          <cell r="H74">
            <v>1.8757250717304843</v>
          </cell>
          <cell r="K74">
            <v>48.588000000000001</v>
          </cell>
          <cell r="M74">
            <v>25.900484704734044</v>
          </cell>
          <cell r="N74">
            <v>3.851</v>
          </cell>
          <cell r="O74">
            <v>2.871</v>
          </cell>
          <cell r="R74">
            <v>24.556000000000001</v>
          </cell>
        </row>
        <row r="75">
          <cell r="D75">
            <v>969.404</v>
          </cell>
          <cell r="E75">
            <v>67.481914935328618</v>
          </cell>
          <cell r="H75">
            <v>1.9740247416843988</v>
          </cell>
          <cell r="K75">
            <v>54.603000000000002</v>
          </cell>
          <cell r="M75">
            <v>28.483061587478783</v>
          </cell>
          <cell r="N75">
            <v>5.2080000000000002</v>
          </cell>
          <cell r="O75">
            <v>2.7639999999999998</v>
          </cell>
          <cell r="R75">
            <v>29.212</v>
          </cell>
        </row>
        <row r="76">
          <cell r="D76">
            <v>1090.2919999999999</v>
          </cell>
          <cell r="E76">
            <v>77.019883002747278</v>
          </cell>
          <cell r="H76">
            <v>2.284271822543928</v>
          </cell>
          <cell r="K76">
            <v>61.222999999999999</v>
          </cell>
          <cell r="M76">
            <v>31.670581281339963</v>
          </cell>
          <cell r="N76">
            <v>5.6989999999999998</v>
          </cell>
          <cell r="O76">
            <v>3.08</v>
          </cell>
          <cell r="R76">
            <v>32.744</v>
          </cell>
        </row>
        <row r="77">
          <cell r="D77">
            <v>1229.251</v>
          </cell>
          <cell r="E77">
            <v>76.6996554039861</v>
          </cell>
          <cell r="H77">
            <v>2.2307000788111204</v>
          </cell>
          <cell r="K77">
            <v>73.875</v>
          </cell>
          <cell r="M77">
            <v>35.022993897788069</v>
          </cell>
          <cell r="N77">
            <v>4.8410000000000002</v>
          </cell>
          <cell r="O77">
            <v>3.78</v>
          </cell>
          <cell r="R77">
            <v>37.347000000000001</v>
          </cell>
        </row>
        <row r="78">
          <cell r="D78">
            <v>1349.8430000000001</v>
          </cell>
          <cell r="E78">
            <v>67.530308177198691</v>
          </cell>
          <cell r="H78">
            <v>0.67016726924759862</v>
          </cell>
          <cell r="K78">
            <v>102.009</v>
          </cell>
          <cell r="M78">
            <v>40.351216687173711</v>
          </cell>
          <cell r="N78">
            <v>4.1050000000000004</v>
          </cell>
          <cell r="O78">
            <v>4.5599999999999996</v>
          </cell>
          <cell r="R78">
            <v>43.34</v>
          </cell>
        </row>
        <row r="79">
          <cell r="D79">
            <v>1486.1</v>
          </cell>
          <cell r="E79">
            <v>50.158475832970623</v>
          </cell>
          <cell r="H79">
            <v>-0.81625663314199759</v>
          </cell>
          <cell r="K79">
            <v>140.559</v>
          </cell>
          <cell r="M79">
            <v>48.163350096095265</v>
          </cell>
          <cell r="N79">
            <v>3.0619999999999994</v>
          </cell>
          <cell r="O79">
            <v>3.9660000000000002</v>
          </cell>
          <cell r="R79">
            <v>51.886000000000003</v>
          </cell>
        </row>
        <row r="80">
          <cell r="D80">
            <v>1564.9949999999999</v>
          </cell>
          <cell r="E80">
            <v>45.463144479951239</v>
          </cell>
          <cell r="H80">
            <v>-0.85447871306510159</v>
          </cell>
          <cell r="K80">
            <v>157.02099999999999</v>
          </cell>
          <cell r="M80">
            <v>54.039240292948058</v>
          </cell>
          <cell r="N80">
            <v>1.9000000000000128E-2</v>
          </cell>
          <cell r="O80">
            <v>5.7469999999999999</v>
          </cell>
          <cell r="R80">
            <v>60.122999999999998</v>
          </cell>
        </row>
        <row r="81">
          <cell r="D81">
            <v>1644.5730000000001</v>
          </cell>
          <cell r="E81">
            <v>56.639913220340325</v>
          </cell>
          <cell r="H81">
            <v>2.0890946239300021</v>
          </cell>
          <cell r="K81">
            <v>153.80500000000001</v>
          </cell>
          <cell r="M81">
            <v>50.413473268563756</v>
          </cell>
          <cell r="N81">
            <v>-5.3870000000000005</v>
          </cell>
          <cell r="O81">
            <v>6.5289999999999999</v>
          </cell>
          <cell r="R81">
            <v>69.813999999999993</v>
          </cell>
        </row>
        <row r="82">
          <cell r="D82">
            <v>1807.1379999999999</v>
          </cell>
          <cell r="E82">
            <v>63.047572631053072</v>
          </cell>
          <cell r="H82">
            <v>6.5702535942574363</v>
          </cell>
          <cell r="K82">
            <v>176.369</v>
          </cell>
          <cell r="M82">
            <v>50.428252518367259</v>
          </cell>
          <cell r="N82">
            <v>-9.4830000000000005</v>
          </cell>
          <cell r="O82">
            <v>7.1379999999999999</v>
          </cell>
          <cell r="R82">
            <v>80.447999999999993</v>
          </cell>
        </row>
        <row r="83">
          <cell r="D83">
            <v>1928.201</v>
          </cell>
          <cell r="E83">
            <v>71.293443712888433</v>
          </cell>
          <cell r="H83">
            <v>6.6248967937012093</v>
          </cell>
          <cell r="K83">
            <v>182.10900000000001</v>
          </cell>
          <cell r="M83">
            <v>56.860277161340839</v>
          </cell>
          <cell r="N83">
            <v>-12.964000000000002</v>
          </cell>
          <cell r="O83">
            <v>9.73</v>
          </cell>
          <cell r="R83">
            <v>95.096000000000004</v>
          </cell>
        </row>
        <row r="84">
          <cell r="D84">
            <v>2031.0260000000001</v>
          </cell>
          <cell r="E84">
            <v>83.303393148610198</v>
          </cell>
          <cell r="H84">
            <v>7.6784906711542655</v>
          </cell>
          <cell r="K84">
            <v>167.64</v>
          </cell>
          <cell r="M84">
            <v>61.622999999999998</v>
          </cell>
          <cell r="N84">
            <v>-15.291999999999998</v>
          </cell>
          <cell r="O84">
            <v>7.0069999999999997</v>
          </cell>
          <cell r="R84">
            <v>107.697</v>
          </cell>
        </row>
        <row r="85">
          <cell r="D85">
            <v>2163.9059999999999</v>
          </cell>
          <cell r="E85">
            <v>134.58514865148587</v>
          </cell>
          <cell r="H85">
            <v>18.354700495717783</v>
          </cell>
          <cell r="K85">
            <v>168.96600000000001</v>
          </cell>
          <cell r="M85">
            <v>66.790999999999997</v>
          </cell>
          <cell r="N85">
            <v>-9.2550000000000026</v>
          </cell>
          <cell r="O85">
            <v>4.3239999999999998</v>
          </cell>
          <cell r="R85">
            <v>124.76258194280499</v>
          </cell>
        </row>
        <row r="86">
          <cell r="D86">
            <v>2337.9839999999999</v>
          </cell>
          <cell r="E86">
            <v>186.686881390824</v>
          </cell>
          <cell r="H86">
            <v>35.331569469716442</v>
          </cell>
          <cell r="K86">
            <v>186.982</v>
          </cell>
          <cell r="M86">
            <v>77.33</v>
          </cell>
          <cell r="N86">
            <v>-1.2789999999999999</v>
          </cell>
          <cell r="O86">
            <v>4.0940000000000003</v>
          </cell>
          <cell r="R86">
            <v>149.904</v>
          </cell>
        </row>
        <row r="87">
          <cell r="D87">
            <v>2449.5309999999999</v>
          </cell>
          <cell r="E87">
            <v>201.79681304191598</v>
          </cell>
          <cell r="H87">
            <v>36.801498618852172</v>
          </cell>
          <cell r="K87">
            <v>220.01599999999999</v>
          </cell>
          <cell r="M87">
            <v>81.308999999999997</v>
          </cell>
          <cell r="N87">
            <v>-1.4379999999999988</v>
          </cell>
          <cell r="O87">
            <v>3.9580000000000002</v>
          </cell>
          <cell r="R87">
            <v>161.233</v>
          </cell>
        </row>
        <row r="88">
          <cell r="D88">
            <v>2599.4009999999998</v>
          </cell>
          <cell r="E88">
            <v>213.33143989317284</v>
          </cell>
          <cell r="H88">
            <v>36.999265629318288</v>
          </cell>
          <cell r="K88">
            <v>227.084</v>
          </cell>
          <cell r="M88">
            <v>80.168999999999997</v>
          </cell>
          <cell r="N88">
            <v>3.7639999999999993</v>
          </cell>
          <cell r="O88">
            <v>3.8319999999999999</v>
          </cell>
          <cell r="R88">
            <v>176.84800000000001</v>
          </cell>
        </row>
        <row r="89">
          <cell r="D89">
            <v>2674.261</v>
          </cell>
          <cell r="E89">
            <v>209.38314200822236</v>
          </cell>
          <cell r="H89">
            <v>32.248009137068962</v>
          </cell>
          <cell r="K89">
            <v>209.411</v>
          </cell>
          <cell r="M89">
            <v>77.284000000000006</v>
          </cell>
          <cell r="N89">
            <v>-1.7819842312663425</v>
          </cell>
          <cell r="O89">
            <v>3.706</v>
          </cell>
          <cell r="R89">
            <v>199.12899999999999</v>
          </cell>
        </row>
        <row r="90">
          <cell r="D90">
            <v>2805.703</v>
          </cell>
          <cell r="E90">
            <v>246.33390173185734</v>
          </cell>
          <cell r="H90">
            <v>49.411634559445588</v>
          </cell>
          <cell r="K90">
            <v>162.34299999999999</v>
          </cell>
          <cell r="M90">
            <v>77.926000000000002</v>
          </cell>
          <cell r="N90">
            <v>2.2077251459289009</v>
          </cell>
          <cell r="O90">
            <v>3.9630000000000001</v>
          </cell>
          <cell r="R90">
            <v>212.76499999999999</v>
          </cell>
        </row>
        <row r="91">
          <cell r="D91">
            <v>2892.12</v>
          </cell>
          <cell r="E91">
            <v>248.93052921954072</v>
          </cell>
          <cell r="H91">
            <v>50.233285492694584</v>
          </cell>
          <cell r="K91">
            <v>131.14099999999999</v>
          </cell>
          <cell r="M91">
            <v>79.728999999999999</v>
          </cell>
          <cell r="N91">
            <v>5.2596190356348735</v>
          </cell>
          <cell r="O91">
            <v>4.5640000000000001</v>
          </cell>
          <cell r="R91">
            <v>221.09399999999999</v>
          </cell>
        </row>
        <row r="92">
          <cell r="D92">
            <v>3026.7779999999998</v>
          </cell>
          <cell r="E92">
            <v>279.46103556622705</v>
          </cell>
          <cell r="H92">
            <v>71.869598173735255</v>
          </cell>
          <cell r="K92">
            <v>126.169</v>
          </cell>
          <cell r="M92">
            <v>82.41</v>
          </cell>
          <cell r="N92">
            <v>8.1981221947997867</v>
          </cell>
          <cell r="O92">
            <v>5.4930000000000003</v>
          </cell>
          <cell r="R92">
            <v>238.54900000000001</v>
          </cell>
        </row>
        <row r="93">
          <cell r="D93">
            <v>3201.4569999999999</v>
          </cell>
          <cell r="E93">
            <v>293.5830410854021</v>
          </cell>
          <cell r="H93">
            <v>78.102196021697111</v>
          </cell>
          <cell r="K93">
            <v>154.78100000000001</v>
          </cell>
          <cell r="M93">
            <v>94.591999999999999</v>
          </cell>
          <cell r="N93">
            <v>8.9369563321613086</v>
          </cell>
          <cell r="O93">
            <v>6.0549999999999997</v>
          </cell>
          <cell r="R93">
            <v>258.36900000000003</v>
          </cell>
        </row>
        <row r="94">
          <cell r="D94">
            <v>3376.8719999999998</v>
          </cell>
          <cell r="E94">
            <v>323.00154378363868</v>
          </cell>
          <cell r="H94">
            <v>88.092103986650486</v>
          </cell>
          <cell r="K94">
            <v>165.673</v>
          </cell>
          <cell r="M94">
            <v>104.253</v>
          </cell>
          <cell r="N94">
            <v>11.414279036763173</v>
          </cell>
          <cell r="O94">
            <v>7.7160000000000002</v>
          </cell>
          <cell r="R94">
            <v>284.32600000000002</v>
          </cell>
        </row>
        <row r="95">
          <cell r="D95">
            <v>3613.9180000000001</v>
          </cell>
          <cell r="E95">
            <v>355.14390225379339</v>
          </cell>
          <cell r="H95">
            <v>102.5831710744001</v>
          </cell>
          <cell r="K95">
            <v>171.7</v>
          </cell>
          <cell r="M95">
            <v>120.49299999999999</v>
          </cell>
          <cell r="N95">
            <v>12.363364898795478</v>
          </cell>
          <cell r="O95">
            <v>8.1340000000000003</v>
          </cell>
          <cell r="R95">
            <v>314.89400000000001</v>
          </cell>
        </row>
        <row r="96">
          <cell r="D96">
            <v>3879.7620000000002</v>
          </cell>
          <cell r="E96">
            <v>385.83781774326735</v>
          </cell>
          <cell r="H96">
            <v>114.47283901051873</v>
          </cell>
          <cell r="K96">
            <v>178.334</v>
          </cell>
          <cell r="M96">
            <v>118.48</v>
          </cell>
          <cell r="N96">
            <v>13.66601148777799</v>
          </cell>
          <cell r="O96">
            <v>9.4640000000000004</v>
          </cell>
          <cell r="R96">
            <v>354.74400000000003</v>
          </cell>
        </row>
        <row r="97">
          <cell r="D97">
            <v>4132.4734589999998</v>
          </cell>
          <cell r="E97">
            <v>418.96577641580774</v>
          </cell>
          <cell r="H97">
            <v>124.98620277758366</v>
          </cell>
          <cell r="K97">
            <v>175.67523600000001</v>
          </cell>
          <cell r="M97">
            <v>132.46552199999999</v>
          </cell>
          <cell r="N97">
            <v>15.118258999999998</v>
          </cell>
          <cell r="O97">
            <v>9.8837109999999999</v>
          </cell>
          <cell r="R97">
            <v>391.45162599999998</v>
          </cell>
        </row>
        <row r="98">
          <cell r="D98">
            <v>4456.1674380000004</v>
          </cell>
          <cell r="E98">
            <v>427.79264596886975</v>
          </cell>
          <cell r="H98">
            <v>128.3492177152535</v>
          </cell>
          <cell r="K98">
            <v>199.32167000000001</v>
          </cell>
          <cell r="M98">
            <v>146.98767900000001</v>
          </cell>
          <cell r="N98">
            <v>14.790037000000002</v>
          </cell>
          <cell r="O98">
            <v>11.006162</v>
          </cell>
          <cell r="R98">
            <v>424.794329</v>
          </cell>
        </row>
        <row r="99">
          <cell r="D99">
            <v>4565.2292180000004</v>
          </cell>
          <cell r="E99">
            <v>443.53257180131027</v>
          </cell>
          <cell r="H99">
            <v>129.06788698837997</v>
          </cell>
          <cell r="K99">
            <v>198.17781400000001</v>
          </cell>
          <cell r="M99">
            <v>119.53332399999999</v>
          </cell>
          <cell r="N99">
            <v>16.250348999999996</v>
          </cell>
          <cell r="O99">
            <v>10.219766999999999</v>
          </cell>
          <cell r="R99">
            <v>433.07299399999999</v>
          </cell>
        </row>
        <row r="100">
          <cell r="D100">
            <v>4559.6909029999997</v>
          </cell>
          <cell r="E100">
            <v>452.54393663513144</v>
          </cell>
          <cell r="H100">
            <v>138.39049039770941</v>
          </cell>
          <cell r="K100">
            <v>149.024899</v>
          </cell>
          <cell r="M100">
            <v>103.241332</v>
          </cell>
          <cell r="N100">
            <v>15.012231</v>
          </cell>
          <cell r="O100">
            <v>11.240325</v>
          </cell>
          <cell r="R100">
            <v>446.06044100000003</v>
          </cell>
        </row>
        <row r="101">
          <cell r="D101">
            <v>4649.9004930000001</v>
          </cell>
          <cell r="E101">
            <v>478.15489040117905</v>
          </cell>
          <cell r="H101">
            <v>147.13503761571775</v>
          </cell>
          <cell r="K101">
            <v>127.15969200000001</v>
          </cell>
          <cell r="M101">
            <v>115.141232</v>
          </cell>
          <cell r="N101">
            <v>11.677882000000004</v>
          </cell>
          <cell r="O101">
            <v>12.414792</v>
          </cell>
          <cell r="R101">
            <v>461.26704699999999</v>
          </cell>
        </row>
        <row r="102">
          <cell r="D102">
            <v>4921.8063439999996</v>
          </cell>
          <cell r="E102">
            <v>565.90526658376984</v>
          </cell>
          <cell r="H102">
            <v>193.8174093045711</v>
          </cell>
          <cell r="K102">
            <v>125.474158</v>
          </cell>
          <cell r="M102">
            <v>146.838808</v>
          </cell>
          <cell r="N102">
            <v>5.9685769999999962</v>
          </cell>
          <cell r="O102">
            <v>14.000605</v>
          </cell>
          <cell r="R102">
            <v>495.95803000000001</v>
          </cell>
        </row>
        <row r="103">
          <cell r="D103">
            <v>5155.407373</v>
          </cell>
          <cell r="E103">
            <v>666.2501585743413</v>
          </cell>
          <cell r="H103">
            <v>242.98299554536288</v>
          </cell>
          <cell r="K103">
            <v>162.43271999999999</v>
          </cell>
          <cell r="M103">
            <v>166.48200399999999</v>
          </cell>
          <cell r="N103">
            <v>1.6219530000000049</v>
          </cell>
          <cell r="O103">
            <v>16.484058999999998</v>
          </cell>
          <cell r="R103">
            <v>532.422054</v>
          </cell>
        </row>
        <row r="104">
          <cell r="D104">
            <v>5469.3701190000002</v>
          </cell>
          <cell r="E104">
            <v>711.15035930019212</v>
          </cell>
          <cell r="H104">
            <v>270.4936666286975</v>
          </cell>
          <cell r="K104">
            <v>222.70744500000001</v>
          </cell>
          <cell r="M104">
            <v>199.35914600000001</v>
          </cell>
          <cell r="N104">
            <v>-10.648863000000006</v>
          </cell>
          <cell r="O104">
            <v>17.183423999999999</v>
          </cell>
          <cell r="R104">
            <v>575.16001700000004</v>
          </cell>
        </row>
        <row r="105">
          <cell r="D105">
            <v>5842.2698200000004</v>
          </cell>
          <cell r="E105">
            <v>706.2668791487896</v>
          </cell>
          <cell r="H105">
            <v>258.06156080292715</v>
          </cell>
          <cell r="K105">
            <v>268.05818199999999</v>
          </cell>
          <cell r="M105">
            <v>237.05212700000001</v>
          </cell>
          <cell r="N105">
            <v>-17.580526999999996</v>
          </cell>
          <cell r="O105">
            <v>18.106894</v>
          </cell>
          <cell r="R105">
            <v>638.54079200000001</v>
          </cell>
        </row>
        <row r="106">
          <cell r="D106">
            <v>5950.6348289999996</v>
          </cell>
          <cell r="E106">
            <v>662.43290193851897</v>
          </cell>
          <cell r="H106">
            <v>238.27504940946534</v>
          </cell>
          <cell r="K106">
            <v>223.29106400000001</v>
          </cell>
          <cell r="M106">
            <v>219.330668</v>
          </cell>
          <cell r="N106">
            <v>-15.422376000000007</v>
          </cell>
          <cell r="O106">
            <v>18.150172999999999</v>
          </cell>
          <cell r="R106">
            <v>668.41923399999996</v>
          </cell>
        </row>
        <row r="107">
          <cell r="D107">
            <v>5707.088487</v>
          </cell>
          <cell r="E107">
            <v>591.49722599999996</v>
          </cell>
          <cell r="H107">
            <v>219.18891749091705</v>
          </cell>
          <cell r="K107">
            <v>168.00123400000001</v>
          </cell>
          <cell r="M107">
            <v>163.45884599999999</v>
          </cell>
          <cell r="N107">
            <v>-11.489216000000006</v>
          </cell>
          <cell r="O107">
            <v>17.382152000000001</v>
          </cell>
          <cell r="R107">
            <v>658.49850800000002</v>
          </cell>
        </row>
        <row r="108">
          <cell r="D108">
            <v>5837.3503650000002</v>
          </cell>
          <cell r="E108">
            <v>668.59861999999998</v>
          </cell>
          <cell r="H108">
            <v>263.3910503167067</v>
          </cell>
          <cell r="K108">
            <v>139.611242</v>
          </cell>
          <cell r="M108">
            <v>183.53926799999999</v>
          </cell>
          <cell r="N108">
            <v>-3.6754799999999932</v>
          </cell>
          <cell r="O108">
            <v>19.692309000000002</v>
          </cell>
          <cell r="R108">
            <v>752.87388199999998</v>
          </cell>
        </row>
        <row r="109">
          <cell r="D109">
            <v>6055.3894339999997</v>
          </cell>
          <cell r="E109">
            <v>720.75040000000001</v>
          </cell>
          <cell r="H109">
            <v>285.59349027735755</v>
          </cell>
          <cell r="K109">
            <v>120.111673</v>
          </cell>
          <cell r="M109">
            <v>194.60980599999999</v>
          </cell>
          <cell r="N109">
            <v>3.1546790000000016</v>
          </cell>
          <cell r="O109">
            <v>19.607053000000001</v>
          </cell>
          <cell r="R109">
            <v>798.499548</v>
          </cell>
        </row>
        <row r="110">
          <cell r="D110">
            <v>6301</v>
          </cell>
          <cell r="E110">
            <v>856.98</v>
          </cell>
          <cell r="H110">
            <v>320.8</v>
          </cell>
          <cell r="K110">
            <v>112</v>
          </cell>
          <cell r="M110">
            <v>260</v>
          </cell>
          <cell r="N110">
            <v>14.400000000000006</v>
          </cell>
          <cell r="O110">
            <v>25.2</v>
          </cell>
          <cell r="R110">
            <v>843</v>
          </cell>
        </row>
        <row r="111">
          <cell r="D111">
            <v>6475.3808820000004</v>
          </cell>
          <cell r="E111">
            <v>856.05650927476711</v>
          </cell>
          <cell r="H111">
            <v>320.65945604067588</v>
          </cell>
          <cell r="K111">
            <v>100.64871100000001</v>
          </cell>
          <cell r="M111">
            <v>214.97268299999999</v>
          </cell>
          <cell r="N111">
            <v>17.808510000000005</v>
          </cell>
          <cell r="O111">
            <v>24.423100999999999</v>
          </cell>
          <cell r="R111">
            <v>852.26142900000002</v>
          </cell>
        </row>
        <row r="112">
          <cell r="D112">
            <v>6784.9478520000002</v>
          </cell>
          <cell r="E112">
            <v>896.98179607320435</v>
          </cell>
          <cell r="H112">
            <v>335.98914521529952</v>
          </cell>
          <cell r="K112">
            <v>93.893997192382798</v>
          </cell>
          <cell r="M112">
            <v>254.70199584960901</v>
          </cell>
          <cell r="N112">
            <v>18.659877136756286</v>
          </cell>
          <cell r="O112">
            <v>25.590690291247807</v>
          </cell>
          <cell r="R112">
            <v>893.00528531226576</v>
          </cell>
        </row>
        <row r="113">
          <cell r="D113">
            <v>7112.2229589999997</v>
          </cell>
          <cell r="E113">
            <v>940.24812909304865</v>
          </cell>
          <cell r="H113">
            <v>352.19573749128318</v>
          </cell>
          <cell r="K113">
            <v>98.423017701912087</v>
          </cell>
          <cell r="M113">
            <v>260.25272000000001</v>
          </cell>
          <cell r="N113">
            <v>19.559944966273743</v>
          </cell>
          <cell r="O113">
            <v>26.825069108294016</v>
          </cell>
          <cell r="R113">
            <v>936.07980949095747</v>
          </cell>
        </row>
        <row r="114">
          <cell r="D114">
            <v>7233.4004999999997</v>
          </cell>
          <cell r="E114">
            <v>956.26800879453731</v>
          </cell>
          <cell r="H114">
            <v>358.19642302461125</v>
          </cell>
          <cell r="K114">
            <v>100.09994196759823</v>
          </cell>
          <cell r="M114">
            <v>264.68688704312598</v>
          </cell>
          <cell r="N114">
            <v>19.893205895630441</v>
          </cell>
          <cell r="O114">
            <v>27.282112697961679</v>
          </cell>
          <cell r="R114">
            <v>952.02866966417844</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dex"/>
      <sheetName val="Factor"/>
      <sheetName val="TA1"/>
      <sheetName val="TA2"/>
      <sheetName val="TA2b"/>
      <sheetName val="TA2c"/>
      <sheetName val="TA3"/>
      <sheetName val="TA4"/>
      <sheetName val="TA5"/>
      <sheetName val="TA6"/>
      <sheetName val="TA7"/>
      <sheetName val="TA8"/>
      <sheetName val="TA9"/>
      <sheetName val="TA10"/>
      <sheetName val="TA11"/>
      <sheetName val="TA12"/>
      <sheetName val="TA13"/>
      <sheetName val="PreTax"/>
      <sheetName val="TB1"/>
      <sheetName val="TB2"/>
      <sheetName val="TB2b"/>
      <sheetName val="TB2c"/>
      <sheetName val="TB2d"/>
      <sheetName val="TB2e"/>
      <sheetName val="TB2f"/>
      <sheetName val="TB2g"/>
      <sheetName val="TB2g(Details)"/>
      <sheetName val="TB3"/>
      <sheetName val="TB4"/>
      <sheetName val="TB5"/>
      <sheetName val="TB6"/>
      <sheetName val="TB7"/>
      <sheetName val="TB7b"/>
      <sheetName val="TB7c"/>
      <sheetName val="TB8"/>
      <sheetName val="TB9"/>
      <sheetName val="TB10"/>
      <sheetName val="TB11"/>
      <sheetName val="TB11b"/>
      <sheetName val="TB12"/>
      <sheetName val="TB13"/>
      <sheetName val="TB15"/>
      <sheetName val="PostTax"/>
      <sheetName val="TC1"/>
      <sheetName val="TC1b"/>
      <sheetName val="TC2"/>
      <sheetName val="TC2b"/>
      <sheetName val="TC3"/>
      <sheetName val="TC3b"/>
      <sheetName val="TC3c"/>
      <sheetName val="TC3d"/>
      <sheetName val="TC3e"/>
      <sheetName val="TC4"/>
      <sheetName val="TC4b"/>
      <sheetName val="TC5"/>
      <sheetName val="TC6"/>
      <sheetName val="TC7"/>
      <sheetName val="TC7b"/>
      <sheetName val="TC7c"/>
      <sheetName val="TC7d"/>
      <sheetName val="TC8"/>
      <sheetName val="TC9"/>
      <sheetName val="TC10"/>
      <sheetName val="TC11"/>
      <sheetName val="TC12"/>
      <sheetName val="TC13"/>
      <sheetName val="Fiscal"/>
      <sheetName val="TD1"/>
      <sheetName val="TD2"/>
      <sheetName val="TD2b"/>
      <sheetName val="TD2c"/>
      <sheetName val="TD3"/>
      <sheetName val="TD4"/>
      <sheetName val="TD5"/>
      <sheetName val="TD6"/>
      <sheetName val="TD7"/>
      <sheetName val="TD8"/>
      <sheetName val="TD9"/>
      <sheetName val="TD10"/>
      <sheetName val="TD11"/>
      <sheetName val="TD12"/>
      <sheetName val="TD13"/>
      <sheetName val="Wealth"/>
      <sheetName val="TE1"/>
      <sheetName val="TE1b"/>
      <sheetName val="TE2"/>
      <sheetName val="TE2b"/>
      <sheetName val="TE2c"/>
      <sheetName val="TE3"/>
      <sheetName val="TE4"/>
      <sheetName val="TE5"/>
      <sheetName val="TE6"/>
      <sheetName val="TE7"/>
      <sheetName val="TE8"/>
      <sheetName val="TE9"/>
      <sheetName val="TE10"/>
      <sheetName val="TE11"/>
      <sheetName val="TE12"/>
      <sheetName val="AgeGender"/>
      <sheetName val="TF1"/>
      <sheetName val="TF2"/>
      <sheetName val="TF3"/>
      <sheetName val="Taxes"/>
      <sheetName val="TG1"/>
      <sheetName val="TG2"/>
      <sheetName val="TG2b"/>
      <sheetName val="TG2c"/>
      <sheetName val="TG3"/>
      <sheetName val="TG4"/>
      <sheetName val="TG4b"/>
      <sheetName val="TG4c"/>
      <sheetName val="TG4d"/>
      <sheetName val="StataOutput"/>
      <sheetName val="compoprinc"/>
      <sheetName val="avgprinc"/>
      <sheetName val="medprinc"/>
      <sheetName val="compopeinc"/>
      <sheetName val="avgpeinc"/>
      <sheetName val="medpeinc"/>
      <sheetName val="compopoinc"/>
      <sheetName val="avgpoinc"/>
      <sheetName val="medpoinc"/>
      <sheetName val="compofiinc"/>
      <sheetName val="avgfiinc"/>
      <sheetName val="medfiinc"/>
      <sheetName val="compohweal"/>
      <sheetName val="avghweal"/>
      <sheetName val="hwealbypeinc"/>
      <sheetName val="tax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6">
          <cell r="M56">
            <v>0.13112618033401058</v>
          </cell>
        </row>
        <row r="57">
          <cell r="M57">
            <v>0.12998895941060795</v>
          </cell>
        </row>
        <row r="58">
          <cell r="M58">
            <v>0.13134020566940299</v>
          </cell>
        </row>
        <row r="59">
          <cell r="M59">
            <v>0.13298003375530248</v>
          </cell>
        </row>
        <row r="60">
          <cell r="M60">
            <v>0.134619861841202</v>
          </cell>
        </row>
        <row r="61">
          <cell r="M61">
            <v>0.13290898501873052</v>
          </cell>
        </row>
        <row r="62">
          <cell r="M62">
            <v>0.13119810819625899</v>
          </cell>
        </row>
        <row r="63">
          <cell r="M63">
            <v>0.12905246764421471</v>
          </cell>
        </row>
        <row r="64">
          <cell r="M64">
            <v>0.12717626243829719</v>
          </cell>
        </row>
        <row r="65">
          <cell r="M65">
            <v>0.12056802399456529</v>
          </cell>
        </row>
        <row r="66">
          <cell r="M66">
            <v>0.11646472709253458</v>
          </cell>
        </row>
        <row r="67">
          <cell r="M67">
            <v>0.11725010175723591</v>
          </cell>
        </row>
        <row r="68">
          <cell r="M68">
            <v>0.11731564861838722</v>
          </cell>
        </row>
        <row r="69">
          <cell r="M69">
            <v>0.11568609032110555</v>
          </cell>
        </row>
        <row r="70">
          <cell r="M70">
            <v>0.11366726309825041</v>
          </cell>
        </row>
        <row r="71">
          <cell r="M71">
            <v>0.11344384923768309</v>
          </cell>
        </row>
        <row r="72">
          <cell r="M72">
            <v>0.11324852649170229</v>
          </cell>
        </row>
        <row r="73">
          <cell r="M73">
            <v>0.11447353460837931</v>
          </cell>
        </row>
        <row r="74">
          <cell r="M74">
            <v>0.1152264601202051</v>
          </cell>
        </row>
        <row r="75">
          <cell r="M75">
            <v>0.11886232346296301</v>
          </cell>
        </row>
        <row r="76">
          <cell r="M76">
            <v>0.114169858396053</v>
          </cell>
        </row>
        <row r="77">
          <cell r="M77">
            <v>0.11732455343007998</v>
          </cell>
        </row>
        <row r="78">
          <cell r="M78">
            <v>0.11904010176658598</v>
          </cell>
        </row>
        <row r="79">
          <cell r="M79">
            <v>0.12141714245080899</v>
          </cell>
        </row>
        <row r="80">
          <cell r="M80">
            <v>0.12962423264980297</v>
          </cell>
        </row>
        <row r="81">
          <cell r="M81">
            <v>0.129945889115334</v>
          </cell>
        </row>
        <row r="82">
          <cell r="M82">
            <v>0.125595808029175</v>
          </cell>
        </row>
        <row r="83">
          <cell r="M83">
            <v>0.13624233007431</v>
          </cell>
        </row>
        <row r="84">
          <cell r="M84">
            <v>0.15308077633380898</v>
          </cell>
        </row>
        <row r="85">
          <cell r="M85">
            <v>0.14793506264686596</v>
          </cell>
        </row>
        <row r="86">
          <cell r="M86">
            <v>0.14894786477088906</v>
          </cell>
        </row>
        <row r="87">
          <cell r="M87">
            <v>0.143133044242859</v>
          </cell>
        </row>
        <row r="88">
          <cell r="M88">
            <v>0.15429763495922103</v>
          </cell>
        </row>
        <row r="89">
          <cell r="M89">
            <v>0.15106397867202803</v>
          </cell>
        </row>
        <row r="90">
          <cell r="M90">
            <v>0.15209297835826896</v>
          </cell>
        </row>
        <row r="91">
          <cell r="M91">
            <v>0.157729998230934</v>
          </cell>
        </row>
        <row r="92">
          <cell r="M92">
            <v>0.165251359343529</v>
          </cell>
        </row>
        <row r="93">
          <cell r="M93">
            <v>0.17114050686359397</v>
          </cell>
        </row>
        <row r="94">
          <cell r="M94">
            <v>0.17298170924186698</v>
          </cell>
        </row>
        <row r="95">
          <cell r="M95">
            <v>0.17930059134960197</v>
          </cell>
        </row>
        <row r="96">
          <cell r="M96">
            <v>0.18570336699485801</v>
          </cell>
        </row>
        <row r="97">
          <cell r="M97">
            <v>0.17763336002826699</v>
          </cell>
        </row>
        <row r="98">
          <cell r="M98">
            <v>0.17574781179428103</v>
          </cell>
        </row>
        <row r="99">
          <cell r="M99">
            <v>0.17841163277625996</v>
          </cell>
        </row>
        <row r="100">
          <cell r="M100">
            <v>0.18908226490020802</v>
          </cell>
        </row>
        <row r="101">
          <cell r="M101">
            <v>0.199495524168015</v>
          </cell>
        </row>
        <row r="102">
          <cell r="M102">
            <v>0.20668223500251798</v>
          </cell>
        </row>
        <row r="103">
          <cell r="M103">
            <v>0.20459342002868697</v>
          </cell>
        </row>
        <row r="104">
          <cell r="M104">
            <v>0.20120912790298501</v>
          </cell>
        </row>
        <row r="105">
          <cell r="M105">
            <v>0.193100556731224</v>
          </cell>
        </row>
        <row r="106">
          <cell r="M106">
            <v>0.20613591372966802</v>
          </cell>
        </row>
        <row r="107">
          <cell r="M107">
            <v>0.20562838017940502</v>
          </cell>
        </row>
        <row r="108">
          <cell r="M108">
            <v>0.21777722239494302</v>
          </cell>
        </row>
        <row r="109">
          <cell r="M109">
            <v>0.205320253968239</v>
          </cell>
        </row>
        <row r="110">
          <cell r="M110">
            <v>0.21137599647045097</v>
          </cell>
        </row>
        <row r="111">
          <cell r="M111">
            <v>0.21083703637123105</v>
          </cell>
        </row>
        <row r="112">
          <cell r="M112">
            <v>0.20796437561511999</v>
          </cell>
        </row>
      </sheetData>
      <sheetData sheetId="14"/>
      <sheetData sheetId="15"/>
      <sheetData sheetId="16"/>
      <sheetData sheetId="17"/>
      <sheetData sheetId="18"/>
      <sheetData sheetId="19">
        <row r="111">
          <cell r="C111">
            <v>9.666640269855184E-3</v>
          </cell>
          <cell r="D111">
            <v>-9.6157075583423318E-3</v>
          </cell>
          <cell r="E111">
            <v>2.931295058486684E-2</v>
          </cell>
          <cell r="F111">
            <v>1.0081342378506957E-2</v>
          </cell>
          <cell r="G111">
            <v>0.12389187577997504</v>
          </cell>
          <cell r="H111">
            <v>0.35151036863927432</v>
          </cell>
          <cell r="I111">
            <v>1.5023226317225283E-2</v>
          </cell>
        </row>
      </sheetData>
      <sheetData sheetId="20">
        <row r="111">
          <cell r="C111">
            <v>6.815577029410437E-2</v>
          </cell>
          <cell r="D111">
            <v>3.7529591852312492E-2</v>
          </cell>
          <cell r="E111">
            <v>2.6368835002389499E-2</v>
          </cell>
          <cell r="F111">
            <v>2.677737898306707E-2</v>
          </cell>
          <cell r="G111">
            <v>8.1205612930027274E-2</v>
          </cell>
          <cell r="H111">
            <v>0.18521707249465294</v>
          </cell>
          <cell r="I111">
            <v>4.4877582725596339E-2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56">
          <cell r="H56">
            <v>0.12574363431030644</v>
          </cell>
          <cell r="M56">
            <v>0.13219429381690992</v>
          </cell>
        </row>
        <row r="57">
          <cell r="H57">
            <v>0.12459300493753414</v>
          </cell>
          <cell r="M57">
            <v>0.13101591735524495</v>
          </cell>
        </row>
        <row r="58">
          <cell r="H58">
            <v>0.12573906779289201</v>
          </cell>
          <cell r="M58">
            <v>0.13147616386413596</v>
          </cell>
        </row>
        <row r="59">
          <cell r="H59">
            <v>0.12746223807334903</v>
          </cell>
          <cell r="M59">
            <v>0.13379383087158198</v>
          </cell>
        </row>
        <row r="60">
          <cell r="H60">
            <v>0.12919537723064398</v>
          </cell>
          <cell r="M60">
            <v>0.13611149787902799</v>
          </cell>
        </row>
        <row r="61">
          <cell r="H61">
            <v>0.12778436392545703</v>
          </cell>
          <cell r="M61">
            <v>0.13461217284202548</v>
          </cell>
        </row>
        <row r="62">
          <cell r="H62">
            <v>0.12638156116008803</v>
          </cell>
          <cell r="M62">
            <v>0.13311284780502303</v>
          </cell>
        </row>
        <row r="63">
          <cell r="H63">
            <v>0.12336783856153498</v>
          </cell>
          <cell r="M63">
            <v>0.13027089089155225</v>
          </cell>
        </row>
        <row r="64">
          <cell r="H64">
            <v>0.121715806424618</v>
          </cell>
          <cell r="M64">
            <v>0.1283193267881873</v>
          </cell>
        </row>
        <row r="65">
          <cell r="H65">
            <v>0.11497859098017225</v>
          </cell>
          <cell r="M65">
            <v>0.12153990846127284</v>
          </cell>
        </row>
        <row r="66">
          <cell r="H66">
            <v>0.1104282592423258</v>
          </cell>
          <cell r="M66">
            <v>0.11699533346109073</v>
          </cell>
        </row>
        <row r="67">
          <cell r="H67">
            <v>0.11082134221214772</v>
          </cell>
          <cell r="M67">
            <v>0.11748524912400143</v>
          </cell>
        </row>
        <row r="68">
          <cell r="H68">
            <v>0.11084715419565319</v>
          </cell>
          <cell r="M68">
            <v>0.11766318084846715</v>
          </cell>
        </row>
        <row r="69">
          <cell r="H69">
            <v>0.10920310428628031</v>
          </cell>
          <cell r="M69">
            <v>0.11617853455754829</v>
          </cell>
        </row>
        <row r="70">
          <cell r="H70">
            <v>0.10653041218938633</v>
          </cell>
          <cell r="M70">
            <v>0.11400063885503182</v>
          </cell>
        </row>
        <row r="71">
          <cell r="H71">
            <v>0.1055532803516146</v>
          </cell>
          <cell r="M71">
            <v>0.11319898392571319</v>
          </cell>
        </row>
        <row r="72">
          <cell r="H72">
            <v>0.10528626380812516</v>
          </cell>
          <cell r="M72">
            <v>0.11291127732846482</v>
          </cell>
        </row>
        <row r="73">
          <cell r="H73">
            <v>0.10665109030517778</v>
          </cell>
          <cell r="M73">
            <v>0.11444279757999722</v>
          </cell>
        </row>
        <row r="74">
          <cell r="H74">
            <v>0.10769206477232993</v>
          </cell>
          <cell r="M74">
            <v>0.1155920480883703</v>
          </cell>
        </row>
        <row r="75">
          <cell r="H75">
            <v>0.111551821231842</v>
          </cell>
          <cell r="M75">
            <v>0.11952191591262801</v>
          </cell>
        </row>
        <row r="76">
          <cell r="H76">
            <v>0.10669429600238799</v>
          </cell>
          <cell r="M76">
            <v>0.114437028765678</v>
          </cell>
        </row>
        <row r="77">
          <cell r="H77">
            <v>0.11046715080738098</v>
          </cell>
          <cell r="M77">
            <v>0.117850877344608</v>
          </cell>
        </row>
        <row r="78">
          <cell r="H78">
            <v>0.11268311738967898</v>
          </cell>
          <cell r="M78">
            <v>0.11961754411458998</v>
          </cell>
        </row>
        <row r="79">
          <cell r="H79">
            <v>0.115167558193207</v>
          </cell>
          <cell r="M79">
            <v>0.12248682230710999</v>
          </cell>
        </row>
        <row r="80">
          <cell r="H80">
            <v>0.125080570578575</v>
          </cell>
          <cell r="M80">
            <v>0.13278411328792597</v>
          </cell>
        </row>
        <row r="81">
          <cell r="H81">
            <v>0.12556730210781103</v>
          </cell>
          <cell r="M81">
            <v>0.13294205069541903</v>
          </cell>
        </row>
        <row r="82">
          <cell r="H82">
            <v>0.12212071567773801</v>
          </cell>
          <cell r="M82">
            <v>0.130145579576492</v>
          </cell>
        </row>
        <row r="83">
          <cell r="H83">
            <v>0.13306304812431297</v>
          </cell>
          <cell r="M83">
            <v>0.14208748936653098</v>
          </cell>
        </row>
        <row r="84">
          <cell r="H84">
            <v>0.14876545965671503</v>
          </cell>
          <cell r="M84">
            <v>0.158448070287704</v>
          </cell>
        </row>
        <row r="85">
          <cell r="H85">
            <v>0.144667103886604</v>
          </cell>
          <cell r="M85">
            <v>0.15430824458599096</v>
          </cell>
        </row>
        <row r="86">
          <cell r="H86">
            <v>0.145421057939529</v>
          </cell>
          <cell r="M86">
            <v>0.15513978898525199</v>
          </cell>
        </row>
        <row r="87">
          <cell r="H87">
            <v>0.13891772925853701</v>
          </cell>
          <cell r="M87">
            <v>0.14874061942100497</v>
          </cell>
        </row>
        <row r="88">
          <cell r="H88">
            <v>0.15014080703258503</v>
          </cell>
          <cell r="M88">
            <v>0.16046041250228901</v>
          </cell>
        </row>
        <row r="89">
          <cell r="H89">
            <v>0.14645336568355599</v>
          </cell>
          <cell r="M89">
            <v>0.15704458951950098</v>
          </cell>
        </row>
        <row r="90">
          <cell r="H90">
            <v>0.14685022830963101</v>
          </cell>
          <cell r="M90">
            <v>0.157585769891739</v>
          </cell>
        </row>
        <row r="91">
          <cell r="H91">
            <v>0.15285395085811604</v>
          </cell>
          <cell r="M91">
            <v>0.16344672441482497</v>
          </cell>
        </row>
        <row r="92">
          <cell r="H92">
            <v>0.15964528918266296</v>
          </cell>
          <cell r="M92">
            <v>0.170922741293907</v>
          </cell>
        </row>
        <row r="93">
          <cell r="H93">
            <v>0.16628417372703597</v>
          </cell>
          <cell r="M93">
            <v>0.17757096886634799</v>
          </cell>
        </row>
        <row r="94">
          <cell r="H94">
            <v>0.169265151023865</v>
          </cell>
          <cell r="M94">
            <v>0.18084128201007801</v>
          </cell>
        </row>
        <row r="95">
          <cell r="H95">
            <v>0.17707523703575101</v>
          </cell>
          <cell r="M95">
            <v>0.18888309597969097</v>
          </cell>
        </row>
        <row r="96">
          <cell r="H96">
            <v>0.18267017602920502</v>
          </cell>
          <cell r="M96">
            <v>0.19520176947116902</v>
          </cell>
        </row>
        <row r="97">
          <cell r="H97">
            <v>0.17269079387187999</v>
          </cell>
          <cell r="M97">
            <v>0.184731975197792</v>
          </cell>
        </row>
        <row r="98">
          <cell r="H98">
            <v>0.17056846618652299</v>
          </cell>
          <cell r="M98">
            <v>0.18244886398315399</v>
          </cell>
        </row>
        <row r="99">
          <cell r="H99">
            <v>0.17203214764594996</v>
          </cell>
          <cell r="M99">
            <v>0.18462805449962597</v>
          </cell>
        </row>
        <row r="100">
          <cell r="H100">
            <v>0.18320685625076297</v>
          </cell>
          <cell r="M100">
            <v>0.19632855057716395</v>
          </cell>
        </row>
        <row r="101">
          <cell r="H101">
            <v>0.193738773465157</v>
          </cell>
          <cell r="M101">
            <v>0.20679095387458796</v>
          </cell>
        </row>
        <row r="102">
          <cell r="H102">
            <v>0.20099031925201402</v>
          </cell>
          <cell r="M102">
            <v>0.21493314206600198</v>
          </cell>
        </row>
        <row r="103">
          <cell r="H103">
            <v>0.19862812757492102</v>
          </cell>
          <cell r="M103">
            <v>0.21258991956710799</v>
          </cell>
        </row>
        <row r="104">
          <cell r="H104">
            <v>0.19522404670715302</v>
          </cell>
          <cell r="M104">
            <v>0.20850640535354603</v>
          </cell>
        </row>
        <row r="105">
          <cell r="H105">
            <v>0.18539911508560203</v>
          </cell>
          <cell r="M105">
            <v>0.19809387624263797</v>
          </cell>
        </row>
        <row r="106">
          <cell r="H106">
            <v>0.19798202812671697</v>
          </cell>
          <cell r="M106">
            <v>0.21156336367130302</v>
          </cell>
        </row>
        <row r="107">
          <cell r="H107">
            <v>0.19600796699523898</v>
          </cell>
          <cell r="M107">
            <v>0.21016973257064797</v>
          </cell>
        </row>
        <row r="108">
          <cell r="H108">
            <v>0.20779405534267403</v>
          </cell>
          <cell r="M108">
            <v>0.22273264825344097</v>
          </cell>
        </row>
        <row r="109">
          <cell r="H109">
            <v>0.19596129655837999</v>
          </cell>
          <cell r="M109">
            <v>0.21139280498027799</v>
          </cell>
        </row>
        <row r="110">
          <cell r="H110">
            <v>0.201961278915405</v>
          </cell>
          <cell r="M110">
            <v>0.21780321002006497</v>
          </cell>
        </row>
        <row r="111">
          <cell r="H111">
            <v>0.20129899680614496</v>
          </cell>
          <cell r="M111">
            <v>0.21759897470474202</v>
          </cell>
        </row>
        <row r="112">
          <cell r="H112">
            <v>0.19791091978550002</v>
          </cell>
          <cell r="M112">
            <v>0.214012250304222</v>
          </cell>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dex"/>
      <sheetName val="T-1"/>
      <sheetName val="T-2"/>
      <sheetName val="T-3"/>
      <sheetName val="T-4"/>
      <sheetName val="T-5"/>
      <sheetName val="T-6"/>
      <sheetName val="F-1"/>
      <sheetName val="F-2"/>
      <sheetName val="F-3"/>
      <sheetName val="F-4"/>
      <sheetName val="F-5"/>
      <sheetName val="F-6"/>
      <sheetName val="T-A1"/>
      <sheetName val="T-A2"/>
      <sheetName val="T-A3"/>
      <sheetName val="T-A4"/>
      <sheetName val="T-A5"/>
      <sheetName val="F-A1"/>
      <sheetName val="T-B1"/>
      <sheetName val="T-B2"/>
      <sheetName val="T-B3"/>
      <sheetName val="F-B1"/>
      <sheetName val="F-B2"/>
      <sheetName val="F-B3"/>
      <sheetName val="F-B4"/>
      <sheetName val="T-T0"/>
      <sheetName val="T-T1"/>
      <sheetName val="T-T1a"/>
      <sheetName val="T-T2"/>
      <sheetName val="T-T3"/>
      <sheetName val="T-T3a"/>
      <sheetName val="C0-Ref Stats"/>
      <sheetName val="C1-Incomes"/>
      <sheetName val="C2-Shares"/>
      <sheetName val="C3-Avg Income"/>
      <sheetName val="C4-Sources"/>
      <sheetName val="C5-Top Sources"/>
      <sheetName val="C5a-Shr by Source"/>
      <sheetName val="C6-Source Dist"/>
      <sheetName val="C7-Transf Dist"/>
      <sheetName val="C8-Tax Dist"/>
      <sheetName val="C9-Tax Rates"/>
      <sheetName val="C10-Adj by Source"/>
      <sheetName val="C11-ESI"/>
      <sheetName val="C12-CorpOwn"/>
      <sheetName val="C13-CapOwn"/>
      <sheetName val="C14-PS shares"/>
      <sheetName val="C15-Marriage"/>
      <sheetName val="C16-ShareCh-Data"/>
      <sheetName val="C17-Over64"/>
      <sheetName val="C18-College"/>
      <sheetName val="C19-RetShares"/>
      <sheetName val="C20-Underrep Inc"/>
      <sheetName val="C21-Under20"/>
      <sheetName val="C22-Fiduciary"/>
      <sheetName val="C23-DCwealth"/>
      <sheetName val="C24-Estate"/>
      <sheetName val="C25-WageSplit"/>
      <sheetName val="C26-T5data"/>
      <sheetName val="C27-PSshare"/>
      <sheetName val="TOTALS"/>
      <sheetName val="INPUTS"/>
    </sheetNames>
    <sheetDataSet>
      <sheetData sheetId="0"/>
      <sheetData sheetId="1"/>
      <sheetData sheetId="2"/>
      <sheetData sheetId="3"/>
      <sheetData sheetId="4"/>
      <sheetData sheetId="5"/>
      <sheetData sheetId="6"/>
      <sheetData sheetId="7">
        <row r="33">
          <cell r="C33">
            <v>0.114209921094497</v>
          </cell>
        </row>
        <row r="34">
          <cell r="C34">
            <v>0.11462814789384328</v>
          </cell>
        </row>
        <row r="35">
          <cell r="C35">
            <v>0.11500313710128018</v>
          </cell>
        </row>
        <row r="36">
          <cell r="C36">
            <v>0.11570464496561624</v>
          </cell>
        </row>
        <row r="37">
          <cell r="C37">
            <v>0.11632179801430965</v>
          </cell>
        </row>
        <row r="38">
          <cell r="C38">
            <v>0.11801105582200427</v>
          </cell>
        </row>
        <row r="39">
          <cell r="C39">
            <v>0.1194389449316368</v>
          </cell>
        </row>
        <row r="40">
          <cell r="C40">
            <v>0.11468825341712739</v>
          </cell>
        </row>
        <row r="41">
          <cell r="C41">
            <v>0.11559961752708758</v>
          </cell>
        </row>
        <row r="42">
          <cell r="C42">
            <v>0.10444593123275353</v>
          </cell>
        </row>
        <row r="43">
          <cell r="C43">
            <v>9.6068275419763191E-2</v>
          </cell>
        </row>
        <row r="44">
          <cell r="C44">
            <v>0.10069823844760303</v>
          </cell>
        </row>
        <row r="45">
          <cell r="C45">
            <v>0.10234227123532916</v>
          </cell>
        </row>
        <row r="46">
          <cell r="C46">
            <v>0.10111729342632023</v>
          </cell>
        </row>
        <row r="47">
          <cell r="C47">
            <v>9.8339115609981112E-2</v>
          </cell>
        </row>
        <row r="48">
          <cell r="C48">
            <v>9.6999471167663082E-2</v>
          </cell>
        </row>
        <row r="49">
          <cell r="C49">
            <v>9.7768814258326467E-2</v>
          </cell>
        </row>
        <row r="50">
          <cell r="C50">
            <v>9.896189802539905E-2</v>
          </cell>
        </row>
        <row r="51">
          <cell r="C51">
            <v>9.7704332671538663E-2</v>
          </cell>
        </row>
        <row r="52">
          <cell r="C52">
            <v>0.10083886335417022</v>
          </cell>
        </row>
        <row r="53">
          <cell r="C53">
            <v>9.6848166254887166E-2</v>
          </cell>
        </row>
        <row r="54">
          <cell r="C54">
            <v>9.3431757937322002E-2</v>
          </cell>
        </row>
        <row r="55">
          <cell r="C55">
            <v>9.4127406920942333E-2</v>
          </cell>
        </row>
        <row r="56">
          <cell r="C56">
            <v>9.5420788869038806E-2</v>
          </cell>
        </row>
        <row r="57">
          <cell r="C57">
            <v>0.1000091048466505</v>
          </cell>
        </row>
        <row r="58">
          <cell r="C58">
            <v>9.9580091482271774E-2</v>
          </cell>
        </row>
        <row r="59">
          <cell r="C59">
            <v>9.7332232089228352E-2</v>
          </cell>
        </row>
        <row r="60">
          <cell r="C60">
            <v>9.778119105597316E-2</v>
          </cell>
        </row>
        <row r="61">
          <cell r="C61">
            <v>0.11693602087982793</v>
          </cell>
        </row>
        <row r="62">
          <cell r="C62">
            <v>0.11202661961399013</v>
          </cell>
        </row>
        <row r="63">
          <cell r="C63">
            <v>0.11366012451560749</v>
          </cell>
        </row>
        <row r="64">
          <cell r="C64">
            <v>0.10973706028883064</v>
          </cell>
        </row>
        <row r="65">
          <cell r="C65">
            <v>0.11668031337961697</v>
          </cell>
        </row>
        <row r="66">
          <cell r="C66">
            <v>0.1103602401588434</v>
          </cell>
        </row>
        <row r="67">
          <cell r="C67">
            <v>0.11017028308419162</v>
          </cell>
        </row>
        <row r="68">
          <cell r="C68">
            <v>0.11583541881440941</v>
          </cell>
        </row>
        <row r="69">
          <cell r="C69">
            <v>0.1201311313820049</v>
          </cell>
        </row>
        <row r="70">
          <cell r="C70">
            <v>0.12557941625014893</v>
          </cell>
        </row>
        <row r="71">
          <cell r="C71">
            <v>0.12702252409326495</v>
          </cell>
        </row>
        <row r="72">
          <cell r="C72">
            <v>0.13252076504033089</v>
          </cell>
        </row>
        <row r="73">
          <cell r="C73">
            <v>0.13801289955830787</v>
          </cell>
        </row>
        <row r="74">
          <cell r="C74">
            <v>0.12857861993471739</v>
          </cell>
        </row>
        <row r="75">
          <cell r="C75">
            <v>0.12204628588078184</v>
          </cell>
        </row>
        <row r="76">
          <cell r="C76">
            <v>0.12517329229261384</v>
          </cell>
        </row>
        <row r="77">
          <cell r="C77">
            <v>0.13396106736474739</v>
          </cell>
        </row>
        <row r="78">
          <cell r="C78">
            <v>0.14363414009470926</v>
          </cell>
        </row>
        <row r="79">
          <cell r="C79">
            <v>0.1483895376888322</v>
          </cell>
        </row>
        <row r="80">
          <cell r="C80">
            <v>0.14771600769006624</v>
          </cell>
        </row>
        <row r="81">
          <cell r="C81">
            <v>0.14089816059526838</v>
          </cell>
        </row>
        <row r="82">
          <cell r="C82">
            <v>0.13190353504666685</v>
          </cell>
        </row>
        <row r="83">
          <cell r="C83">
            <v>0.14365290085907464</v>
          </cell>
        </row>
        <row r="84">
          <cell r="C84">
            <v>0.13935687540751371</v>
          </cell>
        </row>
        <row r="85">
          <cell r="C85">
            <v>0.15309910086071343</v>
          </cell>
        </row>
        <row r="86">
          <cell r="C86">
            <v>0.13992308867745099</v>
          </cell>
        </row>
        <row r="87">
          <cell r="C87">
            <v>0.14346539182543197</v>
          </cell>
        </row>
        <row r="88">
          <cell r="C88">
            <v>0.14176170446648043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dex"/>
      <sheetName val="TableB1"/>
      <sheetName val="TableB1b"/>
      <sheetName val="TableB2"/>
      <sheetName val="TableB3"/>
      <sheetName val="TableB4"/>
      <sheetName val="TableB4b"/>
      <sheetName val="TableB4c"/>
      <sheetName val="TableB5"/>
      <sheetName val="TableB5b"/>
      <sheetName val="TableB6"/>
      <sheetName val="TableB7"/>
      <sheetName val="TableB8"/>
      <sheetName val="TableB9"/>
      <sheetName val="TableB10"/>
      <sheetName val="TableB11"/>
      <sheetName val="TableB12"/>
      <sheetName val="TableB13"/>
      <sheetName val="TableB14"/>
      <sheetName val="TableB15"/>
      <sheetName val="TableB16"/>
      <sheetName val="TableB17"/>
      <sheetName val="TableB18"/>
      <sheetName val="TableB19"/>
      <sheetName val="TableB20"/>
      <sheetName val="TableB21"/>
      <sheetName val="TableB22"/>
      <sheetName val="TableB22b"/>
      <sheetName val="TableB23"/>
      <sheetName val="TableB23b"/>
      <sheetName val="TableB24"/>
      <sheetName val="TableB25"/>
      <sheetName val="TableB26"/>
      <sheetName val="TableB27"/>
      <sheetName val="TableB28"/>
      <sheetName val="TableB29"/>
      <sheetName val="TableB30"/>
      <sheetName val="TableB31"/>
      <sheetName val="TableB32"/>
      <sheetName val="TableB33"/>
      <sheetName val="TableB33b"/>
      <sheetName val="TableB33c"/>
      <sheetName val="TableB34"/>
      <sheetName val="TableB35"/>
      <sheetName val="TableB35b"/>
      <sheetName val="TableB36"/>
      <sheetName val="TableB37"/>
      <sheetName val="TableB37b"/>
      <sheetName val="TableB38"/>
      <sheetName val="TableB39"/>
      <sheetName val="TableB39b"/>
      <sheetName val="TableB40"/>
      <sheetName val="TableB41"/>
      <sheetName val="TableB41b"/>
      <sheetName val="TableB41c"/>
      <sheetName val="TableB42"/>
      <sheetName val="TableB43"/>
      <sheetName val="TableB43b"/>
      <sheetName val="TAbleB44"/>
      <sheetName val="CompSaving"/>
      <sheetName val="NonMortageDebtCurencyAndMunis"/>
      <sheetName val="StataOutputPUF"/>
      <sheetName val="wealth_baseline"/>
      <sheetName val="wealth_indiv"/>
      <sheetName val="wealth_detail"/>
      <sheetName val="wealth_detail2"/>
      <sheetName val="wealth_kg"/>
      <sheetName val="wealth_nokg"/>
      <sheetName val="wealth_detail2_kg"/>
      <sheetName val="wealth_detail2_nokg"/>
      <sheetName val="wealth_simplepen"/>
      <sheetName val="wealth_heterfix"/>
      <sheetName val="wealth_nonmort"/>
      <sheetName val="kinc_baseline"/>
      <sheetName val="kinc_kg"/>
      <sheetName val="kinc_nokg"/>
      <sheetName val="Kincpassive"/>
      <sheetName val="incna_bywealth"/>
      <sheetName val="lincna_bywealth"/>
      <sheetName val="dividend"/>
      <sheetName val="interest"/>
      <sheetName val="kgain"/>
      <sheetName val="bond"/>
      <sheetName val="fixnet"/>
      <sheetName val="housing"/>
      <sheetName val="business"/>
      <sheetName val="pension"/>
      <sheetName val="equity"/>
      <sheetName val="offshore"/>
      <sheetName val="StataOutputInternalIRS"/>
      <sheetName val="wealth_baseline_soi"/>
      <sheetName val="wealth_baseline_soiage"/>
      <sheetName val="wealth_detail_soi"/>
      <sheetName val="wealth_detail2_soi"/>
      <sheetName val="wealth_kg_soi"/>
      <sheetName val="wealth_nokg_soi"/>
      <sheetName val="wealth_simplepen_soi"/>
      <sheetName val="wealth_heterfix_soi"/>
      <sheetName val="wealth_nonmort_soi"/>
      <sheetName val="kinc_baseline_soi"/>
      <sheetName val="kinc_kg_soi"/>
      <sheetName val="kinc_nokg_soi"/>
      <sheetName val="Kincpassive_soi"/>
      <sheetName val="incna_bywealth_soi"/>
      <sheetName val="dividend_soi"/>
      <sheetName val="interest_soi"/>
      <sheetName val="kgain_soi"/>
      <sheetName val="equity_soi"/>
      <sheetName val="bond_soi"/>
      <sheetName val="fixnet_soi"/>
      <sheetName val="housing_soi"/>
      <sheetName val="business_soi"/>
      <sheetName val="pension_soi"/>
      <sheetName val="lincna_bywealth_soi"/>
      <sheetName val="offshore_soi"/>
      <sheetName val="Pre-62"/>
      <sheetName val="NotesOnSoiData"/>
      <sheetName val="capitalization"/>
      <sheetName val="bot90"/>
      <sheetName val="top10"/>
      <sheetName val="top5"/>
      <sheetName val="top1"/>
      <sheetName val="top0.5"/>
      <sheetName val="top0.1"/>
      <sheetName val="top0.01"/>
      <sheetName val="div_pre6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56">
          <cell r="E56">
            <v>0.41217896574065793</v>
          </cell>
        </row>
      </sheetData>
      <sheetData sheetId="26">
        <row r="56">
          <cell r="E56">
            <v>0.37802665752537667</v>
          </cell>
        </row>
        <row r="57">
          <cell r="E57">
            <v>0.377036135008748</v>
          </cell>
        </row>
        <row r="58">
          <cell r="E58">
            <v>0.36627000000000004</v>
          </cell>
        </row>
        <row r="59">
          <cell r="E59">
            <v>0.36734</v>
          </cell>
        </row>
        <row r="60">
          <cell r="E60">
            <v>0.36841000000000002</v>
          </cell>
        </row>
        <row r="61">
          <cell r="E61">
            <v>0.36534</v>
          </cell>
        </row>
        <row r="62">
          <cell r="E62">
            <v>0.36227000000000004</v>
          </cell>
        </row>
        <row r="63">
          <cell r="E63">
            <v>0.36965000000000003</v>
          </cell>
        </row>
        <row r="64">
          <cell r="E64">
            <v>0.36757000000000001</v>
          </cell>
        </row>
        <row r="65">
          <cell r="E65">
            <v>0.36071000000000003</v>
          </cell>
        </row>
        <row r="66">
          <cell r="E66">
            <v>0.37071000000000004</v>
          </cell>
        </row>
        <row r="67">
          <cell r="E67">
            <v>0.37193000000000004</v>
          </cell>
        </row>
        <row r="68">
          <cell r="E68">
            <v>0.35862000000000005</v>
          </cell>
        </row>
        <row r="69">
          <cell r="E69">
            <v>0.35096000000000005</v>
          </cell>
        </row>
        <row r="70">
          <cell r="E70">
            <v>0.35956000000000005</v>
          </cell>
        </row>
        <row r="71">
          <cell r="E71">
            <v>0.35657000000000005</v>
          </cell>
        </row>
        <row r="72">
          <cell r="E72">
            <v>0.34522000000000003</v>
          </cell>
        </row>
        <row r="73">
          <cell r="E73">
            <v>0.34529000000000004</v>
          </cell>
        </row>
        <row r="74">
          <cell r="E74">
            <v>0.33967000000000003</v>
          </cell>
        </row>
        <row r="75">
          <cell r="E75">
            <v>0.34335000000000004</v>
          </cell>
        </row>
        <row r="76">
          <cell r="E76">
            <v>0.32838000000000001</v>
          </cell>
        </row>
        <row r="77">
          <cell r="E77">
            <v>0.30973000000000001</v>
          </cell>
        </row>
        <row r="78">
          <cell r="E78">
            <v>0.31602000000000002</v>
          </cell>
        </row>
        <row r="79">
          <cell r="E79">
            <v>0.31759000000000004</v>
          </cell>
        </row>
        <row r="80">
          <cell r="E80">
            <v>0.32185000000000002</v>
          </cell>
        </row>
        <row r="81">
          <cell r="E81">
            <v>0.33528000000000002</v>
          </cell>
        </row>
        <row r="82">
          <cell r="E82">
            <v>0.33713000000000004</v>
          </cell>
        </row>
        <row r="83">
          <cell r="E83">
            <v>0.37029000000000001</v>
          </cell>
        </row>
        <row r="84">
          <cell r="E84">
            <v>0.40891000000000005</v>
          </cell>
        </row>
        <row r="85">
          <cell r="E85">
            <v>0.39763000000000004</v>
          </cell>
        </row>
        <row r="86">
          <cell r="E86">
            <v>0.40946000000000005</v>
          </cell>
        </row>
        <row r="87">
          <cell r="E87">
            <v>0.40930000000000005</v>
          </cell>
        </row>
        <row r="88">
          <cell r="E88">
            <v>0.44499000000000005</v>
          </cell>
        </row>
        <row r="89">
          <cell r="E89">
            <v>0.45262000000000002</v>
          </cell>
        </row>
        <row r="90">
          <cell r="E90">
            <v>0.46904000000000001</v>
          </cell>
        </row>
        <row r="91">
          <cell r="E91">
            <v>0.46248000000000006</v>
          </cell>
        </row>
        <row r="92">
          <cell r="E92">
            <v>0.46840000152587891</v>
          </cell>
        </row>
        <row r="93">
          <cell r="E93">
            <v>0.47495999932289124</v>
          </cell>
        </row>
        <row r="94">
          <cell r="E94">
            <v>0.48622000217437744</v>
          </cell>
        </row>
        <row r="95">
          <cell r="E95">
            <v>0.49336999654769897</v>
          </cell>
        </row>
        <row r="96">
          <cell r="E96">
            <v>0.49825000762939453</v>
          </cell>
        </row>
        <row r="97">
          <cell r="E97">
            <v>0.50528997182846069</v>
          </cell>
        </row>
        <row r="98">
          <cell r="E98">
            <v>0.53021001815795898</v>
          </cell>
        </row>
        <row r="99">
          <cell r="E99">
            <v>0.54734998941421509</v>
          </cell>
        </row>
        <row r="100">
          <cell r="E100">
            <v>0.56133997440338135</v>
          </cell>
        </row>
        <row r="101">
          <cell r="E101">
            <v>0.57037001848220825</v>
          </cell>
        </row>
        <row r="102">
          <cell r="E102">
            <v>0.57064998149871826</v>
          </cell>
        </row>
        <row r="103">
          <cell r="E103">
            <v>0.56064999103546143</v>
          </cell>
        </row>
        <row r="104">
          <cell r="E104">
            <v>0.57959997653961182</v>
          </cell>
        </row>
        <row r="105">
          <cell r="E105">
            <v>0.57674002647399902</v>
          </cell>
        </row>
        <row r="106">
          <cell r="E106">
            <v>0.58991998434066772</v>
          </cell>
        </row>
        <row r="107">
          <cell r="E107">
            <v>0.58556997776031494</v>
          </cell>
        </row>
        <row r="108">
          <cell r="E108">
            <v>0.62858998775482178</v>
          </cell>
        </row>
      </sheetData>
      <sheetData sheetId="27">
        <row r="58">
          <cell r="E58">
            <v>0.50575000000000003</v>
          </cell>
        </row>
        <row r="59">
          <cell r="E59">
            <v>0.48593500000000001</v>
          </cell>
        </row>
        <row r="60">
          <cell r="E60">
            <v>0.46612000000000003</v>
          </cell>
        </row>
        <row r="61">
          <cell r="E61">
            <v>0.45514500000000002</v>
          </cell>
        </row>
        <row r="62">
          <cell r="E62">
            <v>0.44417000000000001</v>
          </cell>
        </row>
        <row r="63">
          <cell r="E63">
            <v>0.44014000000000003</v>
          </cell>
        </row>
        <row r="64">
          <cell r="E64">
            <v>0.44311000000000006</v>
          </cell>
        </row>
        <row r="65">
          <cell r="E65">
            <v>0.41732000000000002</v>
          </cell>
        </row>
        <row r="66">
          <cell r="E66">
            <v>0.42016000000000003</v>
          </cell>
        </row>
        <row r="67">
          <cell r="E67">
            <v>0.41224000000000005</v>
          </cell>
        </row>
        <row r="68">
          <cell r="E68">
            <v>0.39895000000000003</v>
          </cell>
        </row>
        <row r="69">
          <cell r="E69">
            <v>0.39836000000000005</v>
          </cell>
        </row>
        <row r="70">
          <cell r="E70">
            <v>0.39685000000000004</v>
          </cell>
        </row>
        <row r="71">
          <cell r="E71">
            <v>0.38015000000000004</v>
          </cell>
        </row>
        <row r="72">
          <cell r="E72">
            <v>0.36746000000000001</v>
          </cell>
        </row>
        <row r="73">
          <cell r="E73">
            <v>0.36344000000000004</v>
          </cell>
        </row>
        <row r="74">
          <cell r="E74">
            <v>0.36450000000000005</v>
          </cell>
        </row>
        <row r="75">
          <cell r="E75">
            <v>0.36602000000000001</v>
          </cell>
        </row>
        <row r="76">
          <cell r="E76">
            <v>0.34562000000000004</v>
          </cell>
        </row>
        <row r="77">
          <cell r="E77">
            <v>0.32439000000000001</v>
          </cell>
        </row>
        <row r="78">
          <cell r="E78">
            <v>0.32430000000000003</v>
          </cell>
        </row>
        <row r="79">
          <cell r="E79">
            <v>0.31598000000000004</v>
          </cell>
        </row>
        <row r="80">
          <cell r="E80">
            <v>0.31149000000000004</v>
          </cell>
        </row>
        <row r="81">
          <cell r="E81">
            <v>0.33092000000000005</v>
          </cell>
        </row>
        <row r="82">
          <cell r="E82">
            <v>0.33001000000000003</v>
          </cell>
        </row>
        <row r="83">
          <cell r="E83">
            <v>0.35144000000000003</v>
          </cell>
        </row>
        <row r="84">
          <cell r="E84">
            <v>0.38389000000000001</v>
          </cell>
        </row>
        <row r="85">
          <cell r="E85">
            <v>0.37501000000000001</v>
          </cell>
        </row>
        <row r="86">
          <cell r="E86">
            <v>0.38304000000000005</v>
          </cell>
        </row>
        <row r="87">
          <cell r="E87">
            <v>0.38490000000000002</v>
          </cell>
        </row>
        <row r="88">
          <cell r="E88">
            <v>0.41546000000000005</v>
          </cell>
        </row>
        <row r="89">
          <cell r="E89">
            <v>0.43136000000000002</v>
          </cell>
        </row>
        <row r="90">
          <cell r="E90">
            <v>0.44427000000000005</v>
          </cell>
        </row>
        <row r="91">
          <cell r="E91">
            <v>0.43243000000000004</v>
          </cell>
        </row>
        <row r="92">
          <cell r="E92">
            <v>0.43543999999999999</v>
          </cell>
        </row>
        <row r="93">
          <cell r="E93">
            <v>0.43851000000000001</v>
          </cell>
        </row>
        <row r="94">
          <cell r="E94">
            <v>0.45345000000000002</v>
          </cell>
        </row>
        <row r="95">
          <cell r="E95">
            <v>0.45911999999999997</v>
          </cell>
        </row>
        <row r="96">
          <cell r="E96">
            <v>0.46628999999999998</v>
          </cell>
        </row>
        <row r="97">
          <cell r="E97">
            <v>0.48143999999999998</v>
          </cell>
        </row>
        <row r="98">
          <cell r="E98">
            <v>0.51056000000000001</v>
          </cell>
        </row>
        <row r="99">
          <cell r="E99">
            <v>0.55206</v>
          </cell>
        </row>
        <row r="100">
          <cell r="E100">
            <v>0.58023000000000002</v>
          </cell>
        </row>
        <row r="101">
          <cell r="E101">
            <v>0.57803000000000004</v>
          </cell>
        </row>
        <row r="102">
          <cell r="E102">
            <v>0.56547000000000003</v>
          </cell>
        </row>
        <row r="103">
          <cell r="E103">
            <v>0.55962000000000001</v>
          </cell>
        </row>
        <row r="104">
          <cell r="E104">
            <v>0.58333999999999997</v>
          </cell>
        </row>
        <row r="105">
          <cell r="E105">
            <v>0.59153999999999995</v>
          </cell>
        </row>
        <row r="106">
          <cell r="E106">
            <v>0.63549999999999995</v>
          </cell>
        </row>
        <row r="107">
          <cell r="E107">
            <v>0.62980999999999998</v>
          </cell>
        </row>
        <row r="108">
          <cell r="E108">
            <v>0.67906</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150" zoomScaleNormal="150" zoomScalePageLayoutView="150" workbookViewId="0">
      <selection activeCell="A11" sqref="A11"/>
    </sheetView>
  </sheetViews>
  <sheetFormatPr baseColWidth="10" defaultRowHeight="15" x14ac:dyDescent="0"/>
  <sheetData>
    <row r="1" spans="1:1">
      <c r="A1" s="3" t="s">
        <v>165</v>
      </c>
    </row>
    <row r="2" spans="1:1">
      <c r="A2" t="s">
        <v>170</v>
      </c>
    </row>
    <row r="3" spans="1:1">
      <c r="A3" t="s">
        <v>171</v>
      </c>
    </row>
    <row r="4" spans="1:1">
      <c r="A4" t="s">
        <v>178</v>
      </c>
    </row>
    <row r="5" spans="1:1">
      <c r="A5" t="s">
        <v>166</v>
      </c>
    </row>
    <row r="6" spans="1:1">
      <c r="A6" t="s">
        <v>167</v>
      </c>
    </row>
    <row r="7" spans="1:1">
      <c r="A7" t="s">
        <v>168</v>
      </c>
    </row>
    <row r="8" spans="1:1">
      <c r="A8" t="s">
        <v>172</v>
      </c>
    </row>
    <row r="9" spans="1:1">
      <c r="A9" t="s">
        <v>169</v>
      </c>
    </row>
    <row r="10" spans="1:1">
      <c r="A10" t="s">
        <v>183</v>
      </c>
    </row>
    <row r="11" spans="1:1">
      <c r="A11" t="s">
        <v>173</v>
      </c>
    </row>
    <row r="13" spans="1:1">
      <c r="A13" t="s">
        <v>179</v>
      </c>
    </row>
    <row r="14" spans="1:1">
      <c r="A14" t="s">
        <v>180</v>
      </c>
    </row>
    <row r="15" spans="1:1">
      <c r="A15" t="s">
        <v>181</v>
      </c>
    </row>
    <row r="16" spans="1:1">
      <c r="A16" t="s">
        <v>182</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3"/>
  <sheetViews>
    <sheetView workbookViewId="0">
      <selection activeCell="C9" sqref="C9"/>
    </sheetView>
  </sheetViews>
  <sheetFormatPr baseColWidth="10" defaultRowHeight="15" x14ac:dyDescent="0"/>
  <cols>
    <col min="1" max="1" width="29.7109375" customWidth="1"/>
    <col min="8" max="8" width="43.140625" customWidth="1"/>
  </cols>
  <sheetData>
    <row r="2" spans="1:10">
      <c r="B2">
        <v>2014</v>
      </c>
      <c r="H2" s="3" t="s">
        <v>24</v>
      </c>
      <c r="I2" s="10">
        <v>15144.032999999999</v>
      </c>
    </row>
    <row r="3" spans="1:10" ht="30">
      <c r="B3" s="13" t="s">
        <v>0</v>
      </c>
      <c r="C3" t="s">
        <v>18</v>
      </c>
      <c r="E3" t="s">
        <v>27</v>
      </c>
      <c r="H3" s="3" t="s">
        <v>21</v>
      </c>
      <c r="I3" s="9">
        <f>I4+I5</f>
        <v>663.27200000000005</v>
      </c>
    </row>
    <row r="4" spans="1:10">
      <c r="A4" t="s">
        <v>1</v>
      </c>
      <c r="B4" s="2">
        <v>5.010366638239571E-2</v>
      </c>
      <c r="C4" s="6">
        <f>B4-B17</f>
        <v>4.4103666382395712E-2</v>
      </c>
      <c r="E4" s="6">
        <f>[2]TB2!$C$111+[2]TB2b!$C$111</f>
        <v>7.7822410563959554E-2</v>
      </c>
      <c r="H4" t="s">
        <v>22</v>
      </c>
      <c r="I4" s="9">
        <v>576.15700000000004</v>
      </c>
    </row>
    <row r="5" spans="1:10">
      <c r="A5" t="s">
        <v>2</v>
      </c>
      <c r="B5" s="2">
        <v>2.5365496369689208E-2</v>
      </c>
      <c r="C5" s="6">
        <f>B5</f>
        <v>2.5365496369689208E-2</v>
      </c>
      <c r="E5" s="6">
        <f>[2]TB2!$D$111+[2]TB2b!$D$111</f>
        <v>2.7913884293970161E-2</v>
      </c>
      <c r="H5" t="s">
        <v>23</v>
      </c>
      <c r="I5" s="9">
        <v>87.114999999999995</v>
      </c>
    </row>
    <row r="6" spans="1:10">
      <c r="A6" t="s">
        <v>3</v>
      </c>
      <c r="B6" s="2">
        <v>7.7864270335795968E-3</v>
      </c>
      <c r="C6" s="6">
        <f>B6-B18</f>
        <v>4.7864270335795968E-3</v>
      </c>
      <c r="E6" s="6">
        <f>[2]TB2!$E$111+[2]TB2b!$E$111</f>
        <v>5.5681785587256338E-2</v>
      </c>
    </row>
    <row r="7" spans="1:10">
      <c r="A7" t="s">
        <v>4</v>
      </c>
      <c r="B7" s="2">
        <v>2.422269609261932E-2</v>
      </c>
      <c r="C7" s="6">
        <f>B7-B13</f>
        <v>1.3222696092619321E-2</v>
      </c>
      <c r="E7" s="6">
        <f>[2]TB2!$G$111+[2]TB2b!$G$111</f>
        <v>0.20509748871000233</v>
      </c>
      <c r="F7" s="4">
        <f>C7/E7</f>
        <v>6.4470297397524731E-2</v>
      </c>
      <c r="H7" s="3" t="s">
        <v>25</v>
      </c>
      <c r="I7" s="10">
        <f>I2*B12</f>
        <v>333.16872599999999</v>
      </c>
    </row>
    <row r="8" spans="1:10">
      <c r="A8" t="s">
        <v>5</v>
      </c>
      <c r="B8" s="2">
        <v>4.6965007500624739E-2</v>
      </c>
      <c r="C8" s="6">
        <f>B8</f>
        <v>4.6965007500624739E-2</v>
      </c>
      <c r="E8" s="6">
        <f>[2]TB2!$H$111+[2]TB2b!$H$111</f>
        <v>0.53672744113392723</v>
      </c>
    </row>
    <row r="9" spans="1:10">
      <c r="A9" t="s">
        <v>20</v>
      </c>
      <c r="B9" s="2">
        <v>4.7517985536496408E-2</v>
      </c>
      <c r="C9" s="6">
        <f>B9-B12</f>
        <v>2.551798553649641E-2</v>
      </c>
      <c r="E9" s="6">
        <f>[2]TB2!$F$111+[2]TB2!$I$111+[2]TB2b!$F$111+[2]TB2b!$I$111</f>
        <v>9.6759530404395638E-2</v>
      </c>
      <c r="H9" t="s">
        <v>26</v>
      </c>
      <c r="I9" s="9">
        <f>[1]TSA12!$F$110</f>
        <v>738.66100000000006</v>
      </c>
      <c r="J9" s="1">
        <f>I9/I2</f>
        <v>4.8775712519908011E-2</v>
      </c>
    </row>
    <row r="10" spans="1:10">
      <c r="A10" s="3" t="s">
        <v>6</v>
      </c>
      <c r="B10" s="6">
        <f>SUM(B4:B9)</f>
        <v>0.20196127891540497</v>
      </c>
      <c r="C10" s="6">
        <f>SUM(C4:C9)</f>
        <v>0.15996127891540501</v>
      </c>
      <c r="E10" s="6">
        <f>SUM(E4:E9)</f>
        <v>1.0000025406935111</v>
      </c>
      <c r="J10" s="1"/>
    </row>
    <row r="11" spans="1:10">
      <c r="B11" s="7"/>
    </row>
    <row r="12" spans="1:10">
      <c r="A12" t="s">
        <v>7</v>
      </c>
      <c r="B12" s="8">
        <v>2.1999999999999999E-2</v>
      </c>
    </row>
    <row r="13" spans="1:10">
      <c r="A13" t="s">
        <v>8</v>
      </c>
      <c r="B13" s="8">
        <v>1.0999999999999999E-2</v>
      </c>
    </row>
    <row r="14" spans="1:10">
      <c r="A14" t="s">
        <v>9</v>
      </c>
      <c r="B14" s="11">
        <v>6.0000000000000001E-3</v>
      </c>
    </row>
    <row r="15" spans="1:10">
      <c r="A15" t="s">
        <v>10</v>
      </c>
      <c r="B15" s="11">
        <v>4.0000000000000001E-3</v>
      </c>
      <c r="E15" s="1"/>
    </row>
    <row r="16" spans="1:10" ht="14" customHeight="1">
      <c r="A16" t="s">
        <v>11</v>
      </c>
      <c r="B16" s="11">
        <v>2E-3</v>
      </c>
      <c r="E16" s="1"/>
    </row>
    <row r="17" spans="1:10" ht="14" customHeight="1">
      <c r="A17" t="s">
        <v>19</v>
      </c>
      <c r="B17" s="8">
        <v>6.0000000000000001E-3</v>
      </c>
    </row>
    <row r="18" spans="1:10">
      <c r="A18" t="s">
        <v>12</v>
      </c>
      <c r="B18" s="8">
        <v>3.0000000000000001E-3</v>
      </c>
    </row>
    <row r="19" spans="1:10">
      <c r="A19" t="s">
        <v>13</v>
      </c>
      <c r="B19" s="11">
        <v>2E-3</v>
      </c>
    </row>
    <row r="20" spans="1:10">
      <c r="A20" t="s">
        <v>14</v>
      </c>
      <c r="B20" s="11">
        <v>1E-3</v>
      </c>
    </row>
    <row r="21" spans="1:10">
      <c r="A21" t="s">
        <v>15</v>
      </c>
      <c r="B21" s="11">
        <v>1E-3</v>
      </c>
    </row>
    <row r="22" spans="1:10">
      <c r="A22" t="s">
        <v>17</v>
      </c>
      <c r="B22" s="11">
        <v>5.0000000000000001E-4</v>
      </c>
    </row>
    <row r="23" spans="1:10">
      <c r="A23" t="s">
        <v>16</v>
      </c>
      <c r="B23" s="12">
        <v>-1E-3</v>
      </c>
    </row>
    <row r="24" spans="1:10">
      <c r="B24" s="6">
        <f>SUM(B12:B23)</f>
        <v>5.7500000000000002E-2</v>
      </c>
    </row>
    <row r="29" spans="1:10">
      <c r="H29" t="s">
        <v>28</v>
      </c>
      <c r="I29" s="10">
        <f>I30+I31+I32</f>
        <v>2949.5802704465914</v>
      </c>
      <c r="J29">
        <f>E7*(I2-I9)</f>
        <v>2954.5056211333836</v>
      </c>
    </row>
    <row r="30" spans="1:10">
      <c r="H30" t="s">
        <v>30</v>
      </c>
      <c r="I30" s="10">
        <f>[1]TSA10!$M$110</f>
        <v>721.69099999999992</v>
      </c>
    </row>
    <row r="31" spans="1:10">
      <c r="H31" t="s">
        <v>31</v>
      </c>
      <c r="I31" s="10">
        <f>[1]TSA10!$P$110</f>
        <v>881.77203537125922</v>
      </c>
    </row>
    <row r="32" spans="1:10">
      <c r="H32" t="s">
        <v>29</v>
      </c>
      <c r="I32" s="10">
        <f>[1]TA10!$K$109</f>
        <v>1346.117235075332</v>
      </c>
    </row>
    <row r="35" spans="8:13">
      <c r="H35" t="s">
        <v>32</v>
      </c>
      <c r="I35" s="6">
        <f>B7/E7</f>
        <v>0.11810332854376882</v>
      </c>
      <c r="J35" t="s">
        <v>35</v>
      </c>
    </row>
    <row r="36" spans="8:13">
      <c r="H36" t="s">
        <v>30</v>
      </c>
      <c r="I36" s="2">
        <f>10.4/712</f>
        <v>1.4606741573033709E-2</v>
      </c>
      <c r="J36" t="s">
        <v>34</v>
      </c>
    </row>
    <row r="37" spans="8:13">
      <c r="H37" t="s">
        <v>31</v>
      </c>
      <c r="I37" s="2">
        <f>36.4/900</f>
        <v>4.0444444444444443E-2</v>
      </c>
      <c r="J37" t="s">
        <v>36</v>
      </c>
      <c r="L37" s="1">
        <f>(52.9+32.4)/(447+900)</f>
        <v>6.332590942835932E-2</v>
      </c>
      <c r="M37" t="s">
        <v>37</v>
      </c>
    </row>
    <row r="38" spans="8:13">
      <c r="H38" t="s">
        <v>29</v>
      </c>
      <c r="I38" s="6">
        <f>3890/24500</f>
        <v>0.15877551020408162</v>
      </c>
      <c r="J38" t="s">
        <v>33</v>
      </c>
    </row>
    <row r="40" spans="8:13">
      <c r="I40" s="2">
        <f>SUMPRODUCT(I30:I32,I36:I38)/I29</f>
        <v>8.8126025057815791E-2</v>
      </c>
      <c r="M40">
        <f>I35*I29/(I29-I30)</f>
        <v>0.15636111379850701</v>
      </c>
    </row>
    <row r="43" spans="8:13">
      <c r="H43" t="s">
        <v>48</v>
      </c>
      <c r="I43">
        <v>1690</v>
      </c>
      <c r="J43" t="s">
        <v>38</v>
      </c>
    </row>
    <row r="44" spans="8:13">
      <c r="H44" t="s">
        <v>49</v>
      </c>
      <c r="I44">
        <v>-1770</v>
      </c>
      <c r="J44" t="s">
        <v>39</v>
      </c>
    </row>
    <row r="45" spans="8:13">
      <c r="H45" t="s">
        <v>50</v>
      </c>
      <c r="I45">
        <v>1010</v>
      </c>
      <c r="J45" t="s">
        <v>44</v>
      </c>
      <c r="K45" t="s">
        <v>53</v>
      </c>
    </row>
    <row r="46" spans="8:13">
      <c r="H46" t="s">
        <v>51</v>
      </c>
      <c r="I46">
        <v>-1350</v>
      </c>
      <c r="J46" t="s">
        <v>40</v>
      </c>
    </row>
    <row r="47" spans="8:13">
      <c r="H47" t="s">
        <v>52</v>
      </c>
      <c r="I47">
        <v>773</v>
      </c>
      <c r="J47" t="s">
        <v>41</v>
      </c>
    </row>
    <row r="48" spans="8:13">
      <c r="H48" t="s">
        <v>54</v>
      </c>
      <c r="I48">
        <v>-21</v>
      </c>
      <c r="J48" t="s">
        <v>42</v>
      </c>
    </row>
    <row r="49" spans="8:11">
      <c r="H49" t="s">
        <v>51</v>
      </c>
      <c r="I49">
        <v>1350</v>
      </c>
      <c r="J49" t="s">
        <v>43</v>
      </c>
    </row>
    <row r="50" spans="8:11">
      <c r="H50" t="s">
        <v>54</v>
      </c>
      <c r="I50" s="15">
        <f>I48</f>
        <v>-21</v>
      </c>
      <c r="J50" t="s">
        <v>45</v>
      </c>
    </row>
    <row r="51" spans="8:11">
      <c r="H51" t="s">
        <v>51</v>
      </c>
      <c r="I51">
        <f>I49</f>
        <v>1350</v>
      </c>
      <c r="J51" t="s">
        <v>46</v>
      </c>
    </row>
    <row r="52" spans="8:11">
      <c r="I52" s="3">
        <f>SUM(I43:I51)</f>
        <v>3011</v>
      </c>
      <c r="J52" s="3" t="s">
        <v>47</v>
      </c>
      <c r="K52" s="14">
        <f>E7*I2</f>
        <v>3106.0031372414028</v>
      </c>
    </row>
    <row r="53" spans="8:11">
      <c r="I53" t="s">
        <v>55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116"/>
  <sheetViews>
    <sheetView workbookViewId="0">
      <pane xSplit="1" ySplit="5" topLeftCell="B43" activePane="bottomRight" state="frozen"/>
      <selection pane="topRight" activeCell="B1" sqref="B1"/>
      <selection pane="bottomLeft" activeCell="A5" sqref="A5"/>
      <selection pane="bottomRight" activeCell="AA66" sqref="AA66"/>
    </sheetView>
  </sheetViews>
  <sheetFormatPr baseColWidth="10" defaultRowHeight="15" x14ac:dyDescent="0"/>
  <cols>
    <col min="3" max="3" width="3.28515625" customWidth="1"/>
    <col min="4" max="4" width="11.7109375" customWidth="1"/>
    <col min="11" max="11" width="3.28515625" customWidth="1"/>
    <col min="19" max="19" width="4.7109375" customWidth="1"/>
    <col min="21" max="21" width="10" customWidth="1"/>
    <col min="28" max="28" width="4.7109375" customWidth="1"/>
    <col min="29" max="29" width="19.140625" bestFit="1" customWidth="1"/>
    <col min="32" max="32" width="19.28515625" bestFit="1" customWidth="1"/>
    <col min="35" max="35" width="4.28515625" customWidth="1"/>
    <col min="51" max="51" width="9.28515625" customWidth="1"/>
    <col min="56" max="56" width="13.5703125" customWidth="1"/>
  </cols>
  <sheetData>
    <row r="1" spans="1:99">
      <c r="B1" s="3" t="s">
        <v>118</v>
      </c>
      <c r="E1" s="3"/>
    </row>
    <row r="2" spans="1:99">
      <c r="B2" t="s">
        <v>184</v>
      </c>
      <c r="D2" s="3"/>
      <c r="E2" s="3"/>
      <c r="AZ2" s="3" t="s">
        <v>174</v>
      </c>
      <c r="BJ2" t="s">
        <v>186</v>
      </c>
    </row>
    <row r="3" spans="1:99">
      <c r="D3" s="3" t="s">
        <v>119</v>
      </c>
      <c r="L3" s="3" t="s">
        <v>120</v>
      </c>
      <c r="T3" s="3" t="s">
        <v>113</v>
      </c>
      <c r="AC3" s="3" t="s">
        <v>136</v>
      </c>
      <c r="AZ3" s="3" t="s">
        <v>185</v>
      </c>
      <c r="BJ3" t="s">
        <v>189</v>
      </c>
    </row>
    <row r="4" spans="1:99" s="17" customFormat="1" ht="120">
      <c r="B4" s="22" t="s">
        <v>127</v>
      </c>
      <c r="C4" s="22"/>
      <c r="D4" s="46" t="s">
        <v>115</v>
      </c>
      <c r="E4" s="17" t="s">
        <v>68</v>
      </c>
      <c r="F4" s="22" t="s">
        <v>122</v>
      </c>
      <c r="G4" s="22" t="s">
        <v>123</v>
      </c>
      <c r="H4" s="22" t="s">
        <v>124</v>
      </c>
      <c r="I4" s="22" t="s">
        <v>125</v>
      </c>
      <c r="J4" s="22" t="s">
        <v>112</v>
      </c>
      <c r="K4" s="22"/>
      <c r="L4" s="46" t="s">
        <v>121</v>
      </c>
      <c r="M4" s="22" t="s">
        <v>59</v>
      </c>
      <c r="N4" s="22" t="s">
        <v>60</v>
      </c>
      <c r="O4" s="46" t="s">
        <v>57</v>
      </c>
      <c r="P4" s="17" t="s">
        <v>128</v>
      </c>
      <c r="Q4" s="17" t="s">
        <v>130</v>
      </c>
      <c r="R4" s="17" t="s">
        <v>129</v>
      </c>
      <c r="S4" s="18"/>
      <c r="T4" s="46" t="s">
        <v>56</v>
      </c>
      <c r="U4" s="22" t="s">
        <v>66</v>
      </c>
      <c r="V4" s="22" t="s">
        <v>65</v>
      </c>
      <c r="W4" s="17" t="s">
        <v>57</v>
      </c>
      <c r="X4" s="17" t="s">
        <v>58</v>
      </c>
      <c r="Y4" s="22" t="s">
        <v>59</v>
      </c>
      <c r="Z4" s="22" t="s">
        <v>60</v>
      </c>
      <c r="AA4" s="22" t="s">
        <v>112</v>
      </c>
      <c r="AB4" s="18"/>
      <c r="AC4" s="46" t="s">
        <v>72</v>
      </c>
      <c r="AD4" s="17" t="s">
        <v>108</v>
      </c>
      <c r="AE4" s="17" t="s">
        <v>61</v>
      </c>
      <c r="AF4" s="17" t="s">
        <v>62</v>
      </c>
      <c r="AG4" s="18" t="s">
        <v>163</v>
      </c>
      <c r="AH4" s="18" t="s">
        <v>164</v>
      </c>
      <c r="AI4" s="18"/>
      <c r="AJ4" s="46" t="s">
        <v>70</v>
      </c>
      <c r="AK4" s="22" t="s">
        <v>73</v>
      </c>
      <c r="AL4" s="22" t="s">
        <v>161</v>
      </c>
      <c r="AM4" s="22" t="s">
        <v>162</v>
      </c>
      <c r="AN4" s="17" t="s">
        <v>109</v>
      </c>
      <c r="AO4" s="17" t="s">
        <v>90</v>
      </c>
      <c r="AP4" s="17" t="s">
        <v>107</v>
      </c>
      <c r="AQ4" s="17" t="s">
        <v>110</v>
      </c>
      <c r="AR4" s="17" t="s">
        <v>111</v>
      </c>
      <c r="AS4" s="17" t="s">
        <v>67</v>
      </c>
      <c r="AT4" s="17" t="s">
        <v>69</v>
      </c>
      <c r="AU4" s="17" t="s">
        <v>63</v>
      </c>
      <c r="AV4" s="17" t="s">
        <v>64</v>
      </c>
      <c r="AX4" s="17" t="s">
        <v>68</v>
      </c>
      <c r="AY4" s="17" t="s">
        <v>68</v>
      </c>
      <c r="AZ4" s="46" t="str">
        <f>AC4</f>
        <v>Top 1% of national income (simple DINA)</v>
      </c>
      <c r="BA4" s="17" t="str">
        <f t="shared" ref="BA4:BE4" si="0">AD4</f>
        <v>Top 1% share of fiscal income (no KG)</v>
      </c>
      <c r="BB4" s="17" t="str">
        <f t="shared" si="0"/>
        <v>Top 1% share of tax exempt labor</v>
      </c>
      <c r="BC4" s="17" t="str">
        <f t="shared" si="0"/>
        <v>Top 1% share of tax-exempt capital</v>
      </c>
      <c r="BD4" s="17" t="str">
        <f t="shared" si="0"/>
        <v>Of which: pensions tax-exempt capital income</v>
      </c>
      <c r="BE4" s="17" t="str">
        <f t="shared" si="0"/>
        <v>Of which: other tax-exempt capital income</v>
      </c>
      <c r="BF4" s="17" t="s">
        <v>175</v>
      </c>
      <c r="BJ4" s="17" t="s">
        <v>187</v>
      </c>
      <c r="BK4" s="17" t="s">
        <v>188</v>
      </c>
    </row>
    <row r="5" spans="1:99" s="44" customFormat="1" ht="49" customHeight="1">
      <c r="A5" s="44" t="s">
        <v>114</v>
      </c>
      <c r="B5" s="45"/>
      <c r="C5" s="45"/>
      <c r="D5" s="44" t="s">
        <v>116</v>
      </c>
      <c r="F5" s="44" t="s">
        <v>134</v>
      </c>
      <c r="G5" s="44" t="s">
        <v>117</v>
      </c>
      <c r="H5" s="45"/>
      <c r="I5" s="44" t="s">
        <v>126</v>
      </c>
      <c r="L5" s="44" t="s">
        <v>135</v>
      </c>
      <c r="M5" s="44" t="s">
        <v>133</v>
      </c>
      <c r="N5" s="45"/>
      <c r="O5" s="47"/>
      <c r="P5" s="44" t="s">
        <v>131</v>
      </c>
      <c r="R5" s="44" t="s">
        <v>132</v>
      </c>
      <c r="S5" s="45"/>
      <c r="T5" s="47"/>
      <c r="U5" s="45"/>
      <c r="V5" s="45"/>
      <c r="Y5" s="45"/>
      <c r="Z5" s="45"/>
      <c r="AB5" s="45"/>
      <c r="AC5" s="47"/>
      <c r="AG5" s="45"/>
      <c r="AH5" s="45"/>
      <c r="AI5" s="45"/>
      <c r="AJ5" s="47"/>
      <c r="BH5" s="44" t="s">
        <v>177</v>
      </c>
      <c r="BI5" s="44" t="s">
        <v>176</v>
      </c>
    </row>
    <row r="6" spans="1:99">
      <c r="A6" s="5">
        <v>1960</v>
      </c>
      <c r="B6" s="49">
        <f>([1]TA0!$B56-[1]TSA12!$F56)</f>
        <v>451.08699999999999</v>
      </c>
      <c r="C6" s="42"/>
      <c r="D6" s="48">
        <f>F6+G6+H6+I6</f>
        <v>315.96613520679023</v>
      </c>
      <c r="E6" s="42">
        <f>D6-([1]TC1!$D58-[1]TC1!$Z58)</f>
        <v>0</v>
      </c>
      <c r="F6" s="42">
        <f>[1]TC2!$D58</f>
        <v>257.91800000000001</v>
      </c>
      <c r="G6" s="42">
        <f>0.7*([1]TC2!$E58-[1]TC2!$H58+[1]TC1!$E58)</f>
        <v>26.602544644753163</v>
      </c>
      <c r="H6" s="43">
        <f>[1]TC2!$R58</f>
        <v>1.617</v>
      </c>
      <c r="I6" s="43">
        <f>[1]TC2!$H58+[1]TC2!$K58+[1]TC2!$M58+[1]TC2!$N58+[1]TC2!$O58+0.3*([1]TC2!$E58-[1]TC2!$H58+[1]TC1!$E58)</f>
        <v>29.828590562037071</v>
      </c>
      <c r="J6" s="43">
        <f>[1]TC1!$V58</f>
        <v>10.516999999999999</v>
      </c>
      <c r="K6" s="43"/>
      <c r="L6" s="48">
        <f>([1]TA4!$R55-[1]TA6!$L56-[1]TA6!$R56-[1]TA6!$V56-[1]TA6!$Z56+[1]TA6!$AE56+[1]TA6!$AI56)*[1]TA3!$B55-I6</f>
        <v>90.86471222188726</v>
      </c>
      <c r="M6" s="42">
        <f>[1]TB7!$G55*[1]TB1!$R57</f>
        <v>13.45681545628128</v>
      </c>
      <c r="N6" s="42">
        <f>L6-M6</f>
        <v>77.407896765605983</v>
      </c>
      <c r="O6" s="48">
        <f t="shared" ref="O6:O37" si="1">B6-D6-L6</f>
        <v>44.256152571322502</v>
      </c>
      <c r="P6" s="42">
        <f>[1]TSA10!$M56</f>
        <v>11.625999999999999</v>
      </c>
      <c r="Q6" s="42">
        <f>[1]TSA5!$O57</f>
        <v>3.391</v>
      </c>
      <c r="R6" s="42">
        <f>O6-P6-Q6</f>
        <v>29.239152571322506</v>
      </c>
      <c r="S6" s="42"/>
      <c r="T6" s="50">
        <f t="shared" ref="T6:T37" si="2">(F6+G6+H6+I6)/B6</f>
        <v>0.70045497920975386</v>
      </c>
      <c r="U6" s="16">
        <f t="shared" ref="U6:U37" si="3">(F6+G6+H6)/B6</f>
        <v>0.63432895349401153</v>
      </c>
      <c r="V6" s="16">
        <f t="shared" ref="V6:V37" si="4">I6/$B6</f>
        <v>6.6126025715742359E-2</v>
      </c>
      <c r="W6" s="16">
        <f t="shared" ref="W6:W37" si="5">O6/$B6</f>
        <v>9.8110015521002611E-2</v>
      </c>
      <c r="X6" s="16">
        <f t="shared" ref="X6:X37" si="6">L6/$B6</f>
        <v>0.20143500526924354</v>
      </c>
      <c r="Y6" s="16">
        <f t="shared" ref="Y6:Y37" si="7">M6/$B6</f>
        <v>2.9831973557830928E-2</v>
      </c>
      <c r="Z6" s="16">
        <f t="shared" ref="Z6:Z37" si="8">N6/$B6</f>
        <v>0.17160303171141261</v>
      </c>
      <c r="AA6" s="16">
        <f t="shared" ref="AA6:AA37" si="9">J6/$B6</f>
        <v>2.3314792933513934E-2</v>
      </c>
      <c r="AB6" s="19"/>
      <c r="AC6" s="51">
        <f>AD6*$T6+AE6*$W6+AF6*$X6</f>
        <v>0.13402918553883519</v>
      </c>
      <c r="AD6" s="2">
        <f>'PS Table A1'!D53/100</f>
        <v>8.3565900921357628E-2</v>
      </c>
      <c r="AE6" s="20">
        <f t="shared" ref="AE6:AE37" si="10">AT6</f>
        <v>5.8625880148224396E-2</v>
      </c>
      <c r="AF6" s="20">
        <f>AH6*$Z6/$X6+AG6*$Y6/$X6</f>
        <v>0.346232016832555</v>
      </c>
      <c r="AG6" s="16">
        <f t="shared" ref="AG6:AG37" si="11">AT6</f>
        <v>5.8625880148224396E-2</v>
      </c>
      <c r="AH6" s="20">
        <f>AR6</f>
        <v>0.396230309864264</v>
      </c>
      <c r="AI6" s="20"/>
      <c r="AJ6" s="51">
        <f>[2]TB10!$M56</f>
        <v>0.13219429381690992</v>
      </c>
      <c r="AK6" s="20">
        <f>[2]TA10!$M56</f>
        <v>0.13112618033401058</v>
      </c>
      <c r="AL6" s="20">
        <f>[2]TB10!$H56</f>
        <v>0.12574363431030644</v>
      </c>
      <c r="AM6" s="20">
        <f>'[3]F-1'!$C33</f>
        <v>0.114209921094497</v>
      </c>
      <c r="AN6" s="2">
        <f>'PS Table A3'!D53/100</f>
        <v>0.10034579956956322</v>
      </c>
      <c r="AO6" s="2">
        <f>AD6*(('PS Table A7'!$Q51*0.3+'PS Table A7'!$R51+'PS Table A7'!$S51+'PS Table A7'!$T51)/100)</f>
        <v>3.0474561283735602E-2</v>
      </c>
      <c r="AP6" s="21">
        <f t="shared" ref="AP6:AP37" si="12">AO6*(U6+V6)/V6</f>
        <v>0.32280872711428688</v>
      </c>
      <c r="AQ6" s="2">
        <f>(T6/(T6+AA6))*(AO6+(AN6*(T6+AA6)/T6-AD6))</f>
        <v>4.8964691054952214E-2</v>
      </c>
      <c r="AR6" s="2">
        <f t="shared" ref="AR6:AR37" si="13">AQ6*(T6+AA6)/(V6+AA6)</f>
        <v>0.396230309864264</v>
      </c>
      <c r="AS6" s="21">
        <f>AD6*(('PS Table A7'!$Q51*0.7+'PS Table A7'!$P51)/100)</f>
        <v>5.3091339637622033E-2</v>
      </c>
      <c r="AT6" s="16">
        <f t="shared" ref="AT6:AT37" si="14">AS6*(U6+V6)/U6</f>
        <v>5.8625880148224396E-2</v>
      </c>
      <c r="AU6" s="16">
        <f>[4]TableB22!$E56</f>
        <v>0.37802665752537667</v>
      </c>
      <c r="AV6" s="16">
        <f>[4]TableB22b!$E56</f>
        <v>0</v>
      </c>
      <c r="AW6" s="7"/>
      <c r="AX6" s="6">
        <f t="shared" ref="AX6:AX37" si="15">AS6+AO6-AD6</f>
        <v>0</v>
      </c>
      <c r="AY6" s="6">
        <f>AS6*T6/(T6+AA6)+AQ6-AN6</f>
        <v>0</v>
      </c>
      <c r="AZ6" s="51">
        <f>BA6*$T6+BB6*$W6+BC6*$X6</f>
        <v>0.11751577262359883</v>
      </c>
      <c r="BA6" s="6">
        <f>AD6</f>
        <v>8.3565900921357628E-2</v>
      </c>
      <c r="BB6" s="8">
        <f>AE$6</f>
        <v>5.8625880148224396E-2</v>
      </c>
      <c r="BC6" s="20">
        <f>BE6*$Z6/$X6+BD6*$Y6/$X6</f>
        <v>0.26425315276588457</v>
      </c>
      <c r="BD6" s="20">
        <f>BB6</f>
        <v>5.8625880148224396E-2</v>
      </c>
      <c r="BE6" s="20">
        <v>0.3</v>
      </c>
      <c r="BF6" s="6">
        <f>AM6</f>
        <v>0.114209921094497</v>
      </c>
      <c r="BG6" s="7"/>
      <c r="BH6" s="67">
        <v>0.06</v>
      </c>
      <c r="BI6" s="67">
        <v>0.06</v>
      </c>
      <c r="BJ6" s="7"/>
      <c r="BK6" s="6">
        <v>0.28248071231654981</v>
      </c>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row>
    <row r="7" spans="1:99">
      <c r="A7" s="5">
        <v>1961</v>
      </c>
      <c r="B7" s="49">
        <f>([1]TA0!$B57-[1]TSA12!$F57)</f>
        <v>467.46999999999997</v>
      </c>
      <c r="C7" s="42"/>
      <c r="D7" s="48">
        <f t="shared" ref="D7:D62" si="16">F7+G7+H7+I7</f>
        <v>328.79430191560385</v>
      </c>
      <c r="E7" s="42">
        <f>D7-([1]TC1!$D59-[1]TC1!$Z59)</f>
        <v>0</v>
      </c>
      <c r="F7" s="42">
        <f>[1]TC2!$D59</f>
        <v>266.90199999999999</v>
      </c>
      <c r="G7" s="42">
        <f>0.7*([1]TC2!$E59-[1]TC2!$H59+[1]TC1!$E59)</f>
        <v>28.403761340922703</v>
      </c>
      <c r="H7" s="43">
        <f>[1]TC2!$R59</f>
        <v>1.86</v>
      </c>
      <c r="I7" s="43">
        <f>[1]TC2!$H59+[1]TC2!$K59+[1]TC2!$M59+[1]TC2!$N59+[1]TC2!$O59+0.3*([1]TC2!$E59-[1]TC2!$H59+[1]TC1!$E59)</f>
        <v>31.628540574681164</v>
      </c>
      <c r="J7" s="43">
        <f>[1]TC1!$V59</f>
        <v>15.151</v>
      </c>
      <c r="K7" s="43"/>
      <c r="L7" s="48">
        <f>([1]TA4!$R56-[1]TA6!$L57-[1]TA6!$R57-[1]TA6!$V57-[1]TA6!$Z57+[1]TA6!$AE57+[1]TA6!$AI57)*[1]TA3!$B56-I7</f>
        <v>94.298298356264056</v>
      </c>
      <c r="M7" s="42">
        <f>[1]TB7!$G56*[1]TB1!$R58</f>
        <v>14.370845249895773</v>
      </c>
      <c r="N7" s="42">
        <f t="shared" ref="N7:N62" si="17">L7-M7</f>
        <v>79.92745310636829</v>
      </c>
      <c r="O7" s="48">
        <f t="shared" si="1"/>
        <v>44.377399728132062</v>
      </c>
      <c r="P7" s="42">
        <f>[1]TSA10!$M57</f>
        <v>12.856</v>
      </c>
      <c r="Q7" s="42">
        <f>[1]TSA5!$O58</f>
        <v>3.766</v>
      </c>
      <c r="R7" s="42">
        <f t="shared" ref="R7:R62" si="18">O7-P7-Q7</f>
        <v>27.755399728132062</v>
      </c>
      <c r="S7" s="42"/>
      <c r="T7" s="50">
        <f t="shared" si="2"/>
        <v>0.70334845426573656</v>
      </c>
      <c r="U7" s="16">
        <f t="shared" si="3"/>
        <v>0.63568948026808714</v>
      </c>
      <c r="V7" s="16">
        <f t="shared" si="4"/>
        <v>6.7658973997649405E-2</v>
      </c>
      <c r="W7" s="16">
        <f t="shared" si="5"/>
        <v>9.493101103414564E-2</v>
      </c>
      <c r="X7" s="16">
        <f t="shared" si="6"/>
        <v>0.20172053470011778</v>
      </c>
      <c r="Y7" s="16">
        <f t="shared" si="7"/>
        <v>3.0741748668140785E-2</v>
      </c>
      <c r="Z7" s="16">
        <f t="shared" si="8"/>
        <v>0.17097878603197703</v>
      </c>
      <c r="AA7" s="16">
        <f t="shared" si="9"/>
        <v>3.2410635976640213E-2</v>
      </c>
      <c r="AB7" s="19"/>
      <c r="AC7" s="51">
        <f t="shared" ref="AC7:AC37" si="19">AD7*T7+AE7*W7+AF7*X7</f>
        <v>0.13607053311767547</v>
      </c>
      <c r="AD7" s="2">
        <f>'PS Table A1'!D54/100</f>
        <v>8.3376005383909935E-2</v>
      </c>
      <c r="AE7" s="20">
        <f t="shared" si="10"/>
        <v>5.8656293065833191E-2</v>
      </c>
      <c r="AF7" s="20">
        <f t="shared" ref="AF7:AF37" si="20">AH7*Z7/X7+AG7*Y7/X7</f>
        <v>0.3562346664935449</v>
      </c>
      <c r="AG7" s="16">
        <f t="shared" si="11"/>
        <v>5.8656293065833191E-2</v>
      </c>
      <c r="AH7" s="20">
        <f t="shared" ref="AH7:AH62" si="21">AR7</f>
        <v>0.40973884544635336</v>
      </c>
      <c r="AI7" s="20"/>
      <c r="AJ7" s="51">
        <f>[2]TB10!$M57</f>
        <v>0.13101591735524495</v>
      </c>
      <c r="AK7" s="20">
        <f>[2]TA10!$M57</f>
        <v>0.12998895941060795</v>
      </c>
      <c r="AL7" s="20">
        <f>[2]TB10!$H57</f>
        <v>0.12459300493753414</v>
      </c>
      <c r="AM7" s="20">
        <f>'[3]F-1'!$C34</f>
        <v>0.11462814789384328</v>
      </c>
      <c r="AN7" s="2">
        <f>'PS Table A3'!D54/100</f>
        <v>0.10640656153200087</v>
      </c>
      <c r="AO7" s="2">
        <f>AD7*(('PS Table A7'!$Q52*0.3+'PS Table A7'!$R52+'PS Table A7'!$S52+'PS Table A7'!$T52)/100)</f>
        <v>3.0362185239244614E-2</v>
      </c>
      <c r="AP7" s="16">
        <f t="shared" si="12"/>
        <v>0.31562991269856649</v>
      </c>
      <c r="AQ7" s="2">
        <f t="shared" ref="AQ7:AQ37" si="22">T7/(T7+AA7)*(AO7+(AN7*(T7+AA7)/T7-AD7))</f>
        <v>5.572803244826393E-2</v>
      </c>
      <c r="AR7" s="2">
        <f t="shared" si="13"/>
        <v>0.40973884544635336</v>
      </c>
      <c r="AS7" s="21">
        <f>AD7*(('PS Table A7'!$Q52*0.7+'PS Table A7'!$P52)/100)</f>
        <v>5.3013820144665304E-2</v>
      </c>
      <c r="AT7" s="16">
        <f t="shared" si="14"/>
        <v>5.8656293065833191E-2</v>
      </c>
      <c r="AU7" s="16">
        <f>[4]TableB22!$E57</f>
        <v>0.377036135008748</v>
      </c>
      <c r="AV7" s="16">
        <f>[4]TableB22b!$E57</f>
        <v>0</v>
      </c>
      <c r="AW7" s="7"/>
      <c r="AX7" s="6">
        <f t="shared" si="15"/>
        <v>0</v>
      </c>
      <c r="AY7" s="6">
        <f>AS7*T7/(T7+AA7)+AQ7-AN7</f>
        <v>0</v>
      </c>
      <c r="AZ7" s="51">
        <f t="shared" ref="AZ7:AZ62" si="23">BA7*$T7+BB7*$W7+BC7*$X7</f>
        <v>0.11669305794587795</v>
      </c>
      <c r="BA7" s="6">
        <f t="shared" ref="BA7:BA62" si="24">AD7</f>
        <v>8.3376005383909935E-2</v>
      </c>
      <c r="BB7" s="20">
        <f t="shared" ref="BB7:BB62" si="25">AE$6</f>
        <v>5.8625880148224396E-2</v>
      </c>
      <c r="BC7" s="20">
        <f t="shared" ref="BC7:BC62" si="26">BE7*$Z7/$X7+BD7*$Y7/$X7</f>
        <v>0.26018798452542941</v>
      </c>
      <c r="BD7" s="20">
        <f t="shared" ref="BD7:BD62" si="27">BB7</f>
        <v>5.8625880148224396E-2</v>
      </c>
      <c r="BE7" s="8">
        <f>BE6-(BE$6-BE$62)/56</f>
        <v>0.29642857142857143</v>
      </c>
      <c r="BF7" s="6">
        <f t="shared" ref="BF7:BF61" si="28">AM7</f>
        <v>0.11462814789384328</v>
      </c>
      <c r="BG7" s="7"/>
      <c r="BH7" s="67">
        <v>0.06</v>
      </c>
      <c r="BI7" s="68">
        <v>5.7599999999999998E-2</v>
      </c>
      <c r="BJ7" s="7"/>
      <c r="BK7" s="6">
        <v>0.28412230069120392</v>
      </c>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row>
    <row r="8" spans="1:99">
      <c r="A8" s="5">
        <v>1962</v>
      </c>
      <c r="B8" s="49">
        <f>([1]TA0!$B58-[1]TSA12!$F58)</f>
        <v>503.38599999999997</v>
      </c>
      <c r="C8" s="42"/>
      <c r="D8" s="48">
        <f t="shared" si="16"/>
        <v>350.22451559715904</v>
      </c>
      <c r="E8" s="42">
        <f>D8-([1]TC1!$D60-[1]TC1!$Z60)</f>
        <v>0</v>
      </c>
      <c r="F8" s="42">
        <f>[1]TC2!$D60</f>
        <v>283.37299999999999</v>
      </c>
      <c r="G8" s="42">
        <f>0.7*([1]TC2!$E60-[1]TC2!$H60+[1]TC1!$E60)</f>
        <v>29.754714552051286</v>
      </c>
      <c r="H8" s="43">
        <f>[1]TC2!$R60</f>
        <v>2.323</v>
      </c>
      <c r="I8" s="43">
        <f>[1]TC2!$H60+[1]TC2!$K60+[1]TC2!$M60+[1]TC2!$N60+[1]TC2!$O60+0.3*([1]TC2!$E60-[1]TC2!$H60+[1]TC1!$E60)</f>
        <v>34.773801045107788</v>
      </c>
      <c r="J8" s="43">
        <f>[1]TC1!$V60</f>
        <v>11.326000000000001</v>
      </c>
      <c r="K8" s="43"/>
      <c r="L8" s="48">
        <f>([1]TA4!$R57-[1]TA6!$L58-[1]TA6!$R58-[1]TA6!$V58-[1]TA6!$Z58+[1]TA6!$AE58+[1]TA6!$AI58)*[1]TA3!$B57-I8</f>
        <v>104.34574465501025</v>
      </c>
      <c r="M8" s="42">
        <f>[1]TB7!$G57*[1]TB1!$R59</f>
        <v>16.056087691176973</v>
      </c>
      <c r="N8" s="42">
        <f t="shared" si="17"/>
        <v>88.289656963833281</v>
      </c>
      <c r="O8" s="48">
        <f t="shared" si="1"/>
        <v>48.815739747830676</v>
      </c>
      <c r="P8" s="42">
        <f>[1]TSA10!$M58</f>
        <v>14.396000000000001</v>
      </c>
      <c r="Q8" s="42">
        <f>[1]TSA5!$O59</f>
        <v>4.2119999999999997</v>
      </c>
      <c r="R8" s="42">
        <f t="shared" si="18"/>
        <v>30.207739747830676</v>
      </c>
      <c r="S8" s="42"/>
      <c r="T8" s="50">
        <f t="shared" si="2"/>
        <v>0.69573749686554465</v>
      </c>
      <c r="U8" s="16">
        <f t="shared" si="3"/>
        <v>0.62665770313844893</v>
      </c>
      <c r="V8" s="16">
        <f t="shared" si="4"/>
        <v>6.907979372709569E-2</v>
      </c>
      <c r="W8" s="16">
        <f t="shared" si="5"/>
        <v>9.6974766377751223E-2</v>
      </c>
      <c r="X8" s="16">
        <f t="shared" si="6"/>
        <v>0.20728773675670412</v>
      </c>
      <c r="Y8" s="16">
        <f t="shared" si="7"/>
        <v>3.1896174488716358E-2</v>
      </c>
      <c r="Z8" s="16">
        <f t="shared" si="8"/>
        <v>0.17539156226798777</v>
      </c>
      <c r="AA8" s="16">
        <f t="shared" si="9"/>
        <v>2.2499632488785944E-2</v>
      </c>
      <c r="AB8" s="19"/>
      <c r="AC8" s="51">
        <f t="shared" si="19"/>
        <v>0.1317325549962107</v>
      </c>
      <c r="AD8" s="2">
        <f>'PS Table A1'!D55/100</f>
        <v>8.2736755670745551E-2</v>
      </c>
      <c r="AE8" s="20">
        <f t="shared" si="10"/>
        <v>5.8524659157918865E-2</v>
      </c>
      <c r="AF8" s="20">
        <f t="shared" si="20"/>
        <v>0.33042995031725192</v>
      </c>
      <c r="AG8" s="16">
        <f t="shared" si="11"/>
        <v>5.8524659157918865E-2</v>
      </c>
      <c r="AH8" s="20">
        <f t="shared" si="21"/>
        <v>0.3798778171306616</v>
      </c>
      <c r="AI8" s="20"/>
      <c r="AJ8" s="51">
        <f>[2]TB10!$M58</f>
        <v>0.13147616386413596</v>
      </c>
      <c r="AK8" s="20">
        <f>[2]TA10!$M58</f>
        <v>0.13134020566940299</v>
      </c>
      <c r="AL8" s="20">
        <f>[2]TB10!$H58</f>
        <v>0.12573906779289201</v>
      </c>
      <c r="AM8" s="20">
        <f>'[3]F-1'!$C35</f>
        <v>0.11500313710128018</v>
      </c>
      <c r="AN8" s="2">
        <f>'PS Table A3'!D55/100</f>
        <v>9.9499062481040373E-2</v>
      </c>
      <c r="AO8" s="2">
        <f>AD8*(('PS Table A7'!$Q53*0.3+'PS Table A7'!$R53+'PS Table A7'!$S53+'PS Table A7'!$T53)/100)</f>
        <v>3.0023011406434805E-2</v>
      </c>
      <c r="AP8" s="16">
        <f t="shared" si="12"/>
        <v>0.30237691338220563</v>
      </c>
      <c r="AQ8" s="2">
        <f t="shared" si="22"/>
        <v>4.843663896384981E-2</v>
      </c>
      <c r="AR8" s="2">
        <f t="shared" si="13"/>
        <v>0.3798778171306616</v>
      </c>
      <c r="AS8" s="21">
        <f>AD8*(('PS Table A7'!$Q53*0.7+'PS Table A7'!$P53)/100)</f>
        <v>5.2713744264310754E-2</v>
      </c>
      <c r="AT8" s="16">
        <f t="shared" si="14"/>
        <v>5.8524659157918865E-2</v>
      </c>
      <c r="AU8" s="16">
        <f>[4]TableB22!$E58</f>
        <v>0.36627000000000004</v>
      </c>
      <c r="AV8" s="16">
        <f>[4]TableB22b!$E58</f>
        <v>0.50575000000000003</v>
      </c>
      <c r="AW8" s="7"/>
      <c r="AX8" s="6">
        <f t="shared" si="15"/>
        <v>0</v>
      </c>
      <c r="AY8" s="6">
        <f>AS8*T8/(T8+AA8)+AQ8-AN8</f>
        <v>0</v>
      </c>
      <c r="AZ8" s="51">
        <f t="shared" si="23"/>
        <v>0.11648290743002068</v>
      </c>
      <c r="BA8" s="6">
        <f t="shared" si="24"/>
        <v>8.2736755670745551E-2</v>
      </c>
      <c r="BB8" s="20">
        <f t="shared" si="25"/>
        <v>5.8625880148224396E-2</v>
      </c>
      <c r="BC8" s="20">
        <f t="shared" si="26"/>
        <v>0.25681506268891319</v>
      </c>
      <c r="BD8" s="20">
        <f t="shared" si="27"/>
        <v>5.8625880148224396E-2</v>
      </c>
      <c r="BE8" s="8">
        <f t="shared" ref="BE8:BE61" si="29">BE7-(BE$6-BE$62)/56</f>
        <v>0.29285714285714287</v>
      </c>
      <c r="BF8" s="6">
        <f t="shared" si="28"/>
        <v>0.11500313710128018</v>
      </c>
      <c r="BG8" s="7"/>
      <c r="BH8" s="7"/>
      <c r="BI8" s="7"/>
      <c r="BJ8" s="7"/>
      <c r="BK8" s="6">
        <v>0.28472099477495122</v>
      </c>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row>
    <row r="9" spans="1:99">
      <c r="A9" s="5">
        <v>1963</v>
      </c>
      <c r="B9" s="49">
        <f>([1]TA0!$B59-[1]TSA12!$F59)</f>
        <v>532.63400000000001</v>
      </c>
      <c r="C9" s="42"/>
      <c r="D9" s="48">
        <f t="shared" si="16"/>
        <v>369.69312617159829</v>
      </c>
      <c r="E9" s="42">
        <f>D9-([1]TC1!$D61-[1]TC1!$Z61)</f>
        <v>0</v>
      </c>
      <c r="F9" s="42">
        <f>[1]TC2!$D61</f>
        <v>299.44299999999998</v>
      </c>
      <c r="G9" s="42">
        <f>0.7*([1]TC2!$E61-[1]TC2!$H61+[1]TC1!$E61)</f>
        <v>29.92102604728284</v>
      </c>
      <c r="H9" s="43">
        <f>[1]TC2!$R61</f>
        <v>2.702</v>
      </c>
      <c r="I9" s="43">
        <f>[1]TC2!$H61+[1]TC2!$K61+[1]TC2!$M61+[1]TC2!$N61+[1]TC2!$O61+0.3*([1]TC2!$E61-[1]TC2!$H61+[1]TC1!$E61)</f>
        <v>37.627100124315454</v>
      </c>
      <c r="J9" s="43">
        <f>[1]TC1!$V61</f>
        <v>12.83</v>
      </c>
      <c r="K9" s="43"/>
      <c r="L9" s="48">
        <f>([1]TA4!$R58-[1]TA6!$L59-[1]TA6!$R59-[1]TA6!$V59-[1]TA6!$Z59+[1]TA6!$AE59+[1]TA6!$AI59)*[1]TA3!$B58-I9</f>
        <v>112.14024456852943</v>
      </c>
      <c r="M9" s="42">
        <f>[1]TB7!$G58*[1]TB1!$R60</f>
        <v>17.774728867464272</v>
      </c>
      <c r="N9" s="42">
        <f t="shared" si="17"/>
        <v>94.365515701065149</v>
      </c>
      <c r="O9" s="48">
        <f t="shared" si="1"/>
        <v>50.800629259872295</v>
      </c>
      <c r="P9" s="42">
        <f>[1]TSA10!$M59</f>
        <v>15.287000000000001</v>
      </c>
      <c r="Q9" s="42">
        <f>[1]TSA5!$O60</f>
        <v>4.577</v>
      </c>
      <c r="R9" s="42">
        <f t="shared" si="18"/>
        <v>30.936629259872298</v>
      </c>
      <c r="S9" s="42"/>
      <c r="T9" s="50">
        <f t="shared" si="2"/>
        <v>0.6940847301741877</v>
      </c>
      <c r="U9" s="16">
        <f t="shared" si="3"/>
        <v>0.62344128622521811</v>
      </c>
      <c r="V9" s="16">
        <f t="shared" si="4"/>
        <v>7.0643443948969556E-2</v>
      </c>
      <c r="W9" s="16">
        <f t="shared" si="5"/>
        <v>9.5376241959529984E-2</v>
      </c>
      <c r="X9" s="16">
        <f t="shared" si="6"/>
        <v>0.21053902786628234</v>
      </c>
      <c r="Y9" s="16">
        <f t="shared" si="7"/>
        <v>3.3371374841756764E-2</v>
      </c>
      <c r="Z9" s="16">
        <f t="shared" si="8"/>
        <v>0.17716765302452556</v>
      </c>
      <c r="AA9" s="16">
        <f t="shared" si="9"/>
        <v>2.4087835173871738E-2</v>
      </c>
      <c r="AB9" s="19"/>
      <c r="AC9" s="51">
        <f t="shared" si="19"/>
        <v>0.13014216221895628</v>
      </c>
      <c r="AD9" s="2">
        <f>'PS Table A1'!D56/100</f>
        <v>8.1639366576136144E-2</v>
      </c>
      <c r="AE9" s="20">
        <f t="shared" si="10"/>
        <v>5.757181130114139E-2</v>
      </c>
      <c r="AF9" s="20">
        <f t="shared" si="20"/>
        <v>0.32291657362377868</v>
      </c>
      <c r="AG9" s="16">
        <f t="shared" si="11"/>
        <v>5.757181130114139E-2</v>
      </c>
      <c r="AH9" s="20">
        <f t="shared" si="21"/>
        <v>0.37289702645813322</v>
      </c>
      <c r="AI9" s="20"/>
      <c r="AJ9" s="51">
        <f>[2]TB10!$M59</f>
        <v>0.13379383087158198</v>
      </c>
      <c r="AK9" s="20">
        <f>[2]TA10!$M59</f>
        <v>0.13298003375530248</v>
      </c>
      <c r="AL9" s="20">
        <f>[2]TB10!$H59</f>
        <v>0.12746223807334903</v>
      </c>
      <c r="AM9" s="20">
        <f>'[3]F-1'!$C36</f>
        <v>0.11570464496561624</v>
      </c>
      <c r="AN9" s="2">
        <f>'PS Table A3'!D56/100</f>
        <v>9.91651029594353E-2</v>
      </c>
      <c r="AO9" s="2">
        <f>AD9*(('PS Table A7'!$Q54*0.3+'PS Table A7'!$R54+'PS Table A7'!$S54+'PS Table A7'!$T54)/100)</f>
        <v>2.9927172765314924E-2</v>
      </c>
      <c r="AP9" s="16">
        <f t="shared" si="12"/>
        <v>0.29403993452945043</v>
      </c>
      <c r="AQ9" s="2">
        <f t="shared" si="22"/>
        <v>4.9187359698657979E-2</v>
      </c>
      <c r="AR9" s="2">
        <f t="shared" si="13"/>
        <v>0.37289702645813322</v>
      </c>
      <c r="AS9" s="21">
        <f>AD9*(('PS Table A7'!$Q54*0.7+'PS Table A7'!$P54)/100)</f>
        <v>5.1712193810821205E-2</v>
      </c>
      <c r="AT9" s="16">
        <f t="shared" si="14"/>
        <v>5.757181130114139E-2</v>
      </c>
      <c r="AU9" s="16">
        <f>[4]TableB22!$E59</f>
        <v>0.36734</v>
      </c>
      <c r="AV9" s="16">
        <f>[4]TableB22b!$E59</f>
        <v>0.48593500000000001</v>
      </c>
      <c r="AW9" s="7"/>
      <c r="AX9" s="6">
        <f t="shared" si="15"/>
        <v>0</v>
      </c>
      <c r="AY9" s="6">
        <f t="shared" ref="AY9:AY62" si="30">AS9*T9/(T9+AA9)+AQ9-AN9</f>
        <v>0</v>
      </c>
      <c r="AZ9" s="51">
        <f t="shared" si="23"/>
        <v>0.1154646511270743</v>
      </c>
      <c r="BA9" s="6">
        <f t="shared" si="24"/>
        <v>8.1639366576136144E-2</v>
      </c>
      <c r="BB9" s="20">
        <f t="shared" si="25"/>
        <v>5.8625880148224396E-2</v>
      </c>
      <c r="BC9" s="20">
        <f t="shared" si="26"/>
        <v>0.25272510191873587</v>
      </c>
      <c r="BD9" s="20">
        <f t="shared" si="27"/>
        <v>5.8625880148224396E-2</v>
      </c>
      <c r="BE9" s="8">
        <f t="shared" si="29"/>
        <v>0.28928571428571431</v>
      </c>
      <c r="BF9" s="6">
        <f t="shared" si="28"/>
        <v>0.11570464496561624</v>
      </c>
      <c r="BG9" s="7"/>
      <c r="BH9" s="7"/>
      <c r="BI9" s="7"/>
      <c r="BJ9" s="7"/>
      <c r="BK9" s="6">
        <v>0.28081485457740279</v>
      </c>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row>
    <row r="10" spans="1:99">
      <c r="A10" s="5">
        <v>1964</v>
      </c>
      <c r="B10" s="49">
        <f>([1]TA0!$B60-[1]TSA12!$F60)</f>
        <v>571.995</v>
      </c>
      <c r="C10" s="42"/>
      <c r="D10" s="48">
        <f t="shared" si="16"/>
        <v>397.0250813792382</v>
      </c>
      <c r="E10" s="42">
        <f>D10-([1]TC1!$D62-[1]TC1!$Z62)</f>
        <v>0</v>
      </c>
      <c r="F10" s="42">
        <f>[1]TC2!$D62</f>
        <v>323.26600000000002</v>
      </c>
      <c r="G10" s="42">
        <f>0.7*([1]TC2!$E62-[1]TC2!$H62+[1]TC1!$E62)</f>
        <v>31.647374822827878</v>
      </c>
      <c r="H10" s="43">
        <f>[1]TC2!$R62</f>
        <v>3.1179999999999999</v>
      </c>
      <c r="I10" s="43">
        <f>[1]TC2!$H62+[1]TC2!$K62+[1]TC2!$M62+[1]TC2!$N62+[1]TC2!$O62+0.3*([1]TC2!$E62-[1]TC2!$H62+[1]TC1!$E62)</f>
        <v>38.993706556410316</v>
      </c>
      <c r="J10" s="43">
        <f>[1]TC1!$V62</f>
        <v>15.965999999999999</v>
      </c>
      <c r="K10" s="43"/>
      <c r="L10" s="48">
        <f>([1]TA4!$R59-[1]TA6!$L60-[1]TA6!$R60-[1]TA6!$V60-[1]TA6!$Z60+[1]TA6!$AE60+[1]TA6!$AI60)*[1]TA3!$B59-I10</f>
        <v>123.11043921030357</v>
      </c>
      <c r="M10" s="42">
        <f>[1]TB7!$G59*[1]TB1!$R61</f>
        <v>19.902955723508462</v>
      </c>
      <c r="N10" s="42">
        <f t="shared" si="17"/>
        <v>103.2074834867951</v>
      </c>
      <c r="O10" s="48">
        <f t="shared" si="1"/>
        <v>51.859479410458235</v>
      </c>
      <c r="P10" s="42">
        <f>[1]TSA10!$M60</f>
        <v>16.010999999999999</v>
      </c>
      <c r="Q10" s="42">
        <f>[1]TSA5!$O61</f>
        <v>5.2080000000000002</v>
      </c>
      <c r="R10" s="42">
        <f t="shared" si="18"/>
        <v>30.640479410458241</v>
      </c>
      <c r="S10" s="42"/>
      <c r="T10" s="50">
        <f t="shared" si="2"/>
        <v>0.69410585997996166</v>
      </c>
      <c r="U10" s="16">
        <f t="shared" si="3"/>
        <v>0.62593444841795454</v>
      </c>
      <c r="V10" s="16">
        <f t="shared" si="4"/>
        <v>6.817141156200722E-2</v>
      </c>
      <c r="W10" s="16">
        <f t="shared" si="5"/>
        <v>9.0664218062147806E-2</v>
      </c>
      <c r="X10" s="16">
        <f t="shared" si="6"/>
        <v>0.21522992195789048</v>
      </c>
      <c r="Y10" s="16">
        <f t="shared" si="7"/>
        <v>3.4795681297054105E-2</v>
      </c>
      <c r="Z10" s="16">
        <f t="shared" si="8"/>
        <v>0.18043424066083635</v>
      </c>
      <c r="AA10" s="16">
        <f t="shared" si="9"/>
        <v>2.7912831405868931E-2</v>
      </c>
      <c r="AB10" s="19"/>
      <c r="AC10" s="51">
        <f t="shared" si="19"/>
        <v>0.13929489024393174</v>
      </c>
      <c r="AD10" s="2">
        <f>'PS Table A1'!D57/100</f>
        <v>8.0207510462667719E-2</v>
      </c>
      <c r="AE10" s="20">
        <f t="shared" si="10"/>
        <v>5.5677661268796516E-2</v>
      </c>
      <c r="AF10" s="20">
        <f t="shared" si="20"/>
        <v>0.36507198850491818</v>
      </c>
      <c r="AG10" s="16">
        <f t="shared" si="11"/>
        <v>5.5677661268796516E-2</v>
      </c>
      <c r="AH10" s="20">
        <f t="shared" si="21"/>
        <v>0.42473686345435041</v>
      </c>
      <c r="AI10" s="20"/>
      <c r="AJ10" s="51">
        <f>[2]TB10!$M60</f>
        <v>0.13611149787902799</v>
      </c>
      <c r="AK10" s="20">
        <f>[2]TA10!$M60</f>
        <v>0.134619861841202</v>
      </c>
      <c r="AL10" s="20">
        <f>[2]TB10!$H60</f>
        <v>0.12919537723064398</v>
      </c>
      <c r="AM10" s="20">
        <f>'[3]F-1'!$C37</f>
        <v>0.11632179801430965</v>
      </c>
      <c r="AN10" s="2">
        <f>'PS Table A3'!D57/100</f>
        <v>0.10479103530661327</v>
      </c>
      <c r="AO10" s="2">
        <f>AD10*(('PS Table A7'!$Q55*0.3+'PS Table A7'!$R55+'PS Table A7'!$S55+'PS Table A7'!$T55)/100)</f>
        <v>2.9998215015296099E-2</v>
      </c>
      <c r="AP10" s="16">
        <f t="shared" si="12"/>
        <v>0.30543502553290575</v>
      </c>
      <c r="AQ10" s="2">
        <f t="shared" si="22"/>
        <v>5.6522802626107101E-2</v>
      </c>
      <c r="AR10" s="2">
        <f t="shared" si="13"/>
        <v>0.42473686345435041</v>
      </c>
      <c r="AS10" s="21">
        <f>AD10*(('PS Table A7'!$Q55*0.7+'PS Table A7'!$P55)/100)</f>
        <v>5.0209295447371613E-2</v>
      </c>
      <c r="AT10" s="16">
        <f t="shared" si="14"/>
        <v>5.5677661268796516E-2</v>
      </c>
      <c r="AU10" s="16">
        <f>[4]TableB22!$E60</f>
        <v>0.36841000000000002</v>
      </c>
      <c r="AV10" s="16">
        <f>[4]TableB22b!$E60</f>
        <v>0.46612000000000003</v>
      </c>
      <c r="AW10" s="7"/>
      <c r="AX10" s="6">
        <f t="shared" si="15"/>
        <v>0</v>
      </c>
      <c r="AY10" s="6">
        <f t="shared" si="30"/>
        <v>0</v>
      </c>
      <c r="AZ10" s="51">
        <f t="shared" si="23"/>
        <v>0.11458034023859301</v>
      </c>
      <c r="BA10" s="6">
        <f t="shared" si="24"/>
        <v>8.0207510462667719E-2</v>
      </c>
      <c r="BB10" s="20">
        <f t="shared" si="25"/>
        <v>5.8625880148224396E-2</v>
      </c>
      <c r="BC10" s="20">
        <f t="shared" si="26"/>
        <v>0.24900147313482107</v>
      </c>
      <c r="BD10" s="20">
        <f t="shared" si="27"/>
        <v>5.8625880148224396E-2</v>
      </c>
      <c r="BE10" s="8">
        <f t="shared" si="29"/>
        <v>0.28571428571428575</v>
      </c>
      <c r="BF10" s="6">
        <f t="shared" si="28"/>
        <v>0.11632179801430965</v>
      </c>
      <c r="BG10" s="7"/>
      <c r="BH10" s="7"/>
      <c r="BI10" s="7"/>
      <c r="BJ10" s="7"/>
      <c r="BK10" s="6">
        <v>0.27691076825293592</v>
      </c>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row>
    <row r="11" spans="1:99">
      <c r="A11" s="5">
        <v>1965</v>
      </c>
      <c r="B11" s="49">
        <f>([1]TA0!$B61-[1]TSA12!$F61)</f>
        <v>622.053</v>
      </c>
      <c r="C11" s="42"/>
      <c r="D11" s="48">
        <f t="shared" si="16"/>
        <v>425.64367315182199</v>
      </c>
      <c r="E11" s="42">
        <f>D11-([1]TC1!$D63-[1]TC1!$Z63)</f>
        <v>0</v>
      </c>
      <c r="F11" s="42">
        <f>[1]TC2!$D63</f>
        <v>347.15</v>
      </c>
      <c r="G11" s="42">
        <f>0.7*([1]TC2!$E63-[1]TC2!$H63+[1]TC1!$E63)</f>
        <v>33.168965252533489</v>
      </c>
      <c r="H11" s="43">
        <f>[1]TC2!$R63</f>
        <v>3.5680000000000001</v>
      </c>
      <c r="I11" s="43">
        <f>[1]TC2!$H63+[1]TC2!$K63+[1]TC2!$M63+[1]TC2!$N63+[1]TC2!$O63+0.3*([1]TC2!$E63-[1]TC2!$H63+[1]TC1!$E63)</f>
        <v>41.7567078992885</v>
      </c>
      <c r="J11" s="43">
        <f>[1]TC1!$V63</f>
        <v>20.516999999999999</v>
      </c>
      <c r="K11" s="43"/>
      <c r="L11" s="48">
        <f>([1]TA4!$R60-[1]TA6!$L61-[1]TA6!$R61-[1]TA6!$V61-[1]TA6!$Z61+[1]TA6!$AE61+[1]TA6!$AI61)*[1]TA3!$B60-I11</f>
        <v>137.83562735263212</v>
      </c>
      <c r="M11" s="42">
        <f>[1]TB7!$G60*[1]TB1!$R62</f>
        <v>22.242117103071823</v>
      </c>
      <c r="N11" s="42">
        <f t="shared" si="17"/>
        <v>115.5935102495603</v>
      </c>
      <c r="O11" s="48">
        <f t="shared" si="1"/>
        <v>58.573699495545895</v>
      </c>
      <c r="P11" s="42">
        <f>[1]TSA10!$M61</f>
        <v>17.876999999999999</v>
      </c>
      <c r="Q11" s="42">
        <f>[1]TSA5!$O62</f>
        <v>5.9119999999999999</v>
      </c>
      <c r="R11" s="42">
        <f t="shared" si="18"/>
        <v>34.784699495545901</v>
      </c>
      <c r="S11" s="42"/>
      <c r="T11" s="50">
        <f t="shared" si="2"/>
        <v>0.68425628226505131</v>
      </c>
      <c r="U11" s="16">
        <f t="shared" si="3"/>
        <v>0.61712903121202445</v>
      </c>
      <c r="V11" s="16">
        <f t="shared" si="4"/>
        <v>6.7127251053026832E-2</v>
      </c>
      <c r="W11" s="16">
        <f t="shared" si="5"/>
        <v>9.4161911437684404E-2</v>
      </c>
      <c r="X11" s="16">
        <f t="shared" si="6"/>
        <v>0.22158180629726423</v>
      </c>
      <c r="Y11" s="16">
        <f t="shared" si="7"/>
        <v>3.575598398058015E-2</v>
      </c>
      <c r="Z11" s="16">
        <f t="shared" si="8"/>
        <v>0.1858258223166841</v>
      </c>
      <c r="AA11" s="16">
        <f t="shared" si="9"/>
        <v>3.2982720121918871E-2</v>
      </c>
      <c r="AB11" s="19"/>
      <c r="AC11" s="51">
        <f t="shared" si="19"/>
        <v>0.14343438930870289</v>
      </c>
      <c r="AD11" s="2">
        <f>'PS Table A1'!D58/100</f>
        <v>8.0650646944014873E-2</v>
      </c>
      <c r="AE11" s="20">
        <f t="shared" si="10"/>
        <v>5.588865104043398E-2</v>
      </c>
      <c r="AF11" s="20">
        <f t="shared" si="20"/>
        <v>0.37451673783879458</v>
      </c>
      <c r="AG11" s="16">
        <f t="shared" si="11"/>
        <v>5.588865104043398E-2</v>
      </c>
      <c r="AH11" s="20">
        <f t="shared" si="21"/>
        <v>0.43582608992609162</v>
      </c>
      <c r="AI11" s="20"/>
      <c r="AJ11" s="51">
        <f>[2]TB10!$M61</f>
        <v>0.13461217284202548</v>
      </c>
      <c r="AK11" s="20">
        <f>[2]TA10!$M61</f>
        <v>0.13290898501873052</v>
      </c>
      <c r="AL11" s="20">
        <f>[2]TB10!$H61</f>
        <v>0.12778436392545703</v>
      </c>
      <c r="AM11" s="20">
        <f>'[3]F-1'!$C38</f>
        <v>0.11801105582200427</v>
      </c>
      <c r="AN11" s="2">
        <f>'PS Table A3'!D58/100</f>
        <v>0.10891912753229198</v>
      </c>
      <c r="AO11" s="2">
        <f>AD11*(('PS Table A7'!$Q56*0.3+'PS Table A7'!$R56+'PS Table A7'!$S56+'PS Table A7'!$T56)/100)</f>
        <v>3.0244812220571588E-2</v>
      </c>
      <c r="AP11" s="16">
        <f t="shared" si="12"/>
        <v>0.30829808227220323</v>
      </c>
      <c r="AQ11" s="2">
        <f t="shared" si="22"/>
        <v>6.0831239174930496E-2</v>
      </c>
      <c r="AR11" s="2">
        <f t="shared" si="13"/>
        <v>0.43582608992609162</v>
      </c>
      <c r="AS11" s="21">
        <f>AD11*(('PS Table A7'!$Q56*0.7+'PS Table A7'!$P56)/100)</f>
        <v>5.0405834723443274E-2</v>
      </c>
      <c r="AT11" s="16">
        <f t="shared" si="14"/>
        <v>5.588865104043398E-2</v>
      </c>
      <c r="AU11" s="16">
        <f>[4]TableB22!$E61</f>
        <v>0.36534</v>
      </c>
      <c r="AV11" s="16">
        <f>[4]TableB22b!$E61</f>
        <v>0.45514500000000002</v>
      </c>
      <c r="AW11" s="7"/>
      <c r="AX11" s="6">
        <f t="shared" si="15"/>
        <v>0</v>
      </c>
      <c r="AY11" s="6">
        <f t="shared" si="30"/>
        <v>0</v>
      </c>
      <c r="AZ11" s="51">
        <f t="shared" si="23"/>
        <v>0.11523169124543374</v>
      </c>
      <c r="BA11" s="6">
        <f t="shared" si="24"/>
        <v>8.0650646944014873E-2</v>
      </c>
      <c r="BB11" s="20">
        <f t="shared" si="25"/>
        <v>5.8625880148224396E-2</v>
      </c>
      <c r="BC11" s="20">
        <f t="shared" si="26"/>
        <v>0.24607460053659963</v>
      </c>
      <c r="BD11" s="20">
        <f t="shared" si="27"/>
        <v>5.8625880148224396E-2</v>
      </c>
      <c r="BE11" s="8">
        <f t="shared" si="29"/>
        <v>0.2821428571428572</v>
      </c>
      <c r="BF11" s="6">
        <f t="shared" si="28"/>
        <v>0.11801105582200427</v>
      </c>
      <c r="BG11" s="7"/>
      <c r="BH11" s="7"/>
      <c r="BI11" s="7"/>
      <c r="BJ11" s="7"/>
      <c r="BK11" s="6">
        <v>0.27546258989787081</v>
      </c>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row>
    <row r="12" spans="1:99">
      <c r="A12" s="5">
        <v>1966</v>
      </c>
      <c r="B12" s="49">
        <f>([1]TA0!$B62-[1]TSA12!$F62)</f>
        <v>680.74400000000003</v>
      </c>
      <c r="C12" s="42"/>
      <c r="D12" s="48">
        <f t="shared" si="16"/>
        <v>466.76214671041737</v>
      </c>
      <c r="E12" s="42">
        <f>D12-([1]TC1!$D64-[1]TC1!$Z64)</f>
        <v>0</v>
      </c>
      <c r="F12" s="42">
        <f>[1]TC2!$D64</f>
        <v>381.06700000000001</v>
      </c>
      <c r="G12" s="42">
        <f>0.7*([1]TC2!$E64-[1]TC2!$H64+[1]TC1!$E64)</f>
        <v>33.636737993465118</v>
      </c>
      <c r="H12" s="43">
        <f>[1]TC2!$R64</f>
        <v>4.4260000000000002</v>
      </c>
      <c r="I12" s="43">
        <f>[1]TC2!$H64+[1]TC2!$K64+[1]TC2!$M64+[1]TC2!$N64+[1]TC2!$O64+0.3*([1]TC2!$E64-[1]TC2!$H64+[1]TC1!$E64)</f>
        <v>47.632408716952277</v>
      </c>
      <c r="J12" s="43">
        <f>[1]TC1!$V64</f>
        <v>20.113</v>
      </c>
      <c r="K12" s="43"/>
      <c r="L12" s="48">
        <f>([1]TA4!$R61-[1]TA6!$L62-[1]TA6!$R62-[1]TA6!$V62-[1]TA6!$Z62+[1]TA6!$AE62+[1]TA6!$AI62)*[1]TA3!$B61-I12</f>
        <v>144.12156034498858</v>
      </c>
      <c r="M12" s="42">
        <f>[1]TB7!$G61*[1]TB1!$R63</f>
        <v>24.623593258143934</v>
      </c>
      <c r="N12" s="42">
        <f t="shared" si="17"/>
        <v>119.49796708684465</v>
      </c>
      <c r="O12" s="48">
        <f t="shared" si="1"/>
        <v>69.860292944594079</v>
      </c>
      <c r="P12" s="42">
        <f>[1]TSA10!$M62</f>
        <v>19.469000000000001</v>
      </c>
      <c r="Q12" s="42">
        <f>[1]TSA5!$O63</f>
        <v>6.4340000000000002</v>
      </c>
      <c r="R12" s="42">
        <f t="shared" si="18"/>
        <v>43.95729294459408</v>
      </c>
      <c r="S12" s="42"/>
      <c r="T12" s="50">
        <f t="shared" si="2"/>
        <v>0.68566472375873655</v>
      </c>
      <c r="U12" s="16">
        <f t="shared" si="3"/>
        <v>0.61569362049972542</v>
      </c>
      <c r="V12" s="16">
        <f t="shared" si="4"/>
        <v>6.9971103259011139E-2</v>
      </c>
      <c r="W12" s="16">
        <f t="shared" si="5"/>
        <v>0.10262344279875266</v>
      </c>
      <c r="X12" s="16">
        <f t="shared" si="6"/>
        <v>0.21171183344251079</v>
      </c>
      <c r="Y12" s="16">
        <f t="shared" si="7"/>
        <v>3.6171590580517686E-2</v>
      </c>
      <c r="Z12" s="16">
        <f t="shared" si="8"/>
        <v>0.17554024286199313</v>
      </c>
      <c r="AA12" s="16">
        <f t="shared" si="9"/>
        <v>2.9545614797926972E-2</v>
      </c>
      <c r="AB12" s="19"/>
      <c r="AC12" s="51">
        <f t="shared" si="19"/>
        <v>0.12954547882975515</v>
      </c>
      <c r="AD12" s="2">
        <f>'PS Table A1'!D59/100</f>
        <v>8.3681843007293186E-2</v>
      </c>
      <c r="AE12" s="20">
        <f t="shared" si="10"/>
        <v>5.933336714192311E-2</v>
      </c>
      <c r="AF12" s="20">
        <f t="shared" si="20"/>
        <v>0.31211668982846108</v>
      </c>
      <c r="AG12" s="16">
        <f t="shared" si="11"/>
        <v>5.933336714192311E-2</v>
      </c>
      <c r="AH12" s="20">
        <f t="shared" si="21"/>
        <v>0.36420488741053264</v>
      </c>
      <c r="AI12" s="20"/>
      <c r="AJ12" s="51">
        <f>[2]TB10!$M62</f>
        <v>0.13311284780502303</v>
      </c>
      <c r="AK12" s="20">
        <f>[2]TA10!$M62</f>
        <v>0.13119810819625899</v>
      </c>
      <c r="AL12" s="20">
        <f>[2]TB10!$H62</f>
        <v>0.12638156116008803</v>
      </c>
      <c r="AM12" s="20">
        <f>'[3]F-1'!$C39</f>
        <v>0.1194389449316368</v>
      </c>
      <c r="AN12" s="2">
        <f>'PS Table A3'!D59/100</f>
        <v>0.10175256812339699</v>
      </c>
      <c r="AO12" s="2">
        <f>AD12*(('PS Table A7'!$Q57*0.3+'PS Table A7'!$R57+'PS Table A7'!$S57+'PS Table A7'!$T57)/100)</f>
        <v>3.0405055773879079E-2</v>
      </c>
      <c r="AP12" s="16">
        <f t="shared" si="12"/>
        <v>0.29794691232599557</v>
      </c>
      <c r="AQ12" s="2">
        <f t="shared" si="22"/>
        <v>5.0676665508689857E-2</v>
      </c>
      <c r="AR12" s="2">
        <f t="shared" si="13"/>
        <v>0.36420488741053264</v>
      </c>
      <c r="AS12" s="21">
        <f>AD12*(('PS Table A7'!$Q57*0.7+'PS Table A7'!$P57)/100)</f>
        <v>5.3278481984300297E-2</v>
      </c>
      <c r="AT12" s="16">
        <f t="shared" si="14"/>
        <v>5.933336714192311E-2</v>
      </c>
      <c r="AU12" s="16">
        <f>[4]TableB22!$E62</f>
        <v>0.36227000000000004</v>
      </c>
      <c r="AV12" s="16">
        <f>[4]TableB22b!$E62</f>
        <v>0.44417000000000001</v>
      </c>
      <c r="AW12" s="7"/>
      <c r="AX12" s="6">
        <f t="shared" si="15"/>
        <v>1.6947508861969718E-6</v>
      </c>
      <c r="AY12" s="6">
        <f t="shared" si="30"/>
        <v>1.6247400737717799E-6</v>
      </c>
      <c r="AZ12" s="51">
        <f t="shared" si="23"/>
        <v>0.11441516498712051</v>
      </c>
      <c r="BA12" s="6">
        <f t="shared" si="24"/>
        <v>8.3681843007293186E-2</v>
      </c>
      <c r="BB12" s="20">
        <f t="shared" si="25"/>
        <v>5.8625880148224396E-2</v>
      </c>
      <c r="BC12" s="20">
        <f t="shared" si="26"/>
        <v>0.24099308352473139</v>
      </c>
      <c r="BD12" s="20">
        <f t="shared" si="27"/>
        <v>5.8625880148224396E-2</v>
      </c>
      <c r="BE12" s="8">
        <f t="shared" si="29"/>
        <v>0.27857142857142864</v>
      </c>
      <c r="BF12" s="6">
        <f t="shared" si="28"/>
        <v>0.1194389449316368</v>
      </c>
      <c r="BG12" s="7"/>
      <c r="BH12" s="7"/>
      <c r="BI12" s="7"/>
      <c r="BJ12" s="7"/>
      <c r="BK12" s="6">
        <v>0.27401439186296767</v>
      </c>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row>
    <row r="13" spans="1:99">
      <c r="A13" s="5">
        <v>1967</v>
      </c>
      <c r="B13" s="49">
        <f>([1]TA0!$B63-[1]TSA12!$F63)</f>
        <v>719.06899999999996</v>
      </c>
      <c r="C13" s="42"/>
      <c r="D13" s="48">
        <f t="shared" si="16"/>
        <v>500.96523675987373</v>
      </c>
      <c r="E13" s="42">
        <f>D13-([1]TC1!$D65-[1]TC1!$Z65)</f>
        <v>0</v>
      </c>
      <c r="F13" s="42">
        <f>[1]TC2!$D65</f>
        <v>411.64600000000002</v>
      </c>
      <c r="G13" s="42">
        <f>0.7*([1]TC2!$E65-[1]TC2!$H65+[1]TC1!$E65)</f>
        <v>34.290955474953606</v>
      </c>
      <c r="H13" s="43">
        <f>[1]TC2!$R65</f>
        <v>5.0460000000000003</v>
      </c>
      <c r="I13" s="43">
        <f>[1]TC2!$H65+[1]TC2!$K65+[1]TC2!$M65+[1]TC2!$N65+[1]TC2!$O65+0.3*([1]TC2!$E65-[1]TC2!$H65+[1]TC1!$E65)</f>
        <v>49.982281284920127</v>
      </c>
      <c r="J13" s="43">
        <f>[1]TC1!$V65</f>
        <v>27.6</v>
      </c>
      <c r="K13" s="43"/>
      <c r="L13" s="48">
        <f>([1]TA4!$R62-[1]TA6!$L63-[1]TA6!$R63-[1]TA6!$V63-[1]TA6!$Z63+[1]TA6!$AE63+[1]TA6!$AI63)*[1]TA3!$B62-I13</f>
        <v>147.24469178403186</v>
      </c>
      <c r="M13" s="42">
        <f>[1]TB7!$G62*[1]TB1!$R64</f>
        <v>26.217664104449085</v>
      </c>
      <c r="N13" s="42">
        <f t="shared" si="17"/>
        <v>121.02702767958277</v>
      </c>
      <c r="O13" s="48">
        <f t="shared" si="1"/>
        <v>70.85907145609437</v>
      </c>
      <c r="P13" s="42">
        <f>[1]TSA10!$M63</f>
        <v>20.776</v>
      </c>
      <c r="Q13" s="42">
        <f>[1]TSA5!$O64</f>
        <v>6.8920000000000003</v>
      </c>
      <c r="R13" s="42">
        <f t="shared" si="18"/>
        <v>43.19107145609437</v>
      </c>
      <c r="S13" s="42"/>
      <c r="T13" s="50">
        <f t="shared" si="2"/>
        <v>0.69668590463484559</v>
      </c>
      <c r="U13" s="16">
        <f t="shared" si="3"/>
        <v>0.62717618959370192</v>
      </c>
      <c r="V13" s="16">
        <f t="shared" si="4"/>
        <v>6.9509715041143658E-2</v>
      </c>
      <c r="W13" s="16">
        <f t="shared" si="5"/>
        <v>9.8542798335200618E-2</v>
      </c>
      <c r="X13" s="16">
        <f t="shared" si="6"/>
        <v>0.20477129702995384</v>
      </c>
      <c r="Y13" s="16">
        <f t="shared" si="7"/>
        <v>3.6460567907181489E-2</v>
      </c>
      <c r="Z13" s="16">
        <f t="shared" si="8"/>
        <v>0.16831072912277234</v>
      </c>
      <c r="AA13" s="16">
        <f t="shared" si="9"/>
        <v>3.8382964638998485E-2</v>
      </c>
      <c r="AB13" s="19"/>
      <c r="AC13" s="51">
        <f t="shared" si="19"/>
        <v>0.13059193380157819</v>
      </c>
      <c r="AD13" s="2">
        <f>'PS Table A1'!D60/100</f>
        <v>8.4253319526665718E-2</v>
      </c>
      <c r="AE13" s="20">
        <f t="shared" si="10"/>
        <v>6.0749218189613867E-2</v>
      </c>
      <c r="AF13" s="20">
        <f t="shared" si="20"/>
        <v>0.32185875983357792</v>
      </c>
      <c r="AG13" s="16">
        <f t="shared" si="11"/>
        <v>6.0749218189613867E-2</v>
      </c>
      <c r="AH13" s="20">
        <f t="shared" si="21"/>
        <v>0.37842201176612927</v>
      </c>
      <c r="AI13" s="20"/>
      <c r="AJ13" s="51">
        <f>[2]TB10!$M63</f>
        <v>0.13027089089155225</v>
      </c>
      <c r="AK13" s="20">
        <f>[2]TA10!$M63</f>
        <v>0.12905246764421471</v>
      </c>
      <c r="AL13" s="20">
        <f>[2]TB10!$H63</f>
        <v>0.12336783856153498</v>
      </c>
      <c r="AM13" s="20">
        <f>'[3]F-1'!$C40</f>
        <v>0.11468825341712739</v>
      </c>
      <c r="AN13" s="2">
        <f>'PS Table A3'!D60/100</f>
        <v>0.10737541914934186</v>
      </c>
      <c r="AO13" s="2">
        <f>AD13*(('PS Table A7'!$Q58*0.3+'PS Table A7'!$R58+'PS Table A7'!$S58+'PS Table A7'!$T58)/100)</f>
        <v>2.9566748736227735E-2</v>
      </c>
      <c r="AP13" s="16">
        <f t="shared" si="12"/>
        <v>0.29634328206089394</v>
      </c>
      <c r="AQ13" s="2">
        <f t="shared" si="22"/>
        <v>5.554440761412175E-2</v>
      </c>
      <c r="AR13" s="2">
        <f t="shared" si="13"/>
        <v>0.37842201176612927</v>
      </c>
      <c r="AS13" s="21">
        <f>AD13*(('PS Table A7'!$Q58*0.7+'PS Table A7'!$P58)/100)</f>
        <v>5.468814989866639E-2</v>
      </c>
      <c r="AT13" s="16">
        <f t="shared" si="14"/>
        <v>6.0749218189613867E-2</v>
      </c>
      <c r="AU13" s="16">
        <f>[4]TableB22!$E63</f>
        <v>0.36965000000000003</v>
      </c>
      <c r="AV13" s="16">
        <f>[4]TableB22b!$E63</f>
        <v>0.44014000000000003</v>
      </c>
      <c r="AW13" s="7"/>
      <c r="AX13" s="6">
        <f t="shared" si="15"/>
        <v>1.5791082284138946E-6</v>
      </c>
      <c r="AY13" s="6">
        <f t="shared" si="30"/>
        <v>1.4966522058068588E-6</v>
      </c>
      <c r="AZ13" s="51">
        <f t="shared" si="23"/>
        <v>0.11289824181061894</v>
      </c>
      <c r="BA13" s="6">
        <f t="shared" si="24"/>
        <v>8.4253319526665718E-2</v>
      </c>
      <c r="BB13" s="20">
        <f t="shared" si="25"/>
        <v>5.8625880148224396E-2</v>
      </c>
      <c r="BC13" s="20">
        <f t="shared" si="26"/>
        <v>0.23647349064718642</v>
      </c>
      <c r="BD13" s="20">
        <f t="shared" si="27"/>
        <v>5.8625880148224396E-2</v>
      </c>
      <c r="BE13" s="8">
        <f t="shared" si="29"/>
        <v>0.27500000000000008</v>
      </c>
      <c r="BF13" s="6">
        <f t="shared" si="28"/>
        <v>0.11468825341712739</v>
      </c>
      <c r="BG13" s="7"/>
      <c r="BH13" s="7"/>
      <c r="BI13" s="7"/>
      <c r="BJ13" s="7"/>
      <c r="BK13" s="6">
        <v>0.27308568422000029</v>
      </c>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row>
    <row r="14" spans="1:99">
      <c r="A14" s="5">
        <v>1968</v>
      </c>
      <c r="B14" s="49">
        <f>([1]TA0!$B64-[1]TSA12!$F64)</f>
        <v>785.25300000000004</v>
      </c>
      <c r="C14" s="42"/>
      <c r="D14" s="48">
        <f t="shared" si="16"/>
        <v>546.3887931198916</v>
      </c>
      <c r="E14" s="42">
        <f>D14-([1]TC1!$D66-[1]TC1!$Z66)</f>
        <v>0</v>
      </c>
      <c r="F14" s="42">
        <f>[1]TC2!$D66</f>
        <v>451.505</v>
      </c>
      <c r="G14" s="42">
        <f>0.7*([1]TC2!$E66-[1]TC2!$H66+[1]TC1!$E66)</f>
        <v>35.264923884323991</v>
      </c>
      <c r="H14" s="43">
        <f>[1]TC2!$R66</f>
        <v>5.9889999999999999</v>
      </c>
      <c r="I14" s="43">
        <f>[1]TC2!$H66+[1]TC2!$K66+[1]TC2!$M66+[1]TC2!$N66+[1]TC2!$O66+0.3*([1]TC2!$E66-[1]TC2!$H66+[1]TC1!$E66)</f>
        <v>53.629869235567668</v>
      </c>
      <c r="J14" s="43">
        <f>[1]TC1!$V66</f>
        <v>36.299999999999997</v>
      </c>
      <c r="K14" s="43"/>
      <c r="L14" s="48">
        <f>([1]TA4!$R63-[1]TA6!$L64-[1]TA6!$R64-[1]TA6!$V64-[1]TA6!$Z64+[1]TA6!$AE64+[1]TA6!$AI64)*[1]TA3!$B63-I14</f>
        <v>159.01117103589098</v>
      </c>
      <c r="M14" s="42">
        <f>[1]TB7!$G63*[1]TB1!$R65</f>
        <v>28.462939832698154</v>
      </c>
      <c r="N14" s="42">
        <f t="shared" si="17"/>
        <v>130.54823120319281</v>
      </c>
      <c r="O14" s="48">
        <f t="shared" si="1"/>
        <v>79.853035844217459</v>
      </c>
      <c r="P14" s="42">
        <f>[1]TSA10!$M64</f>
        <v>24.114000000000001</v>
      </c>
      <c r="Q14" s="42">
        <f>[1]TSA5!$O65</f>
        <v>8.3580000000000005</v>
      </c>
      <c r="R14" s="42">
        <f t="shared" si="18"/>
        <v>47.38103584421745</v>
      </c>
      <c r="S14" s="42"/>
      <c r="T14" s="50">
        <f t="shared" si="2"/>
        <v>0.69581242366459162</v>
      </c>
      <c r="U14" s="16">
        <f t="shared" si="3"/>
        <v>0.62751613032274178</v>
      </c>
      <c r="V14" s="16">
        <f t="shared" si="4"/>
        <v>6.8296293341849904E-2</v>
      </c>
      <c r="W14" s="16">
        <f t="shared" si="5"/>
        <v>0.10169083829570527</v>
      </c>
      <c r="X14" s="16">
        <f t="shared" si="6"/>
        <v>0.20249673803970308</v>
      </c>
      <c r="Y14" s="16">
        <f t="shared" si="7"/>
        <v>3.6246839977304324E-2</v>
      </c>
      <c r="Z14" s="16">
        <f t="shared" si="8"/>
        <v>0.16624989806239876</v>
      </c>
      <c r="AA14" s="16">
        <f t="shared" si="9"/>
        <v>4.6227139533373311E-2</v>
      </c>
      <c r="AB14" s="19"/>
      <c r="AC14" s="51">
        <f t="shared" si="19"/>
        <v>0.13305177817981273</v>
      </c>
      <c r="AD14" s="2">
        <f>'PS Table A1'!D61/100</f>
        <v>8.3519414859066637E-2</v>
      </c>
      <c r="AE14" s="20">
        <f t="shared" si="10"/>
        <v>5.9306908745033741E-2</v>
      </c>
      <c r="AF14" s="20">
        <f t="shared" si="20"/>
        <v>0.34028677747469332</v>
      </c>
      <c r="AG14" s="16">
        <f t="shared" si="11"/>
        <v>5.9306908745033741E-2</v>
      </c>
      <c r="AH14" s="20">
        <f t="shared" si="21"/>
        <v>0.40154776143550958</v>
      </c>
      <c r="AI14" s="20"/>
      <c r="AJ14" s="51">
        <f>[2]TB10!$M64</f>
        <v>0.1283193267881873</v>
      </c>
      <c r="AK14" s="20">
        <f>[2]TA10!$M64</f>
        <v>0.12717626243829719</v>
      </c>
      <c r="AL14" s="20">
        <f>[2]TB10!$H64</f>
        <v>0.121715806424618</v>
      </c>
      <c r="AM14" s="20">
        <f>'[3]F-1'!$C41</f>
        <v>0.11559961752708758</v>
      </c>
      <c r="AN14" s="2">
        <f>'PS Table A3'!D61/100</f>
        <v>0.11212838574441929</v>
      </c>
      <c r="AO14" s="2">
        <f>AD14*(('PS Table A7'!$Q59*0.3+'PS Table A7'!$R59+'PS Table A7'!$S59+'PS Table A7'!$T59)/100)</f>
        <v>3.0032197598821003E-2</v>
      </c>
      <c r="AP14" s="16">
        <f t="shared" si="12"/>
        <v>0.30597233285579589</v>
      </c>
      <c r="AQ14" s="2">
        <f t="shared" si="22"/>
        <v>6.1973283344579813E-2</v>
      </c>
      <c r="AR14" s="2">
        <f t="shared" si="13"/>
        <v>0.40154776143550958</v>
      </c>
      <c r="AS14" s="21">
        <f>AD14*(('PS Table A7'!$Q59*0.7+'PS Table A7'!$P59)/100)</f>
        <v>5.348573927594473E-2</v>
      </c>
      <c r="AT14" s="16">
        <f t="shared" si="14"/>
        <v>5.9306908745033741E-2</v>
      </c>
      <c r="AU14" s="16">
        <f>[4]TableB22!$E64</f>
        <v>0.36757000000000001</v>
      </c>
      <c r="AV14" s="16">
        <f>[4]TableB22b!$E64</f>
        <v>0.44311000000000006</v>
      </c>
      <c r="AW14" s="7"/>
      <c r="AX14" s="6">
        <f t="shared" si="15"/>
        <v>-1.4779843009044002E-6</v>
      </c>
      <c r="AY14" s="6">
        <f t="shared" si="30"/>
        <v>-1.3859097136442733E-6</v>
      </c>
      <c r="AZ14" s="51">
        <f t="shared" si="23"/>
        <v>0.111325536601716</v>
      </c>
      <c r="BA14" s="6">
        <f t="shared" si="24"/>
        <v>8.3519414859066637E-2</v>
      </c>
      <c r="BB14" s="20">
        <f t="shared" si="25"/>
        <v>5.8625880148224396E-2</v>
      </c>
      <c r="BC14" s="20">
        <f t="shared" si="26"/>
        <v>0.23333696969587556</v>
      </c>
      <c r="BD14" s="20">
        <f t="shared" si="27"/>
        <v>5.8625880148224396E-2</v>
      </c>
      <c r="BE14" s="8">
        <f t="shared" si="29"/>
        <v>0.27142857142857152</v>
      </c>
      <c r="BF14" s="6">
        <f t="shared" si="28"/>
        <v>0.11559961752708758</v>
      </c>
      <c r="BG14" s="7"/>
      <c r="BH14" s="7"/>
      <c r="BI14" s="7"/>
      <c r="BJ14" s="7"/>
      <c r="BK14" s="6">
        <v>0.2757015486838047</v>
      </c>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row>
    <row r="15" spans="1:99">
      <c r="A15" s="5">
        <v>1969</v>
      </c>
      <c r="B15" s="49">
        <f>([1]TA0!$B65-[1]TSA12!$F65)</f>
        <v>848.42200000000003</v>
      </c>
      <c r="C15" s="42"/>
      <c r="D15" s="48">
        <f t="shared" si="16"/>
        <v>598.2743834309556</v>
      </c>
      <c r="E15" s="42">
        <f>D15-([1]TC1!$D67-[1]TC1!$Z67)</f>
        <v>0</v>
      </c>
      <c r="F15" s="42">
        <f>[1]TC2!$D67</f>
        <v>498.86500000000001</v>
      </c>
      <c r="G15" s="42">
        <f>0.7*([1]TC2!$E67-[1]TC2!$H67+[1]TC1!$E67)</f>
        <v>34.8339560596688</v>
      </c>
      <c r="H15" s="43">
        <f>[1]TC2!$R67</f>
        <v>6.9180000000000001</v>
      </c>
      <c r="I15" s="43">
        <f>[1]TC2!$H67+[1]TC2!$K67+[1]TC2!$M67+[1]TC2!$N67+[1]TC2!$O67+0.3*([1]TC2!$E67-[1]TC2!$H67+[1]TC1!$E67)</f>
        <v>57.657427371286701</v>
      </c>
      <c r="J15" s="43">
        <f>[1]TC1!$V67</f>
        <v>29.577000000000002</v>
      </c>
      <c r="K15" s="43"/>
      <c r="L15" s="48">
        <f>([1]TA4!$R64-[1]TA6!$L65-[1]TA6!$R65-[1]TA6!$V65-[1]TA6!$Z65+[1]TA6!$AE65+[1]TA6!$AI65)*[1]TA3!$B64-I15</f>
        <v>163.61843438037133</v>
      </c>
      <c r="M15" s="42">
        <f>[1]TB7!$G64*[1]TB1!$R66</f>
        <v>31.449233148201607</v>
      </c>
      <c r="N15" s="42">
        <f t="shared" si="17"/>
        <v>132.16920123216971</v>
      </c>
      <c r="O15" s="48">
        <f t="shared" si="1"/>
        <v>86.529182188673104</v>
      </c>
      <c r="P15" s="42">
        <f>[1]TSA10!$M65</f>
        <v>25.751000000000001</v>
      </c>
      <c r="Q15" s="42">
        <f>[1]TSA5!$O66</f>
        <v>9.9290000000000003</v>
      </c>
      <c r="R15" s="42">
        <f t="shared" si="18"/>
        <v>50.849182188673097</v>
      </c>
      <c r="S15" s="42"/>
      <c r="T15" s="50">
        <f t="shared" si="2"/>
        <v>0.70516132706478096</v>
      </c>
      <c r="U15" s="16">
        <f t="shared" si="3"/>
        <v>0.63720289674203268</v>
      </c>
      <c r="V15" s="16">
        <f t="shared" si="4"/>
        <v>6.7958430322748231E-2</v>
      </c>
      <c r="W15" s="16">
        <f t="shared" si="5"/>
        <v>0.10198837628995135</v>
      </c>
      <c r="X15" s="16">
        <f t="shared" si="6"/>
        <v>0.1928502966452677</v>
      </c>
      <c r="Y15" s="16">
        <f t="shared" si="7"/>
        <v>3.7067913312245092E-2</v>
      </c>
      <c r="Z15" s="16">
        <f t="shared" si="8"/>
        <v>0.15578238333302261</v>
      </c>
      <c r="AA15" s="16">
        <f t="shared" si="9"/>
        <v>3.4861189360954808E-2</v>
      </c>
      <c r="AB15" s="19"/>
      <c r="AC15" s="51">
        <f t="shared" si="19"/>
        <v>0.12447188308608267</v>
      </c>
      <c r="AD15" s="2">
        <f>'PS Table A1'!D62/100</f>
        <v>8.0174220214230291E-2</v>
      </c>
      <c r="AE15" s="20">
        <f t="shared" si="10"/>
        <v>5.8239442830504751E-2</v>
      </c>
      <c r="AF15" s="20">
        <f t="shared" si="20"/>
        <v>0.32147410935620535</v>
      </c>
      <c r="AG15" s="16">
        <f t="shared" si="11"/>
        <v>5.8239442830504751E-2</v>
      </c>
      <c r="AH15" s="20">
        <f t="shared" si="21"/>
        <v>0.38410994526258813</v>
      </c>
      <c r="AI15" s="20"/>
      <c r="AJ15" s="51">
        <f>[2]TB10!$M65</f>
        <v>0.12153990846127284</v>
      </c>
      <c r="AK15" s="20">
        <f>[2]TA10!$M65</f>
        <v>0.12056802399456529</v>
      </c>
      <c r="AL15" s="20">
        <f>[2]TB10!$H65</f>
        <v>0.11497859098017225</v>
      </c>
      <c r="AM15" s="20">
        <f>'[3]F-1'!$C42</f>
        <v>0.10444593123275353</v>
      </c>
      <c r="AN15" s="2">
        <f>'PS Table A3'!D62/100</f>
        <v>0.10351497284479398</v>
      </c>
      <c r="AO15" s="2">
        <f>AD15*(('PS Table A7'!$Q60*0.3+'PS Table A7'!$R60+'PS Table A7'!$S60+'PS Table A7'!$T60)/100)</f>
        <v>2.7548855238266824E-2</v>
      </c>
      <c r="AP15" s="16">
        <f t="shared" si="12"/>
        <v>0.28585691615700898</v>
      </c>
      <c r="AQ15" s="2">
        <f t="shared" si="22"/>
        <v>5.3368698400396153E-2</v>
      </c>
      <c r="AR15" s="2">
        <f t="shared" si="13"/>
        <v>0.38410994526258813</v>
      </c>
      <c r="AS15" s="21">
        <f>AD15*(('PS Table A7'!$Q60*0.7+'PS Table A7'!$P60)/100)</f>
        <v>5.2626739799686184E-2</v>
      </c>
      <c r="AT15" s="16">
        <f t="shared" si="14"/>
        <v>5.8239442830504751E-2</v>
      </c>
      <c r="AU15" s="16">
        <f>[4]TableB22!$E65</f>
        <v>0.36071000000000003</v>
      </c>
      <c r="AV15" s="16">
        <f>[4]TableB22b!$E65</f>
        <v>0.41732000000000002</v>
      </c>
      <c r="AW15" s="7"/>
      <c r="AX15" s="6">
        <f t="shared" si="15"/>
        <v>1.3748237227134696E-6</v>
      </c>
      <c r="AY15" s="6">
        <f t="shared" si="30"/>
        <v>1.3100581391228827E-6</v>
      </c>
      <c r="AZ15" s="51">
        <f t="shared" si="23"/>
        <v>0.10641548099778542</v>
      </c>
      <c r="BA15" s="6">
        <f t="shared" si="24"/>
        <v>8.0174220214230291E-2</v>
      </c>
      <c r="BB15" s="20">
        <f t="shared" si="25"/>
        <v>5.8625880148224396E-2</v>
      </c>
      <c r="BC15" s="20">
        <f t="shared" si="26"/>
        <v>0.22764063065456197</v>
      </c>
      <c r="BD15" s="20">
        <f t="shared" si="27"/>
        <v>5.8625880148224396E-2</v>
      </c>
      <c r="BE15" s="8">
        <f t="shared" si="29"/>
        <v>0.26785714285714296</v>
      </c>
      <c r="BF15" s="6">
        <f t="shared" si="28"/>
        <v>0.10444593123275353</v>
      </c>
      <c r="BG15" s="7"/>
      <c r="BH15" s="7"/>
      <c r="BI15" s="7"/>
      <c r="BJ15" s="7"/>
      <c r="BK15" s="6">
        <v>0.27044994837591457</v>
      </c>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row>
    <row r="16" spans="1:99">
      <c r="A16" s="5">
        <v>1970</v>
      </c>
      <c r="B16" s="49">
        <f>([1]TA0!$B66-[1]TSA12!$F66)</f>
        <v>886.60900000000004</v>
      </c>
      <c r="C16" s="42"/>
      <c r="D16" s="48">
        <f t="shared" si="16"/>
        <v>637.87721070013731</v>
      </c>
      <c r="E16" s="42">
        <f>D16-([1]TC1!$D68-[1]TC1!$Z68)</f>
        <v>0</v>
      </c>
      <c r="F16" s="42">
        <f>[1]TC2!$D68</f>
        <v>531.88400000000001</v>
      </c>
      <c r="G16" s="42">
        <f>0.7*([1]TC2!$E68-[1]TC2!$H68+[1]TC1!$E68)</f>
        <v>37.465430591495753</v>
      </c>
      <c r="H16" s="43">
        <f>[1]TC2!$R68</f>
        <v>7.8789999999999996</v>
      </c>
      <c r="I16" s="43">
        <f>[1]TC2!$H68+[1]TC2!$K68+[1]TC2!$M68+[1]TC2!$N68+[1]TC2!$O68+0.3*([1]TC2!$E68-[1]TC2!$H68+[1]TC1!$E68)</f>
        <v>60.648780108641525</v>
      </c>
      <c r="J16" s="43">
        <f>[1]TC1!$V68</f>
        <v>18.247</v>
      </c>
      <c r="K16" s="43"/>
      <c r="L16" s="48">
        <f>([1]TA4!$R65-[1]TA6!$L66-[1]TA6!$R66-[1]TA6!$V66-[1]TA6!$Z66+[1]TA6!$AE66+[1]TA6!$AI66)*[1]TA3!$B65-I16</f>
        <v>162.78062578034923</v>
      </c>
      <c r="M16" s="42">
        <f>[1]TB7!$G65*[1]TB1!$R67</f>
        <v>34.725114568419372</v>
      </c>
      <c r="N16" s="42">
        <f t="shared" si="17"/>
        <v>128.05551121192985</v>
      </c>
      <c r="O16" s="48">
        <f t="shared" si="1"/>
        <v>85.9511635195135</v>
      </c>
      <c r="P16" s="42">
        <f>[1]TSA10!$M66</f>
        <v>30.542999999999999</v>
      </c>
      <c r="Q16" s="42">
        <f>[1]TSA5!$O67</f>
        <v>12.102</v>
      </c>
      <c r="R16" s="42">
        <f t="shared" si="18"/>
        <v>43.306163519513504</v>
      </c>
      <c r="S16" s="42"/>
      <c r="T16" s="50">
        <f t="shared" si="2"/>
        <v>0.71945717977162116</v>
      </c>
      <c r="U16" s="16">
        <f t="shared" si="3"/>
        <v>0.65105185103184804</v>
      </c>
      <c r="V16" s="16">
        <f t="shared" si="4"/>
        <v>6.8405328739773133E-2</v>
      </c>
      <c r="W16" s="16">
        <f t="shared" si="5"/>
        <v>9.6943707451101327E-2</v>
      </c>
      <c r="X16" s="16">
        <f t="shared" si="6"/>
        <v>0.1835991127772775</v>
      </c>
      <c r="Y16" s="16">
        <f t="shared" si="7"/>
        <v>3.9166210323174445E-2</v>
      </c>
      <c r="Z16" s="16">
        <f t="shared" si="8"/>
        <v>0.14443290245410303</v>
      </c>
      <c r="AA16" s="16">
        <f t="shared" si="9"/>
        <v>2.0580661824998393E-2</v>
      </c>
      <c r="AB16" s="19"/>
      <c r="AC16" s="51">
        <f t="shared" si="19"/>
        <v>0.11164119007244917</v>
      </c>
      <c r="AD16" s="2">
        <f>'PS Table A1'!D63/100</f>
        <v>7.8038458864426299E-2</v>
      </c>
      <c r="AE16" s="20">
        <f t="shared" si="10"/>
        <v>5.7474541217234887E-2</v>
      </c>
      <c r="AF16" s="20">
        <f t="shared" si="20"/>
        <v>0.27191888173794132</v>
      </c>
      <c r="AG16" s="16">
        <f t="shared" si="11"/>
        <v>5.7474541217234887E-2</v>
      </c>
      <c r="AH16" s="20">
        <f t="shared" si="21"/>
        <v>0.33007025861079337</v>
      </c>
      <c r="AI16" s="20"/>
      <c r="AJ16" s="51">
        <f>[2]TB10!$M66</f>
        <v>0.11699533346109073</v>
      </c>
      <c r="AK16" s="20">
        <f>[2]TA10!$M66</f>
        <v>0.11646472709253458</v>
      </c>
      <c r="AL16" s="20">
        <f>[2]TB10!$H66</f>
        <v>0.1104282592423258</v>
      </c>
      <c r="AM16" s="20">
        <f>'[3]F-1'!$C43</f>
        <v>9.6068275419763191E-2</v>
      </c>
      <c r="AN16" s="2">
        <f>'PS Table A3'!D63/100</f>
        <v>9.0252864935986624E-2</v>
      </c>
      <c r="AO16" s="2">
        <f>AD16*(('PS Table A7'!$Q61*0.3+'PS Table A7'!$R61+'PS Table A7'!$S61+'PS Table A7'!$T61)/100)</f>
        <v>2.6028544308336978E-2</v>
      </c>
      <c r="AP16" s="16">
        <f t="shared" si="12"/>
        <v>0.2737567880548557</v>
      </c>
      <c r="AQ16" s="2">
        <f t="shared" si="22"/>
        <v>3.9689360823877529E-2</v>
      </c>
      <c r="AR16" s="2">
        <f t="shared" si="13"/>
        <v>0.33007025861079337</v>
      </c>
      <c r="AS16" s="21">
        <f>AD16*(('PS Table A7'!$Q61*0.7+'PS Table A7'!$P61)/100)</f>
        <v>5.2009914556089325E-2</v>
      </c>
      <c r="AT16" s="16">
        <f t="shared" si="14"/>
        <v>5.7474541217234887E-2</v>
      </c>
      <c r="AU16" s="16">
        <f>[4]TableB22!$E66</f>
        <v>0.37071000000000004</v>
      </c>
      <c r="AV16" s="16">
        <f>[4]TableB22b!$E66</f>
        <v>0.42016000000000003</v>
      </c>
      <c r="AW16" s="7"/>
      <c r="AX16" s="6">
        <f t="shared" si="15"/>
        <v>0</v>
      </c>
      <c r="AY16" s="6">
        <f t="shared" si="30"/>
        <v>0</v>
      </c>
      <c r="AZ16" s="51">
        <f t="shared" si="23"/>
        <v>0.10229644604618474</v>
      </c>
      <c r="BA16" s="6">
        <f t="shared" si="24"/>
        <v>7.8038458864426299E-2</v>
      </c>
      <c r="BB16" s="20">
        <f t="shared" si="25"/>
        <v>5.8625880148224396E-2</v>
      </c>
      <c r="BC16" s="20">
        <f t="shared" si="26"/>
        <v>0.22041340903863266</v>
      </c>
      <c r="BD16" s="20">
        <f t="shared" si="27"/>
        <v>5.8625880148224396E-2</v>
      </c>
      <c r="BE16" s="8">
        <f t="shared" si="29"/>
        <v>0.2642857142857144</v>
      </c>
      <c r="BF16" s="6">
        <f t="shared" si="28"/>
        <v>9.6068275419763191E-2</v>
      </c>
      <c r="BG16" s="7"/>
      <c r="BH16" s="7"/>
      <c r="BI16" s="7"/>
      <c r="BJ16" s="7"/>
      <c r="BK16" s="6">
        <v>0.26661055975720049</v>
      </c>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row>
    <row r="17" spans="1:99">
      <c r="A17" s="5">
        <v>1971</v>
      </c>
      <c r="B17" s="49">
        <f>([1]TA0!$B67-[1]TSA12!$F67)</f>
        <v>958.66599999999994</v>
      </c>
      <c r="C17" s="42"/>
      <c r="D17" s="48">
        <f t="shared" si="16"/>
        <v>679.64177156473306</v>
      </c>
      <c r="E17" s="42">
        <f>D17-([1]TC1!$D69-[1]TC1!$Z69)</f>
        <v>0</v>
      </c>
      <c r="F17" s="42">
        <f>[1]TC2!$D69</f>
        <v>564.96699999999998</v>
      </c>
      <c r="G17" s="42">
        <f>0.7*([1]TC2!$E69-[1]TC2!$H69+[1]TC1!$E69)</f>
        <v>40.446886015712991</v>
      </c>
      <c r="H17" s="43">
        <f>[1]TC2!$R69</f>
        <v>9.2940000000000005</v>
      </c>
      <c r="I17" s="43">
        <f>[1]TC2!$H69+[1]TC2!$K69+[1]TC2!$M69+[1]TC2!$N69+[1]TC2!$O69+0.3*([1]TC2!$E69-[1]TC2!$H69+[1]TC1!$E69)</f>
        <v>64.93388554902009</v>
      </c>
      <c r="J17" s="43">
        <f>[1]TC1!$V69</f>
        <v>26.3</v>
      </c>
      <c r="K17" s="43"/>
      <c r="L17" s="48">
        <f>([1]TA4!$R66-[1]TA6!$L67-[1]TA6!$R67-[1]TA6!$V67-[1]TA6!$Z67+[1]TA6!$AE67+[1]TA6!$AI67)*[1]TA3!$B66-I17</f>
        <v>185.22240585267733</v>
      </c>
      <c r="M17" s="42">
        <f>[1]TB7!$G66*[1]TB1!$R68</f>
        <v>40.0713871741616</v>
      </c>
      <c r="N17" s="42">
        <f t="shared" si="17"/>
        <v>145.15101867851573</v>
      </c>
      <c r="O17" s="48">
        <f t="shared" si="1"/>
        <v>93.801822582589551</v>
      </c>
      <c r="P17" s="42">
        <f>[1]TSA10!$M67</f>
        <v>35.408999999999999</v>
      </c>
      <c r="Q17" s="42">
        <f>[1]TSA5!$O68</f>
        <v>13.664</v>
      </c>
      <c r="R17" s="42">
        <f t="shared" si="18"/>
        <v>44.728822582589551</v>
      </c>
      <c r="S17" s="42"/>
      <c r="T17" s="50">
        <f t="shared" si="2"/>
        <v>0.70894531731044297</v>
      </c>
      <c r="U17" s="16">
        <f t="shared" si="3"/>
        <v>0.64121173173525814</v>
      </c>
      <c r="V17" s="16">
        <f t="shared" si="4"/>
        <v>6.7733585575184788E-2</v>
      </c>
      <c r="W17" s="16">
        <f t="shared" si="5"/>
        <v>9.7846197301864835E-2</v>
      </c>
      <c r="X17" s="16">
        <f t="shared" si="6"/>
        <v>0.1932084853876922</v>
      </c>
      <c r="Y17" s="16">
        <f t="shared" si="7"/>
        <v>4.1799111655322713E-2</v>
      </c>
      <c r="Z17" s="16">
        <f t="shared" si="8"/>
        <v>0.15140937373236948</v>
      </c>
      <c r="AA17" s="16">
        <f t="shared" si="9"/>
        <v>2.7433955100107859E-2</v>
      </c>
      <c r="AB17" s="19"/>
      <c r="AC17" s="51">
        <f t="shared" si="19"/>
        <v>0.11399949977575605</v>
      </c>
      <c r="AD17" s="2">
        <f>'PS Table A1'!D64/100</f>
        <v>7.7860816660916821E-2</v>
      </c>
      <c r="AE17" s="20">
        <f t="shared" si="10"/>
        <v>5.8277714280774738E-2</v>
      </c>
      <c r="AF17" s="20">
        <f t="shared" si="20"/>
        <v>0.27482325926662554</v>
      </c>
      <c r="AG17" s="16">
        <f t="shared" si="11"/>
        <v>5.8277714280774738E-2</v>
      </c>
      <c r="AH17" s="20">
        <f t="shared" si="21"/>
        <v>0.33460430974059108</v>
      </c>
      <c r="AI17" s="20"/>
      <c r="AJ17" s="51">
        <f>[2]TB10!$M67</f>
        <v>0.11748524912400143</v>
      </c>
      <c r="AK17" s="20">
        <f>[2]TA10!$M67</f>
        <v>0.11725010175723591</v>
      </c>
      <c r="AL17" s="20">
        <f>[2]TB10!$H67</f>
        <v>0.11082134221214772</v>
      </c>
      <c r="AM17" s="20">
        <f>'[3]F-1'!$C44</f>
        <v>0.10069823844760303</v>
      </c>
      <c r="AN17" s="2">
        <f>'PS Table A3'!D64/100</f>
        <v>9.3990561168937545E-2</v>
      </c>
      <c r="AO17" s="2">
        <f>AD17*(('PS Table A7'!$Q62*0.3+'PS Table A7'!$R62+'PS Table A7'!$S62+'PS Table A7'!$T62)/100)</f>
        <v>2.5149795264450055E-2</v>
      </c>
      <c r="AP17" s="16">
        <f t="shared" si="12"/>
        <v>0.26323469269550148</v>
      </c>
      <c r="AQ17" s="2">
        <f t="shared" si="22"/>
        <v>4.3243299275827998E-2</v>
      </c>
      <c r="AR17" s="2">
        <f t="shared" si="13"/>
        <v>0.33460430974059108</v>
      </c>
      <c r="AS17" s="21">
        <f>AD17*(('PS Table A7'!$Q62*0.7+'PS Table A7'!$P62)/100)</f>
        <v>5.270978336850312E-2</v>
      </c>
      <c r="AT17" s="16">
        <f t="shared" si="14"/>
        <v>5.8277714280774738E-2</v>
      </c>
      <c r="AU17" s="16">
        <f>[4]TableB22!$E67</f>
        <v>0.37193000000000004</v>
      </c>
      <c r="AV17" s="16">
        <f>[4]TableB22b!$E67</f>
        <v>0.41224000000000005</v>
      </c>
      <c r="AW17" s="7"/>
      <c r="AX17" s="6">
        <f t="shared" si="15"/>
        <v>-1.2380279636459157E-6</v>
      </c>
      <c r="AY17" s="6">
        <f t="shared" si="30"/>
        <v>-1.1919049875686039E-6</v>
      </c>
      <c r="AZ17" s="51">
        <f t="shared" si="23"/>
        <v>0.10286047724299181</v>
      </c>
      <c r="BA17" s="6">
        <f t="shared" si="24"/>
        <v>7.7860816660916821E-2</v>
      </c>
      <c r="BB17" s="20">
        <f t="shared" si="25"/>
        <v>5.8625880148224396E-2</v>
      </c>
      <c r="BC17" s="20">
        <f t="shared" si="26"/>
        <v>0.21699407429835371</v>
      </c>
      <c r="BD17" s="20">
        <f t="shared" si="27"/>
        <v>5.8625880148224396E-2</v>
      </c>
      <c r="BE17" s="8">
        <f t="shared" si="29"/>
        <v>0.26071428571428584</v>
      </c>
      <c r="BF17" s="6">
        <f t="shared" si="28"/>
        <v>0.10069823844760303</v>
      </c>
      <c r="BG17" s="7"/>
      <c r="BH17" s="7"/>
      <c r="BI17" s="7"/>
      <c r="BJ17" s="7"/>
      <c r="BK17" s="6">
        <v>0.26126617276117747</v>
      </c>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row>
    <row r="18" spans="1:99">
      <c r="A18" s="5">
        <v>1972</v>
      </c>
      <c r="B18" s="49">
        <f>([1]TA0!$B68-[1]TSA12!$F68)</f>
        <v>1059.431</v>
      </c>
      <c r="C18" s="42"/>
      <c r="D18" s="48">
        <f t="shared" si="16"/>
        <v>746.90433286743212</v>
      </c>
      <c r="E18" s="42">
        <f>D18-([1]TC1!$D70-[1]TC1!$Z70)</f>
        <v>0</v>
      </c>
      <c r="F18" s="42">
        <f>[1]TC2!$D70</f>
        <v>622.59900000000005</v>
      </c>
      <c r="G18" s="42">
        <f>0.7*([1]TC2!$E70-[1]TC2!$H70+[1]TC1!$E70)</f>
        <v>42.356188873202427</v>
      </c>
      <c r="H18" s="43">
        <f>[1]TC2!$R70</f>
        <v>11.010999999999999</v>
      </c>
      <c r="I18" s="43">
        <f>[1]TC2!$H70+[1]TC2!$K70+[1]TC2!$M70+[1]TC2!$N70+[1]TC2!$O70+0.3*([1]TC2!$E70-[1]TC2!$H70+[1]TC1!$E70)</f>
        <v>70.938143994229677</v>
      </c>
      <c r="J18" s="43">
        <f>[1]TC1!$V70</f>
        <v>34.348999999999997</v>
      </c>
      <c r="K18" s="43"/>
      <c r="L18" s="48">
        <f>([1]TA4!$R67-[1]TA6!$L68-[1]TA6!$R68-[1]TA6!$V68-[1]TA6!$Z68+[1]TA6!$AE68+[1]TA6!$AI68)*[1]TA3!$B67-I18</f>
        <v>206.58279478082972</v>
      </c>
      <c r="M18" s="42">
        <f>[1]TB7!$G67*[1]TB1!$R69</f>
        <v>44.992650221296984</v>
      </c>
      <c r="N18" s="42">
        <f t="shared" si="17"/>
        <v>161.59014455953275</v>
      </c>
      <c r="O18" s="48">
        <f t="shared" si="1"/>
        <v>105.94387235173821</v>
      </c>
      <c r="P18" s="42">
        <f>[1]TSA10!$M68</f>
        <v>39.278000000000006</v>
      </c>
      <c r="Q18" s="42">
        <f>[1]TSA5!$O69</f>
        <v>16.164999999999999</v>
      </c>
      <c r="R18" s="42">
        <f t="shared" si="18"/>
        <v>50.500872351738202</v>
      </c>
      <c r="S18" s="42"/>
      <c r="T18" s="50">
        <f t="shared" si="2"/>
        <v>0.7050051705749899</v>
      </c>
      <c r="U18" s="16">
        <f t="shared" si="3"/>
        <v>0.63804645028624085</v>
      </c>
      <c r="V18" s="16">
        <f t="shared" si="4"/>
        <v>6.6958720288749024E-2</v>
      </c>
      <c r="W18" s="16">
        <f t="shared" si="5"/>
        <v>0.10000072902505043</v>
      </c>
      <c r="X18" s="16">
        <f t="shared" si="6"/>
        <v>0.19499410039995971</v>
      </c>
      <c r="Y18" s="16">
        <f t="shared" si="7"/>
        <v>4.2468693309235792E-2</v>
      </c>
      <c r="Z18" s="16">
        <f t="shared" si="8"/>
        <v>0.15252540709072393</v>
      </c>
      <c r="AA18" s="16">
        <f t="shared" si="9"/>
        <v>3.2422120930952557E-2</v>
      </c>
      <c r="AB18" s="19"/>
      <c r="AC18" s="51">
        <f t="shared" si="19"/>
        <v>0.11475797682579311</v>
      </c>
      <c r="AD18" s="2">
        <f>'PS Table A1'!D65/100</f>
        <v>7.7541268798518803E-2</v>
      </c>
      <c r="AE18" s="20">
        <f t="shared" si="10"/>
        <v>5.8539634035694413E-2</v>
      </c>
      <c r="AF18" s="20">
        <f t="shared" si="20"/>
        <v>0.27814675007200546</v>
      </c>
      <c r="AG18" s="16">
        <f t="shared" si="11"/>
        <v>5.8539634035694413E-2</v>
      </c>
      <c r="AH18" s="20">
        <f t="shared" si="21"/>
        <v>0.33929346285490836</v>
      </c>
      <c r="AI18" s="20"/>
      <c r="AJ18" s="51">
        <f>[2]TB10!$M68</f>
        <v>0.11766318084846715</v>
      </c>
      <c r="AK18" s="20">
        <f>[2]TA10!$M68</f>
        <v>0.11731564861838722</v>
      </c>
      <c r="AL18" s="20">
        <f>[2]TB10!$H68</f>
        <v>0.11084715419565319</v>
      </c>
      <c r="AM18" s="20">
        <f>'[3]F-1'!$C45</f>
        <v>0.10234227123532916</v>
      </c>
      <c r="AN18" s="2">
        <f>'PS Table A3'!D65/100</f>
        <v>9.6377083451862647E-2</v>
      </c>
      <c r="AO18" s="2">
        <f>AD18*(('PS Table A7'!$Q63*0.3+'PS Table A7'!$R63+'PS Table A7'!$S63+'PS Table A7'!$T63)/100)</f>
        <v>2.4560349773741441E-2</v>
      </c>
      <c r="AP18" s="16">
        <f t="shared" si="12"/>
        <v>0.25859475072027988</v>
      </c>
      <c r="AQ18" s="2">
        <f t="shared" si="22"/>
        <v>4.5725551721860359E-2</v>
      </c>
      <c r="AR18" s="2">
        <f t="shared" si="13"/>
        <v>0.33929346285490836</v>
      </c>
      <c r="AS18" s="21">
        <f>AD18*(('PS Table A7'!$Q63*0.7+'PS Table A7'!$P63)/100)</f>
        <v>5.2979761364115391E-2</v>
      </c>
      <c r="AT18" s="16">
        <f t="shared" si="14"/>
        <v>5.8539634035694413E-2</v>
      </c>
      <c r="AU18" s="16">
        <f>[4]TableB22!$E68</f>
        <v>0.35862000000000005</v>
      </c>
      <c r="AV18" s="16">
        <f>[4]TableB22b!$E68</f>
        <v>0.39895000000000003</v>
      </c>
      <c r="AW18" s="7"/>
      <c r="AX18" s="6">
        <f t="shared" si="15"/>
        <v>-1.1576606619712049E-6</v>
      </c>
      <c r="AY18" s="6">
        <f t="shared" si="30"/>
        <v>-1.1067623369304114E-6</v>
      </c>
      <c r="AZ18" s="51">
        <f t="shared" si="23"/>
        <v>0.10224020968064369</v>
      </c>
      <c r="BA18" s="6">
        <f t="shared" si="24"/>
        <v>7.7541268798518803E-2</v>
      </c>
      <c r="BB18" s="20">
        <f t="shared" si="25"/>
        <v>5.8625880148224396E-2</v>
      </c>
      <c r="BC18" s="20">
        <f t="shared" si="26"/>
        <v>0.21390689977097252</v>
      </c>
      <c r="BD18" s="20">
        <f t="shared" si="27"/>
        <v>5.8625880148224396E-2</v>
      </c>
      <c r="BE18" s="8">
        <f t="shared" si="29"/>
        <v>0.25714285714285728</v>
      </c>
      <c r="BF18" s="6">
        <f t="shared" si="28"/>
        <v>0.10234227123532916</v>
      </c>
      <c r="BG18" s="7"/>
      <c r="BH18" s="7"/>
      <c r="BI18" s="7"/>
      <c r="BJ18" s="7"/>
      <c r="BK18" s="6">
        <v>0.25428119529071008</v>
      </c>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row>
    <row r="19" spans="1:99">
      <c r="A19" s="5">
        <v>1973</v>
      </c>
      <c r="B19" s="49">
        <f>([1]TA0!$B69-[1]TSA12!$F69)</f>
        <v>1188.319</v>
      </c>
      <c r="C19" s="42"/>
      <c r="D19" s="48">
        <f t="shared" si="16"/>
        <v>826.43810136622358</v>
      </c>
      <c r="E19" s="42">
        <f>D19-([1]TC1!$D71-[1]TC1!$Z71)</f>
        <v>0</v>
      </c>
      <c r="F19" s="42">
        <f>[1]TC2!$D71</f>
        <v>687.17899999999997</v>
      </c>
      <c r="G19" s="42">
        <f>0.7*([1]TC2!$E71-[1]TC2!$H71+[1]TC1!$E71)</f>
        <v>46.013689882456255</v>
      </c>
      <c r="H19" s="43">
        <f>[1]TC2!$R71</f>
        <v>13.244</v>
      </c>
      <c r="I19" s="43">
        <f>[1]TC2!$H71+[1]TC2!$K71+[1]TC2!$M71+[1]TC2!$N71+[1]TC2!$O71+0.3*([1]TC2!$E71-[1]TC2!$H71+[1]TC1!$E71)</f>
        <v>80.001411483767356</v>
      </c>
      <c r="J19" s="43">
        <f>[1]TC1!$V71</f>
        <v>33.72</v>
      </c>
      <c r="K19" s="43"/>
      <c r="L19" s="48">
        <f>([1]TA4!$R68-[1]TA6!$L69-[1]TA6!$R69-[1]TA6!$V69-[1]TA6!$Z69+[1]TA6!$AE69+[1]TA6!$AI69)*[1]TA3!$B68-I19</f>
        <v>232.57166755068681</v>
      </c>
      <c r="M19" s="42">
        <f>[1]TB7!$G68*[1]TB1!$R70</f>
        <v>52.982432116371662</v>
      </c>
      <c r="N19" s="42">
        <f t="shared" si="17"/>
        <v>179.58923543431516</v>
      </c>
      <c r="O19" s="48">
        <f t="shared" si="1"/>
        <v>129.30923108308957</v>
      </c>
      <c r="P19" s="42">
        <f>[1]TSA10!$M69</f>
        <v>48.311</v>
      </c>
      <c r="Q19" s="42">
        <f>[1]TSA5!$O70</f>
        <v>18.326000000000001</v>
      </c>
      <c r="R19" s="42">
        <f t="shared" si="18"/>
        <v>62.672231083089564</v>
      </c>
      <c r="S19" s="42"/>
      <c r="T19" s="50">
        <f t="shared" si="2"/>
        <v>0.69546822138350362</v>
      </c>
      <c r="U19" s="16">
        <f t="shared" si="3"/>
        <v>0.62814504344578881</v>
      </c>
      <c r="V19" s="16">
        <f t="shared" si="4"/>
        <v>6.7323177937714834E-2</v>
      </c>
      <c r="W19" s="16">
        <f t="shared" si="5"/>
        <v>0.10881693474823644</v>
      </c>
      <c r="X19" s="16">
        <f t="shared" si="6"/>
        <v>0.19571484386825996</v>
      </c>
      <c r="Y19" s="16">
        <f t="shared" si="7"/>
        <v>4.4586034655990238E-2</v>
      </c>
      <c r="Z19" s="16">
        <f t="shared" si="8"/>
        <v>0.15112880921226973</v>
      </c>
      <c r="AA19" s="16">
        <f t="shared" si="9"/>
        <v>2.8376218843593346E-2</v>
      </c>
      <c r="AB19" s="19"/>
      <c r="AC19" s="51">
        <f t="shared" si="19"/>
        <v>0.10955967756495816</v>
      </c>
      <c r="AD19" s="2">
        <f>'PS Table A1'!D66/100</f>
        <v>7.7419961675539467E-2</v>
      </c>
      <c r="AE19" s="20">
        <f t="shared" si="10"/>
        <v>5.8454750920671844E-2</v>
      </c>
      <c r="AF19" s="20">
        <f t="shared" si="20"/>
        <v>0.25218162673166966</v>
      </c>
      <c r="AG19" s="16">
        <f t="shared" si="11"/>
        <v>5.8454750920671844E-2</v>
      </c>
      <c r="AH19" s="20">
        <f t="shared" si="21"/>
        <v>0.30933494676196216</v>
      </c>
      <c r="AI19" s="20"/>
      <c r="AJ19" s="51">
        <f>[2]TB10!$M69</f>
        <v>0.11617853455754829</v>
      </c>
      <c r="AK19" s="20">
        <f>[2]TA10!$M69</f>
        <v>0.11568609032110555</v>
      </c>
      <c r="AL19" s="20">
        <f>[2]TB10!$H69</f>
        <v>0.10920310428628031</v>
      </c>
      <c r="AM19" s="20">
        <f>'[3]F-1'!$C46</f>
        <v>0.10111729342632023</v>
      </c>
      <c r="AN19" s="2">
        <f>'PS Table A3'!D66/100</f>
        <v>9.1624623453135767E-2</v>
      </c>
      <c r="AO19" s="2">
        <f>AD19*(('PS Table A7'!$Q64*0.3+'PS Table A7'!$R64+'PS Table A7'!$S64+'PS Table A7'!$T64)/100)</f>
        <v>2.4622716112096536E-2</v>
      </c>
      <c r="AP19" s="16">
        <f t="shared" si="12"/>
        <v>0.25435989661619307</v>
      </c>
      <c r="AQ19" s="2">
        <f t="shared" si="22"/>
        <v>4.0897140550268288E-2</v>
      </c>
      <c r="AR19" s="2">
        <f t="shared" si="13"/>
        <v>0.30933494676196216</v>
      </c>
      <c r="AS19" s="21">
        <f>AD19*(('PS Table A7'!$Q64*0.7+'PS Table A7'!$P64)/100)</f>
        <v>5.2796175192066259E-2</v>
      </c>
      <c r="AT19" s="16">
        <f t="shared" si="14"/>
        <v>5.8454750920671844E-2</v>
      </c>
      <c r="AU19" s="16">
        <f>[4]TableB22!$E69</f>
        <v>0.35096000000000005</v>
      </c>
      <c r="AV19" s="16">
        <f>[4]TableB22b!$E69</f>
        <v>0.39836000000000005</v>
      </c>
      <c r="AW19" s="7"/>
      <c r="AX19" s="6">
        <f t="shared" si="15"/>
        <v>-1.0703713766713197E-6</v>
      </c>
      <c r="AY19" s="6">
        <f t="shared" si="30"/>
        <v>-1.028410575795724E-6</v>
      </c>
      <c r="AZ19" s="51">
        <f t="shared" si="23"/>
        <v>0.1011584551949945</v>
      </c>
      <c r="BA19" s="6">
        <f t="shared" si="24"/>
        <v>7.7419961675539467E-2</v>
      </c>
      <c r="BB19" s="20">
        <f t="shared" si="25"/>
        <v>5.8625880148224396E-2</v>
      </c>
      <c r="BC19" s="20">
        <f t="shared" si="26"/>
        <v>0.20916064803871304</v>
      </c>
      <c r="BD19" s="20">
        <f t="shared" si="27"/>
        <v>5.8625880148224396E-2</v>
      </c>
      <c r="BE19" s="8">
        <f t="shared" si="29"/>
        <v>0.25357142857142873</v>
      </c>
      <c r="BF19" s="6">
        <f t="shared" si="28"/>
        <v>0.10111729342632023</v>
      </c>
      <c r="BG19" s="7"/>
      <c r="BH19" s="7"/>
      <c r="BI19" s="7"/>
      <c r="BJ19" s="7"/>
      <c r="BK19" s="6">
        <v>0.24479757462118418</v>
      </c>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row>
    <row r="20" spans="1:99">
      <c r="A20" s="5">
        <v>1974</v>
      </c>
      <c r="B20" s="49">
        <f>([1]TA0!$B70-[1]TSA12!$F70)</f>
        <v>1277.53</v>
      </c>
      <c r="C20" s="42"/>
      <c r="D20" s="48">
        <f t="shared" si="16"/>
        <v>909.7824409070289</v>
      </c>
      <c r="E20" s="42">
        <f>D20-([1]TC1!$D72-[1]TC1!$Z72)</f>
        <v>0</v>
      </c>
      <c r="F20" s="42">
        <f>[1]TC2!$D72</f>
        <v>758.62900000000002</v>
      </c>
      <c r="G20" s="42">
        <f>0.7*([1]TC2!$E72-[1]TC2!$H72+[1]TC1!$E72)</f>
        <v>44.492414681420009</v>
      </c>
      <c r="H20" s="43">
        <f>[1]TC2!$R72</f>
        <v>16.699000000000002</v>
      </c>
      <c r="I20" s="43">
        <f>[1]TC2!$H72+[1]TC2!$K72+[1]TC2!$M72+[1]TC2!$N72+[1]TC2!$O72+0.3*([1]TC2!$E72-[1]TC2!$H72+[1]TC1!$E72)</f>
        <v>89.962026225608966</v>
      </c>
      <c r="J20" s="43">
        <f>[1]TC1!$V72</f>
        <v>27.350999999999999</v>
      </c>
      <c r="K20" s="43"/>
      <c r="L20" s="48">
        <f>([1]TA4!$R69-[1]TA6!$L70-[1]TA6!$R70-[1]TA6!$V70-[1]TA6!$Z70+[1]TA6!$AE70+[1]TA6!$AI70)*[1]TA3!$B69-I20</f>
        <v>237.19304389498308</v>
      </c>
      <c r="M20" s="42">
        <f>[1]TB7!$G69*[1]TB1!$R71</f>
        <v>61.550747779487672</v>
      </c>
      <c r="N20" s="42">
        <f t="shared" si="17"/>
        <v>175.64229611549541</v>
      </c>
      <c r="O20" s="48">
        <f t="shared" si="1"/>
        <v>130.554515197988</v>
      </c>
      <c r="P20" s="42">
        <f>[1]TSA10!$M70</f>
        <v>54.419999999999995</v>
      </c>
      <c r="Q20" s="42">
        <f>[1]TSA5!$O71</f>
        <v>21.132000000000001</v>
      </c>
      <c r="R20" s="42">
        <f t="shared" si="18"/>
        <v>55.002515197988004</v>
      </c>
      <c r="S20" s="42"/>
      <c r="T20" s="50">
        <f t="shared" si="2"/>
        <v>0.71214174297826971</v>
      </c>
      <c r="U20" s="16">
        <f t="shared" si="3"/>
        <v>0.64172302386747859</v>
      </c>
      <c r="V20" s="16">
        <f t="shared" si="4"/>
        <v>7.0418719110791117E-2</v>
      </c>
      <c r="W20" s="16">
        <f t="shared" si="5"/>
        <v>0.10219291538984447</v>
      </c>
      <c r="X20" s="16">
        <f t="shared" si="6"/>
        <v>0.18566534163188581</v>
      </c>
      <c r="Y20" s="16">
        <f t="shared" si="7"/>
        <v>4.8179493068254892E-2</v>
      </c>
      <c r="Z20" s="16">
        <f t="shared" si="8"/>
        <v>0.13748584856363091</v>
      </c>
      <c r="AA20" s="16">
        <f t="shared" si="9"/>
        <v>2.1409281973808834E-2</v>
      </c>
      <c r="AB20" s="19"/>
      <c r="AC20" s="51">
        <f t="shared" si="19"/>
        <v>0.10858740534089903</v>
      </c>
      <c r="AD20" s="2">
        <f>'PS Table A1'!D67/100</f>
        <v>8.1236189170857814E-2</v>
      </c>
      <c r="AE20" s="20">
        <f t="shared" si="10"/>
        <v>6.1022672806069926E-2</v>
      </c>
      <c r="AF20" s="20">
        <f t="shared" si="20"/>
        <v>0.23967660717823908</v>
      </c>
      <c r="AG20" s="16">
        <f t="shared" si="11"/>
        <v>6.1022672806069926E-2</v>
      </c>
      <c r="AH20" s="20">
        <f t="shared" si="21"/>
        <v>0.30228273051839294</v>
      </c>
      <c r="AI20" s="20"/>
      <c r="AJ20" s="51">
        <f>[2]TB10!$M70</f>
        <v>0.11400063885503182</v>
      </c>
      <c r="AK20" s="20">
        <f>[2]TA10!$M70</f>
        <v>0.11366726309825041</v>
      </c>
      <c r="AL20" s="20">
        <f>[2]TB10!$H70</f>
        <v>0.10653041218938633</v>
      </c>
      <c r="AM20" s="20">
        <f>'[3]F-1'!$C47</f>
        <v>9.8339115609981112E-2</v>
      </c>
      <c r="AN20" s="2">
        <f>'PS Table A3'!D67/100</f>
        <v>9.1224292172255333E-2</v>
      </c>
      <c r="AO20" s="2">
        <f>AD20*(('PS Table A7'!$Q65*0.3+'PS Table A7'!$R65+'PS Table A7'!$S65+'PS Table A7'!$T65)/100)</f>
        <v>2.6247621931678476E-2</v>
      </c>
      <c r="AP20" s="16">
        <f t="shared" si="12"/>
        <v>0.26544117057925526</v>
      </c>
      <c r="AQ20" s="2">
        <f t="shared" si="22"/>
        <v>3.7840610893716903E-2</v>
      </c>
      <c r="AR20" s="2">
        <f t="shared" si="13"/>
        <v>0.30228273051839294</v>
      </c>
      <c r="AS20" s="21">
        <f>AD20*(('PS Table A7'!$Q65*0.7+'PS Table A7'!$P65)/100)</f>
        <v>5.4988567239179331E-2</v>
      </c>
      <c r="AT20" s="16">
        <f t="shared" si="14"/>
        <v>6.1022672806069926E-2</v>
      </c>
      <c r="AU20" s="16">
        <f>[4]TableB22!$E70</f>
        <v>0.35956000000000005</v>
      </c>
      <c r="AV20" s="16">
        <f>[4]TableB22b!$E70</f>
        <v>0.39685000000000004</v>
      </c>
      <c r="AW20" s="7"/>
      <c r="AX20" s="6">
        <f t="shared" si="15"/>
        <v>0</v>
      </c>
      <c r="AY20" s="6">
        <f t="shared" si="30"/>
        <v>0</v>
      </c>
      <c r="AZ20" s="51">
        <f t="shared" si="23"/>
        <v>0.10103885828581925</v>
      </c>
      <c r="BA20" s="6">
        <f t="shared" si="24"/>
        <v>8.1236189170857814E-2</v>
      </c>
      <c r="BB20" s="20">
        <f t="shared" si="25"/>
        <v>5.8625880148224396E-2</v>
      </c>
      <c r="BC20" s="20">
        <f t="shared" si="26"/>
        <v>0.20033909937201491</v>
      </c>
      <c r="BD20" s="20">
        <f t="shared" si="27"/>
        <v>5.8625880148224396E-2</v>
      </c>
      <c r="BE20" s="8">
        <f t="shared" si="29"/>
        <v>0.25000000000000017</v>
      </c>
      <c r="BF20" s="6">
        <f t="shared" si="28"/>
        <v>9.8339115609981112E-2</v>
      </c>
      <c r="BG20" s="7"/>
      <c r="BH20" s="7"/>
      <c r="BI20" s="7"/>
      <c r="BJ20" s="7"/>
      <c r="BK20" s="6">
        <v>0.2413294032136595</v>
      </c>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row>
    <row r="21" spans="1:99">
      <c r="A21" s="5">
        <v>1975</v>
      </c>
      <c r="B21" s="49">
        <f>([1]TA0!$B71-[1]TSA12!$F71)</f>
        <v>1373.5939999999998</v>
      </c>
      <c r="C21" s="42"/>
      <c r="D21" s="48">
        <f t="shared" si="16"/>
        <v>960.94189988369112</v>
      </c>
      <c r="E21" s="42">
        <f>D21-([1]TC1!$D73-[1]TC1!$Z73)</f>
        <v>0</v>
      </c>
      <c r="F21" s="42">
        <f>[1]TC2!$D73</f>
        <v>795.399</v>
      </c>
      <c r="G21" s="42">
        <f>0.7*([1]TC2!$E73-[1]TC2!$H73+[1]TC1!$E73)</f>
        <v>49.102978592283762</v>
      </c>
      <c r="H21" s="43">
        <f>[1]TC2!$R73</f>
        <v>20.887</v>
      </c>
      <c r="I21" s="43">
        <f>[1]TC2!$H73+[1]TC2!$K73+[1]TC2!$M73+[1]TC2!$N73+[1]TC2!$O73+0.3*([1]TC2!$E73-[1]TC2!$H73+[1]TC1!$E73)</f>
        <v>95.552921291407273</v>
      </c>
      <c r="J21" s="43">
        <f>[1]TC1!$V73</f>
        <v>28.28</v>
      </c>
      <c r="K21" s="43"/>
      <c r="L21" s="48">
        <f>([1]TA4!$R70-[1]TA6!$L71-[1]TA6!$R71-[1]TA6!$V71-[1]TA6!$Z71+[1]TA6!$AE71+[1]TA6!$AI71)*[1]TA3!$B70-I21</f>
        <v>265.23265120640417</v>
      </c>
      <c r="M21" s="42">
        <f>[1]TB7!$G70*[1]TB1!$R72</f>
        <v>73.762699795492907</v>
      </c>
      <c r="N21" s="42">
        <f t="shared" si="17"/>
        <v>191.46995141091128</v>
      </c>
      <c r="O21" s="48">
        <f t="shared" si="1"/>
        <v>147.41944890990453</v>
      </c>
      <c r="P21" s="42">
        <f>[1]TSA10!$M71</f>
        <v>61.782000000000004</v>
      </c>
      <c r="Q21" s="42">
        <f>[1]TSA5!$O72</f>
        <v>25.51</v>
      </c>
      <c r="R21" s="42">
        <f t="shared" si="18"/>
        <v>60.127448909904516</v>
      </c>
      <c r="S21" s="42"/>
      <c r="T21" s="50">
        <f t="shared" si="2"/>
        <v>0.69958219086840157</v>
      </c>
      <c r="U21" s="16">
        <f t="shared" si="3"/>
        <v>0.63001802467998835</v>
      </c>
      <c r="V21" s="16">
        <f t="shared" si="4"/>
        <v>6.9564166188413226E-2</v>
      </c>
      <c r="W21" s="16">
        <f t="shared" si="5"/>
        <v>0.10732388821580799</v>
      </c>
      <c r="X21" s="16">
        <f t="shared" si="6"/>
        <v>0.19309392091579042</v>
      </c>
      <c r="Y21" s="16">
        <f t="shared" si="7"/>
        <v>5.3700511064763617E-2</v>
      </c>
      <c r="Z21" s="16">
        <f t="shared" si="8"/>
        <v>0.1393934098510268</v>
      </c>
      <c r="AA21" s="16">
        <f t="shared" si="9"/>
        <v>2.0588325225648921E-2</v>
      </c>
      <c r="AB21" s="19"/>
      <c r="AC21" s="51">
        <f t="shared" si="19"/>
        <v>0.10475330963184962</v>
      </c>
      <c r="AD21" s="2">
        <f>'PS Table A1'!D68/100</f>
        <v>8.0058801501615692E-2</v>
      </c>
      <c r="AE21" s="20">
        <f t="shared" si="10"/>
        <v>6.1558699178191935E-2</v>
      </c>
      <c r="AF21" s="20">
        <f t="shared" si="20"/>
        <v>0.21822996151244489</v>
      </c>
      <c r="AG21" s="16">
        <f t="shared" si="11"/>
        <v>6.1558699178191935E-2</v>
      </c>
      <c r="AH21" s="20">
        <f t="shared" si="21"/>
        <v>0.27858666607618693</v>
      </c>
      <c r="AI21" s="20"/>
      <c r="AJ21" s="51">
        <f>[2]TB10!$M71</f>
        <v>0.11319898392571319</v>
      </c>
      <c r="AK21" s="20">
        <f>[2]TA10!$M71</f>
        <v>0.11344384923768309</v>
      </c>
      <c r="AL21" s="20">
        <f>[2]TB10!$H71</f>
        <v>0.1055532803516146</v>
      </c>
      <c r="AM21" s="20">
        <f>'[3]F-1'!$C48</f>
        <v>9.6999471167663082E-2</v>
      </c>
      <c r="AN21" s="2">
        <f>'PS Table A3'!D68/100</f>
        <v>8.8726726034525638E-2</v>
      </c>
      <c r="AO21" s="2">
        <f>AD21*(('PS Table A7'!$Q66*0.3+'PS Table A7'!$R66+'PS Table A7'!$S66+'PS Table A7'!$T66)/100)</f>
        <v>2.4621298139827573E-2</v>
      </c>
      <c r="AP21" s="16">
        <f t="shared" si="12"/>
        <v>0.24760767847101209</v>
      </c>
      <c r="AQ21" s="2">
        <f t="shared" si="22"/>
        <v>3.4874076986269896E-2</v>
      </c>
      <c r="AR21" s="2">
        <f t="shared" si="13"/>
        <v>0.27858666607618693</v>
      </c>
      <c r="AS21" s="21">
        <f>AD21*(('PS Table A7'!$Q66*0.7+'PS Table A7'!$P66)/100)</f>
        <v>5.5437503361788112E-2</v>
      </c>
      <c r="AT21" s="16">
        <f t="shared" si="14"/>
        <v>6.1558699178191935E-2</v>
      </c>
      <c r="AU21" s="16">
        <f>[4]TableB22!$E71</f>
        <v>0.35657000000000005</v>
      </c>
      <c r="AV21" s="16">
        <f>[4]TableB22b!$E71</f>
        <v>0.38015000000000004</v>
      </c>
      <c r="AW21" s="7"/>
      <c r="AX21" s="6">
        <f t="shared" si="15"/>
        <v>0</v>
      </c>
      <c r="AY21" s="6">
        <f t="shared" si="30"/>
        <v>0</v>
      </c>
      <c r="AZ21" s="51">
        <f t="shared" si="23"/>
        <v>9.9798427742107315E-2</v>
      </c>
      <c r="BA21" s="6">
        <f t="shared" si="24"/>
        <v>8.0058801501615692E-2</v>
      </c>
      <c r="BB21" s="20">
        <f t="shared" si="25"/>
        <v>5.8625880148224396E-2</v>
      </c>
      <c r="BC21" s="20">
        <f t="shared" si="26"/>
        <v>0.19419958123943534</v>
      </c>
      <c r="BD21" s="20">
        <f t="shared" si="27"/>
        <v>5.8625880148224396E-2</v>
      </c>
      <c r="BE21" s="8">
        <f t="shared" si="29"/>
        <v>0.24642857142857161</v>
      </c>
      <c r="BF21" s="6">
        <f t="shared" si="28"/>
        <v>9.6999471167663082E-2</v>
      </c>
      <c r="BG21" s="7"/>
      <c r="BH21" s="7"/>
      <c r="BI21" s="7"/>
      <c r="BJ21" s="7"/>
      <c r="BK21" s="6">
        <v>0.23637427643030021</v>
      </c>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row>
    <row r="22" spans="1:99">
      <c r="A22" s="5">
        <v>1976</v>
      </c>
      <c r="B22" s="49">
        <f>([1]TA0!$B72-[1]TSA12!$F72)</f>
        <v>1529.3320000000001</v>
      </c>
      <c r="C22" s="42"/>
      <c r="D22" s="48">
        <f t="shared" si="16"/>
        <v>1064.7106508389006</v>
      </c>
      <c r="E22" s="42">
        <f>D22-([1]TC1!$D74-[1]TC1!$Z74)</f>
        <v>0</v>
      </c>
      <c r="F22" s="42">
        <f>[1]TC2!$D74</f>
        <v>880.99900000000002</v>
      </c>
      <c r="G22" s="42">
        <f>0.7*([1]TC2!$E74-[1]TC2!$H74+[1]TC1!$E74)</f>
        <v>53.248608743705255</v>
      </c>
      <c r="H22" s="43">
        <f>[1]TC2!$R74</f>
        <v>24.556000000000001</v>
      </c>
      <c r="I22" s="43">
        <f>[1]TC2!$H74+[1]TC2!$K74+[1]TC2!$M74+[1]TC2!$N74+[1]TC2!$O74+0.3*([1]TC2!$E74-[1]TC2!$H74+[1]TC1!$E74)</f>
        <v>105.90704209519535</v>
      </c>
      <c r="J22" s="43">
        <f>[1]TC1!$V74</f>
        <v>37.279000000000003</v>
      </c>
      <c r="K22" s="43"/>
      <c r="L22" s="48">
        <f>([1]TA4!$R71-[1]TA6!$L72-[1]TA6!$R72-[1]TA6!$V72-[1]TA6!$Z72+[1]TA6!$AE72+[1]TA6!$AI72)*[1]TA3!$B71-I22</f>
        <v>303.98772903611314</v>
      </c>
      <c r="M22" s="42">
        <f>[1]TB7!$G71*[1]TB1!$R73</f>
        <v>85.393823896491384</v>
      </c>
      <c r="N22" s="42">
        <f t="shared" si="17"/>
        <v>218.59390513962177</v>
      </c>
      <c r="O22" s="48">
        <f t="shared" si="1"/>
        <v>160.63362012498635</v>
      </c>
      <c r="P22" s="42">
        <f>[1]TSA10!$M72</f>
        <v>69.256</v>
      </c>
      <c r="Q22" s="42">
        <f>[1]TSA5!$O73</f>
        <v>32.048999999999999</v>
      </c>
      <c r="R22" s="42">
        <f t="shared" si="18"/>
        <v>59.328620124986351</v>
      </c>
      <c r="S22" s="42"/>
      <c r="T22" s="50">
        <f t="shared" si="2"/>
        <v>0.69619327316691249</v>
      </c>
      <c r="U22" s="16">
        <f t="shared" si="3"/>
        <v>0.6269427493465809</v>
      </c>
      <c r="V22" s="16">
        <f t="shared" si="4"/>
        <v>6.9250523820331589E-2</v>
      </c>
      <c r="W22" s="16">
        <f t="shared" si="5"/>
        <v>0.10503515268430029</v>
      </c>
      <c r="X22" s="16">
        <f t="shared" si="6"/>
        <v>0.19877157414878727</v>
      </c>
      <c r="Y22" s="16">
        <f t="shared" si="7"/>
        <v>5.5837335448739304E-2</v>
      </c>
      <c r="Z22" s="16">
        <f t="shared" si="8"/>
        <v>0.14293423870004796</v>
      </c>
      <c r="AA22" s="16">
        <f t="shared" si="9"/>
        <v>2.4376002071492653E-2</v>
      </c>
      <c r="AB22" s="19"/>
      <c r="AC22" s="51">
        <f t="shared" si="19"/>
        <v>0.10351204384977061</v>
      </c>
      <c r="AD22" s="2">
        <f>'PS Table A1'!D69/100</f>
        <v>7.8891961987813494E-2</v>
      </c>
      <c r="AE22" s="20">
        <f t="shared" si="10"/>
        <v>6.1396089359931558E-2</v>
      </c>
      <c r="AF22" s="20">
        <f t="shared" si="20"/>
        <v>0.21199833611637597</v>
      </c>
      <c r="AG22" s="16">
        <f t="shared" si="11"/>
        <v>6.1396089359931558E-2</v>
      </c>
      <c r="AH22" s="20">
        <f t="shared" si="21"/>
        <v>0.27083118294127445</v>
      </c>
      <c r="AI22" s="20"/>
      <c r="AJ22" s="51">
        <f>[2]TB10!$M72</f>
        <v>0.11291127732846482</v>
      </c>
      <c r="AK22" s="20">
        <f>[2]TA10!$M72</f>
        <v>0.11324852649170229</v>
      </c>
      <c r="AL22" s="20">
        <f>[2]TB10!$H72</f>
        <v>0.10528626380812516</v>
      </c>
      <c r="AM22" s="20">
        <f>'[3]F-1'!$C49</f>
        <v>9.7768814258326467E-2</v>
      </c>
      <c r="AN22" s="2">
        <f>'PS Table A3'!D69/100</f>
        <v>8.8608851388069065E-2</v>
      </c>
      <c r="AO22" s="2">
        <f>AD22*(('PS Table A7'!$Q67*0.3+'PS Table A7'!$R67+'PS Table A7'!$S67+'PS Table A7'!$T67)/100)</f>
        <v>2.3602957416786238E-2</v>
      </c>
      <c r="AP22" s="16">
        <f t="shared" si="12"/>
        <v>0.23728658317509005</v>
      </c>
      <c r="AQ22" s="2">
        <f t="shared" si="22"/>
        <v>3.5190208122008938E-2</v>
      </c>
      <c r="AR22" s="2">
        <f t="shared" si="13"/>
        <v>0.27083118294127445</v>
      </c>
      <c r="AS22" s="21">
        <f>AD22*(('PS Table A7'!$Q67*0.7+'PS Table A7'!$P67)/100)</f>
        <v>5.5289004571027256E-2</v>
      </c>
      <c r="AT22" s="16">
        <f t="shared" si="14"/>
        <v>6.1396089359931558E-2</v>
      </c>
      <c r="AU22" s="16">
        <f>[4]TableB22!$E72</f>
        <v>0.34522000000000003</v>
      </c>
      <c r="AV22" s="16">
        <f>[4]TableB22b!$E72</f>
        <v>0.36746000000000001</v>
      </c>
      <c r="AW22" s="7"/>
      <c r="AX22" s="6">
        <f t="shared" si="15"/>
        <v>0</v>
      </c>
      <c r="AY22" s="6">
        <f t="shared" si="30"/>
        <v>0</v>
      </c>
      <c r="AZ22" s="51">
        <f t="shared" si="23"/>
        <v>9.9067945278444286E-2</v>
      </c>
      <c r="BA22" s="6">
        <f t="shared" si="24"/>
        <v>7.8891961987813494E-2</v>
      </c>
      <c r="BB22" s="20">
        <f t="shared" si="25"/>
        <v>5.8625880148224396E-2</v>
      </c>
      <c r="BC22" s="20">
        <f t="shared" si="26"/>
        <v>0.19110435647370094</v>
      </c>
      <c r="BD22" s="20">
        <f t="shared" si="27"/>
        <v>5.8625880148224396E-2</v>
      </c>
      <c r="BE22" s="8">
        <f t="shared" si="29"/>
        <v>0.24285714285714305</v>
      </c>
      <c r="BF22" s="6">
        <f t="shared" si="28"/>
        <v>9.7768814258326467E-2</v>
      </c>
      <c r="BG22" s="7"/>
      <c r="BH22" s="7"/>
      <c r="BI22" s="7"/>
      <c r="BJ22" s="7"/>
      <c r="BK22" s="6">
        <v>0.23030837777031735</v>
      </c>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row>
    <row r="23" spans="1:99">
      <c r="A23" s="5">
        <v>1977</v>
      </c>
      <c r="B23" s="49">
        <f>([1]TA0!$B73-[1]TSA12!$F73)</f>
        <v>1705.5230000000001</v>
      </c>
      <c r="C23" s="42"/>
      <c r="D23" s="48">
        <f t="shared" si="16"/>
        <v>1172.8892831990495</v>
      </c>
      <c r="E23" s="42">
        <f>D23-([1]TC1!$D75-[1]TC1!$Z75)</f>
        <v>0</v>
      </c>
      <c r="F23" s="42">
        <f>[1]TC2!$D75</f>
        <v>969.404</v>
      </c>
      <c r="G23" s="42">
        <f>0.7*([1]TC2!$E75-[1]TC2!$H75+[1]TC1!$E75)</f>
        <v>56.868837808920439</v>
      </c>
      <c r="H23" s="43">
        <f>[1]TC2!$R75</f>
        <v>29.212</v>
      </c>
      <c r="I23" s="43">
        <f>[1]TC2!$H75+[1]TC2!$K75+[1]TC2!$M75+[1]TC2!$N75+[1]TC2!$O75+0.3*([1]TC2!$E75-[1]TC2!$H75+[1]TC1!$E75)</f>
        <v>117.40444539012908</v>
      </c>
      <c r="J23" s="43">
        <f>[1]TC1!$V75</f>
        <v>42.137999999999998</v>
      </c>
      <c r="K23" s="43"/>
      <c r="L23" s="48">
        <f>([1]TA4!$R72-[1]TA6!$L73-[1]TA6!$R73-[1]TA6!$V73-[1]TA6!$Z73+[1]TA6!$AE73+[1]TA6!$AI73)*[1]TA3!$B72-I23</f>
        <v>344.43721327875181</v>
      </c>
      <c r="M23" s="42">
        <f>[1]TB7!$G72*[1]TB1!$R74</f>
        <v>100.00436036854663</v>
      </c>
      <c r="N23" s="42">
        <f t="shared" si="17"/>
        <v>244.43285291020518</v>
      </c>
      <c r="O23" s="48">
        <f t="shared" si="1"/>
        <v>188.19650352219884</v>
      </c>
      <c r="P23" s="42">
        <f>[1]TSA10!$M73</f>
        <v>76.906999999999996</v>
      </c>
      <c r="Q23" s="42">
        <f>[1]TSA5!$O74</f>
        <v>38.780999999999999</v>
      </c>
      <c r="R23" s="42">
        <f t="shared" si="18"/>
        <v>72.508503522198851</v>
      </c>
      <c r="S23" s="42"/>
      <c r="T23" s="50">
        <f t="shared" si="2"/>
        <v>0.68770065440281336</v>
      </c>
      <c r="U23" s="16">
        <f t="shared" si="3"/>
        <v>0.61886285779137562</v>
      </c>
      <c r="V23" s="16">
        <f t="shared" si="4"/>
        <v>6.8837796611437713E-2</v>
      </c>
      <c r="W23" s="16">
        <f t="shared" si="5"/>
        <v>0.11034533308680025</v>
      </c>
      <c r="X23" s="16">
        <f t="shared" si="6"/>
        <v>0.20195401251038642</v>
      </c>
      <c r="Y23" s="16">
        <f t="shared" si="7"/>
        <v>5.8635597625213275E-2</v>
      </c>
      <c r="Z23" s="16">
        <f t="shared" si="8"/>
        <v>0.14331841488517316</v>
      </c>
      <c r="AA23" s="16">
        <f t="shared" si="9"/>
        <v>2.4706790820176565E-2</v>
      </c>
      <c r="AB23" s="19"/>
      <c r="AC23" s="51">
        <f t="shared" si="19"/>
        <v>0.10442773057507038</v>
      </c>
      <c r="AD23" s="2">
        <f>'PS Table A1'!D70/100</f>
        <v>7.8992263574060792E-2</v>
      </c>
      <c r="AE23" s="20">
        <f t="shared" si="10"/>
        <v>6.2118476921282084E-2</v>
      </c>
      <c r="AF23" s="20">
        <f t="shared" si="20"/>
        <v>0.21415873177306305</v>
      </c>
      <c r="AG23" s="16">
        <f t="shared" si="11"/>
        <v>6.2118476921282084E-2</v>
      </c>
      <c r="AH23" s="20">
        <f t="shared" si="21"/>
        <v>0.27636267962907712</v>
      </c>
      <c r="AI23" s="20"/>
      <c r="AJ23" s="51">
        <f>[2]TB10!$M73</f>
        <v>0.11444279757999722</v>
      </c>
      <c r="AK23" s="20">
        <f>[2]TA10!$M73</f>
        <v>0.11447353460837931</v>
      </c>
      <c r="AL23" s="20">
        <f>[2]TB10!$H73</f>
        <v>0.10665109030517778</v>
      </c>
      <c r="AM23" s="20">
        <f>'[3]F-1'!$C50</f>
        <v>9.896189802539905E-2</v>
      </c>
      <c r="AN23" s="2">
        <f>'PS Table A3'!D70/100</f>
        <v>9.0251178846532942E-2</v>
      </c>
      <c r="AO23" s="2">
        <f>AD23*(('PS Table A7'!$Q68*0.3+'PS Table A7'!$R68+'PS Table A7'!$S68+'PS Table A7'!$T68)/100)</f>
        <v>2.3090936947568343E-2</v>
      </c>
      <c r="AP23" s="16">
        <f t="shared" si="12"/>
        <v>0.2306821721684563</v>
      </c>
      <c r="AQ23" s="2">
        <f t="shared" si="22"/>
        <v>3.6288549510182948E-2</v>
      </c>
      <c r="AR23" s="2">
        <f t="shared" si="13"/>
        <v>0.27636267962907712</v>
      </c>
      <c r="AS23" s="21">
        <f>AD23*(('PS Table A7'!$Q68*0.7+'PS Table A7'!$P68)/100)</f>
        <v>5.590051122248136E-2</v>
      </c>
      <c r="AT23" s="16">
        <f t="shared" si="14"/>
        <v>6.2118476921282084E-2</v>
      </c>
      <c r="AU23" s="16">
        <f>[4]TableB22!$E73</f>
        <v>0.34529000000000004</v>
      </c>
      <c r="AV23" s="16">
        <f>[4]TableB22b!$E73</f>
        <v>0.36344000000000004</v>
      </c>
      <c r="AW23" s="7"/>
      <c r="AX23" s="6">
        <f t="shared" si="15"/>
        <v>-8.1540401108970428E-7</v>
      </c>
      <c r="AY23" s="6">
        <f t="shared" si="30"/>
        <v>-7.8712522698365373E-7</v>
      </c>
      <c r="AZ23" s="51">
        <f t="shared" si="23"/>
        <v>9.8523736419994082E-2</v>
      </c>
      <c r="BA23" s="6">
        <f t="shared" si="24"/>
        <v>7.8992263574060792E-2</v>
      </c>
      <c r="BB23" s="20">
        <f t="shared" si="25"/>
        <v>5.8625880148224396E-2</v>
      </c>
      <c r="BC23" s="20">
        <f t="shared" si="26"/>
        <v>0.18683269683958262</v>
      </c>
      <c r="BD23" s="20">
        <f t="shared" si="27"/>
        <v>5.8625880148224396E-2</v>
      </c>
      <c r="BE23" s="8">
        <f t="shared" si="29"/>
        <v>0.23928571428571449</v>
      </c>
      <c r="BF23" s="6">
        <f t="shared" si="28"/>
        <v>9.896189802539905E-2</v>
      </c>
      <c r="BG23" s="7"/>
      <c r="BH23" s="7"/>
      <c r="BI23" s="7"/>
      <c r="BJ23" s="7"/>
      <c r="BK23" s="6">
        <v>0.22878423564645564</v>
      </c>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row>
    <row r="24" spans="1:99">
      <c r="A24" s="5">
        <v>1978</v>
      </c>
      <c r="B24" s="49">
        <f>([1]TA0!$B74-[1]TSA12!$F74)</f>
        <v>1925.6360000000002</v>
      </c>
      <c r="C24" s="42"/>
      <c r="D24" s="48">
        <f t="shared" si="16"/>
        <v>1316.0300085613435</v>
      </c>
      <c r="E24" s="42">
        <f>D24-([1]TC1!$D76-[1]TC1!$Z76)</f>
        <v>0</v>
      </c>
      <c r="F24" s="42">
        <f>[1]TC2!$D76</f>
        <v>1090.2919999999999</v>
      </c>
      <c r="G24" s="42">
        <f>0.7*([1]TC2!$E76-[1]TC2!$H76+[1]TC1!$E76)</f>
        <v>62.326008820222</v>
      </c>
      <c r="H24" s="43">
        <f>[1]TC2!$R76</f>
        <v>32.744</v>
      </c>
      <c r="I24" s="43">
        <f>[1]TC2!$H76+[1]TC2!$K76+[1]TC2!$M76+[1]TC2!$N76+[1]TC2!$O76+0.3*([1]TC2!$E76-[1]TC2!$H76+[1]TC1!$E76)</f>
        <v>130.66799974112189</v>
      </c>
      <c r="J24" s="43">
        <f>[1]TC1!$V76</f>
        <v>47.719000000000001</v>
      </c>
      <c r="K24" s="43"/>
      <c r="L24" s="48">
        <f>([1]TA4!$R73-[1]TA6!$L74-[1]TA6!$R74-[1]TA6!$V74-[1]TA6!$Z74+[1]TA6!$AE74+[1]TA6!$AI74)*[1]TA3!$B73-I24</f>
        <v>389.5466720179802</v>
      </c>
      <c r="M24" s="42">
        <f>[1]TB7!$G73*[1]TB1!$R75</f>
        <v>120.61146850660759</v>
      </c>
      <c r="N24" s="42">
        <f t="shared" si="17"/>
        <v>268.93520351137261</v>
      </c>
      <c r="O24" s="48">
        <f t="shared" si="1"/>
        <v>220.0593194206765</v>
      </c>
      <c r="P24" s="42">
        <f>[1]TSA10!$M74</f>
        <v>84.36</v>
      </c>
      <c r="Q24" s="42">
        <f>[1]TSA5!$O75</f>
        <v>46.043999999999997</v>
      </c>
      <c r="R24" s="42">
        <f t="shared" si="18"/>
        <v>89.655319420676491</v>
      </c>
      <c r="S24" s="42"/>
      <c r="T24" s="50">
        <f t="shared" si="2"/>
        <v>0.68342615559812103</v>
      </c>
      <c r="U24" s="16">
        <f t="shared" si="3"/>
        <v>0.6155690944811073</v>
      </c>
      <c r="V24" s="16">
        <f t="shared" si="4"/>
        <v>6.7857061117013742E-2</v>
      </c>
      <c r="W24" s="16">
        <f t="shared" si="5"/>
        <v>0.11427877304987884</v>
      </c>
      <c r="X24" s="16">
        <f t="shared" si="6"/>
        <v>0.20229507135200014</v>
      </c>
      <c r="Y24" s="16">
        <f t="shared" si="7"/>
        <v>6.2634614489242818E-2</v>
      </c>
      <c r="Z24" s="16">
        <f t="shared" si="8"/>
        <v>0.13966045686275733</v>
      </c>
      <c r="AA24" s="16">
        <f t="shared" si="9"/>
        <v>2.4780903556019931E-2</v>
      </c>
      <c r="AB24" s="19"/>
      <c r="AC24" s="51">
        <f t="shared" si="19"/>
        <v>0.10228363443662447</v>
      </c>
      <c r="AD24" s="2">
        <f>'PS Table A1'!D71/100</f>
        <v>7.9526089866496272E-2</v>
      </c>
      <c r="AE24" s="20">
        <f t="shared" si="10"/>
        <v>6.3411763182626341E-2</v>
      </c>
      <c r="AF24" s="20">
        <f t="shared" si="20"/>
        <v>0.20112603734758239</v>
      </c>
      <c r="AG24" s="16">
        <f t="shared" si="11"/>
        <v>6.3411763182626341E-2</v>
      </c>
      <c r="AH24" s="20">
        <f t="shared" si="21"/>
        <v>0.26288783210144223</v>
      </c>
      <c r="AI24" s="20"/>
      <c r="AJ24" s="51">
        <f>[2]TB10!$M74</f>
        <v>0.1155920480883703</v>
      </c>
      <c r="AK24" s="20">
        <f>[2]TA10!$M74</f>
        <v>0.1152264601202051</v>
      </c>
      <c r="AL24" s="20">
        <f>[2]TB10!$H74</f>
        <v>0.10769206477232993</v>
      </c>
      <c r="AM24" s="20">
        <f>'[3]F-1'!$C51</f>
        <v>9.7704332671538663E-2</v>
      </c>
      <c r="AN24" s="2">
        <f>'PS Table A3'!D71/100</f>
        <v>8.950521311798669E-2</v>
      </c>
      <c r="AO24" s="2">
        <f>AD24*(('PS Table A7'!$Q69*0.3+'PS Table A7'!$R69+'PS Table A7'!$S69+'PS Table A7'!$T69)/100)</f>
        <v>2.2409706862530507E-2</v>
      </c>
      <c r="AP24" s="16">
        <f t="shared" si="12"/>
        <v>0.2257006059064359</v>
      </c>
      <c r="AQ24" s="2">
        <f t="shared" si="22"/>
        <v>3.4387391919350113E-2</v>
      </c>
      <c r="AR24" s="2">
        <f t="shared" si="13"/>
        <v>0.26288783210144223</v>
      </c>
      <c r="AS24" s="21">
        <f>AD24*(('PS Table A7'!$Q69*0.7+'PS Table A7'!$P69)/100)</f>
        <v>5.7115639081178636E-2</v>
      </c>
      <c r="AT24" s="16">
        <f t="shared" si="14"/>
        <v>6.3411763182626341E-2</v>
      </c>
      <c r="AU24" s="16">
        <f>[4]TableB22!$E74</f>
        <v>0.33967000000000003</v>
      </c>
      <c r="AV24" s="16">
        <f>[4]TableB22b!$E74</f>
        <v>0.36450000000000005</v>
      </c>
      <c r="AW24" s="7"/>
      <c r="AX24" s="6">
        <f t="shared" si="15"/>
        <v>-7.4392278713586446E-7</v>
      </c>
      <c r="AY24" s="6">
        <f t="shared" si="30"/>
        <v>-7.1789215298767584E-7</v>
      </c>
      <c r="AZ24" s="51">
        <f t="shared" si="23"/>
        <v>9.764187775363084E-2</v>
      </c>
      <c r="BA24" s="6">
        <f t="shared" si="24"/>
        <v>7.9526089866496272E-2</v>
      </c>
      <c r="BB24" s="20">
        <f t="shared" si="25"/>
        <v>5.8625880148224396E-2</v>
      </c>
      <c r="BC24" s="20">
        <f t="shared" si="26"/>
        <v>0.18088416089209125</v>
      </c>
      <c r="BD24" s="20">
        <f t="shared" si="27"/>
        <v>5.8625880148224396E-2</v>
      </c>
      <c r="BE24" s="8">
        <f t="shared" si="29"/>
        <v>0.23571428571428593</v>
      </c>
      <c r="BF24" s="6">
        <f t="shared" si="28"/>
        <v>9.7704332671538663E-2</v>
      </c>
      <c r="BG24" s="7"/>
      <c r="BH24" s="7"/>
      <c r="BI24" s="7"/>
      <c r="BJ24" s="7"/>
      <c r="BK24" s="6">
        <v>0.22699753341334289</v>
      </c>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row>
    <row r="25" spans="1:99">
      <c r="A25" s="5">
        <v>1979</v>
      </c>
      <c r="B25" s="49">
        <f>([1]TA0!$B75-[1]TSA12!$F75)</f>
        <v>2135.6669999999999</v>
      </c>
      <c r="C25" s="42"/>
      <c r="D25" s="48">
        <f t="shared" si="16"/>
        <v>1473.9666364850957</v>
      </c>
      <c r="E25" s="42">
        <f>D25-([1]TC1!$D77-[1]TC1!$Z77)</f>
        <v>0</v>
      </c>
      <c r="F25" s="42">
        <f>[1]TC2!$D77</f>
        <v>1229.251</v>
      </c>
      <c r="G25" s="42">
        <f>0.7*([1]TC2!$E77-[1]TC2!$H77+[1]TC1!$E77)</f>
        <v>61.333259755947616</v>
      </c>
      <c r="H25" s="43">
        <f>[1]TC2!$R77</f>
        <v>37.347000000000001</v>
      </c>
      <c r="I25" s="43">
        <f>[1]TC2!$H77+[1]TC2!$K77+[1]TC2!$M77+[1]TC2!$N77+[1]TC2!$O77+0.3*([1]TC2!$E77-[1]TC2!$H77+[1]TC1!$E77)</f>
        <v>146.03537672914817</v>
      </c>
      <c r="J25" s="43">
        <f>[1]TC1!$V77</f>
        <v>72.081000000000003</v>
      </c>
      <c r="K25" s="43"/>
      <c r="L25" s="48">
        <f>([1]TA4!$R74-[1]TA6!$L75-[1]TA6!$R75-[1]TA6!$V75-[1]TA6!$Z75+[1]TA6!$AE75+[1]TA6!$AI75)*[1]TA3!$B74-I25</f>
        <v>413.72760088163352</v>
      </c>
      <c r="M25" s="42">
        <f>[1]TB7!$G74*[1]TB1!$R76</f>
        <v>135.53583762411455</v>
      </c>
      <c r="N25" s="42">
        <f t="shared" si="17"/>
        <v>278.19176325751897</v>
      </c>
      <c r="O25" s="48">
        <f t="shared" si="1"/>
        <v>247.97276263327069</v>
      </c>
      <c r="P25" s="42">
        <f>[1]TSA10!$M75</f>
        <v>94.911999999999992</v>
      </c>
      <c r="Q25" s="42">
        <f>[1]TSA5!$O76</f>
        <v>52.603999999999999</v>
      </c>
      <c r="R25" s="42">
        <f t="shared" si="18"/>
        <v>100.45676263327071</v>
      </c>
      <c r="S25" s="42"/>
      <c r="T25" s="50">
        <f t="shared" si="2"/>
        <v>0.69016688298554774</v>
      </c>
      <c r="U25" s="16">
        <f t="shared" si="3"/>
        <v>0.62178760066805716</v>
      </c>
      <c r="V25" s="16">
        <f t="shared" si="4"/>
        <v>6.8379282317490589E-2</v>
      </c>
      <c r="W25" s="16">
        <f t="shared" si="5"/>
        <v>0.11611021879032205</v>
      </c>
      <c r="X25" s="16">
        <f t="shared" si="6"/>
        <v>0.19372289822413022</v>
      </c>
      <c r="Y25" s="16">
        <f t="shared" si="7"/>
        <v>6.3463001312524164E-2</v>
      </c>
      <c r="Z25" s="16">
        <f t="shared" si="8"/>
        <v>0.13025989691160605</v>
      </c>
      <c r="AA25" s="16">
        <f t="shared" si="9"/>
        <v>3.3751048267356289E-2</v>
      </c>
      <c r="AB25" s="19"/>
      <c r="AC25" s="51">
        <f t="shared" si="19"/>
        <v>0.10858215002948826</v>
      </c>
      <c r="AD25" s="2">
        <f>'PS Table A1'!D72/100</f>
        <v>8.0324098037332939E-2</v>
      </c>
      <c r="AE25" s="20">
        <f t="shared" si="10"/>
        <v>6.3239116162764453E-2</v>
      </c>
      <c r="AF25" s="20">
        <f t="shared" si="20"/>
        <v>0.23643260793920073</v>
      </c>
      <c r="AG25" s="16">
        <f t="shared" si="11"/>
        <v>6.3239116162764453E-2</v>
      </c>
      <c r="AH25" s="20">
        <f t="shared" si="21"/>
        <v>0.32081298176513223</v>
      </c>
      <c r="AI25" s="20"/>
      <c r="AJ25" s="51">
        <f>[2]TB10!$M75</f>
        <v>0.11952191591262801</v>
      </c>
      <c r="AK25" s="20">
        <f>[2]TA10!$M75</f>
        <v>0.11886232346296301</v>
      </c>
      <c r="AL25" s="20">
        <f>[2]TB10!$H75</f>
        <v>0.111551821231842</v>
      </c>
      <c r="AM25" s="20">
        <f>'[3]F-1'!$C52</f>
        <v>0.10083886335417022</v>
      </c>
      <c r="AN25" s="2">
        <f>'PS Table A3'!D72/100</f>
        <v>9.957698470951884E-2</v>
      </c>
      <c r="AO25" s="2">
        <f>AD25*(('PS Table A7'!$Q70*0.3+'PS Table A7'!$R70+'PS Table A7'!$S70+'PS Table A7'!$T70)/100)</f>
        <v>2.335116894279551E-2</v>
      </c>
      <c r="AP25" s="16">
        <f t="shared" si="12"/>
        <v>0.23568839767123115</v>
      </c>
      <c r="AQ25" s="2">
        <f t="shared" si="22"/>
        <v>4.5260290523369974E-2</v>
      </c>
      <c r="AR25" s="2">
        <f t="shared" si="13"/>
        <v>0.32081298176513223</v>
      </c>
      <c r="AS25" s="21">
        <f>AD25*(('PS Table A7'!$Q70*0.7+'PS Table A7'!$P70)/100)</f>
        <v>5.6973609248123343E-2</v>
      </c>
      <c r="AT25" s="16">
        <f t="shared" si="14"/>
        <v>6.3239116162764453E-2</v>
      </c>
      <c r="AU25" s="16">
        <f>[4]TableB22!$E75</f>
        <v>0.34335000000000004</v>
      </c>
      <c r="AV25" s="16">
        <f>[4]TableB22b!$E75</f>
        <v>0.36602000000000001</v>
      </c>
      <c r="AW25" s="7"/>
      <c r="AX25" s="6">
        <f t="shared" si="15"/>
        <v>6.8015358591078101E-7</v>
      </c>
      <c r="AY25" s="6">
        <f t="shared" si="30"/>
        <v>6.4844295198651647E-7</v>
      </c>
      <c r="AZ25" s="51">
        <f t="shared" si="23"/>
        <v>9.6203575090826096E-2</v>
      </c>
      <c r="BA25" s="6">
        <f t="shared" si="24"/>
        <v>8.0324098037332939E-2</v>
      </c>
      <c r="BB25" s="20">
        <f t="shared" si="25"/>
        <v>5.8625880148224396E-2</v>
      </c>
      <c r="BC25" s="20">
        <f t="shared" si="26"/>
        <v>0.17529925094192572</v>
      </c>
      <c r="BD25" s="20">
        <f t="shared" si="27"/>
        <v>5.8625880148224396E-2</v>
      </c>
      <c r="BE25" s="8">
        <f t="shared" si="29"/>
        <v>0.23214285714285737</v>
      </c>
      <c r="BF25" s="6">
        <f t="shared" si="28"/>
        <v>0.10083886335417022</v>
      </c>
      <c r="BG25" s="7"/>
      <c r="BH25" s="7"/>
      <c r="BI25" s="7"/>
      <c r="BJ25" s="7"/>
      <c r="BK25" s="6">
        <v>0.23538827503985907</v>
      </c>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row>
    <row r="26" spans="1:99">
      <c r="A26" s="5">
        <v>1980</v>
      </c>
      <c r="B26" s="49">
        <f>([1]TA0!$B76-[1]TSA12!$F76)</f>
        <v>2300.299</v>
      </c>
      <c r="C26" s="42"/>
      <c r="D26" s="48">
        <f t="shared" si="16"/>
        <v>1629.6167210783876</v>
      </c>
      <c r="E26" s="42">
        <f>D26-([1]TC1!$D78-[1]TC1!$Z78)</f>
        <v>0</v>
      </c>
      <c r="F26" s="42">
        <f>[1]TC2!$D78</f>
        <v>1349.8430000000001</v>
      </c>
      <c r="G26" s="42">
        <f>0.7*([1]TC2!$E78-[1]TC2!$H78+[1]TC1!$E78)</f>
        <v>59.316835985376514</v>
      </c>
      <c r="H26" s="43">
        <f>[1]TC2!$R78</f>
        <v>43.34</v>
      </c>
      <c r="I26" s="43">
        <f>[1]TC2!$H78+[1]TC2!$K78+[1]TC2!$M78+[1]TC2!$N78+[1]TC2!$O78+0.3*([1]TC2!$E78-[1]TC2!$H78+[1]TC1!$E78)</f>
        <v>177.11688509301123</v>
      </c>
      <c r="J26" s="43">
        <f>[1]TC1!$V78</f>
        <v>74.225999999999999</v>
      </c>
      <c r="K26" s="43"/>
      <c r="L26" s="48">
        <f>([1]TA4!$R75-[1]TA6!$L76-[1]TA6!$R76-[1]TA6!$V76-[1]TA6!$Z76+[1]TA6!$AE76+[1]TA6!$AI76)*[1]TA3!$B75-I26</f>
        <v>407.98491429254466</v>
      </c>
      <c r="M26" s="42">
        <f>[1]TB7!$G75*[1]TB1!$R77</f>
        <v>145.53929309013398</v>
      </c>
      <c r="N26" s="42">
        <f t="shared" si="17"/>
        <v>262.44562120241068</v>
      </c>
      <c r="O26" s="48">
        <f t="shared" si="1"/>
        <v>262.69736462906769</v>
      </c>
      <c r="P26" s="42">
        <f>[1]TSA10!$M76</f>
        <v>109.92</v>
      </c>
      <c r="Q26" s="42">
        <f>[1]TSA5!$O77</f>
        <v>61.024999999999999</v>
      </c>
      <c r="R26" s="42">
        <f t="shared" si="18"/>
        <v>91.752364629067671</v>
      </c>
      <c r="S26" s="42"/>
      <c r="T26" s="50">
        <f t="shared" si="2"/>
        <v>0.70843691236590878</v>
      </c>
      <c r="U26" s="16">
        <f t="shared" si="3"/>
        <v>0.63143958067424122</v>
      </c>
      <c r="V26" s="16">
        <f t="shared" si="4"/>
        <v>7.6997331691667573E-2</v>
      </c>
      <c r="W26" s="16">
        <f t="shared" si="5"/>
        <v>0.11420139930898883</v>
      </c>
      <c r="X26" s="16">
        <f t="shared" si="6"/>
        <v>0.17736168832510238</v>
      </c>
      <c r="Y26" s="16">
        <f t="shared" si="7"/>
        <v>6.3269728452750695E-2</v>
      </c>
      <c r="Z26" s="16">
        <f t="shared" si="8"/>
        <v>0.11409195987235167</v>
      </c>
      <c r="AA26" s="16">
        <f t="shared" si="9"/>
        <v>3.2267979075763627E-2</v>
      </c>
      <c r="AB26" s="19"/>
      <c r="AC26" s="51">
        <f t="shared" si="19"/>
        <v>0.10455873794613912</v>
      </c>
      <c r="AD26" s="2">
        <f>'PS Table A1'!D73/100</f>
        <v>8.1767146253680534E-2</v>
      </c>
      <c r="AE26" s="20">
        <f t="shared" si="10"/>
        <v>6.4069701027536216E-2</v>
      </c>
      <c r="AF26" s="20">
        <f t="shared" si="20"/>
        <v>0.22166581848551595</v>
      </c>
      <c r="AG26" s="16">
        <f t="shared" si="11"/>
        <v>6.4069701027536216E-2</v>
      </c>
      <c r="AH26" s="20">
        <f t="shared" si="21"/>
        <v>0.30906078976946977</v>
      </c>
      <c r="AI26" s="20"/>
      <c r="AJ26" s="51">
        <f>[2]TB10!$M76</f>
        <v>0.114437028765678</v>
      </c>
      <c r="AK26" s="20">
        <f>[2]TA10!$M76</f>
        <v>0.114169858396053</v>
      </c>
      <c r="AL26" s="20">
        <f>[2]TB10!$H76</f>
        <v>0.10669429600238799</v>
      </c>
      <c r="AM26" s="20">
        <f>'[3]F-1'!$C53</f>
        <v>9.6848166254887166E-2</v>
      </c>
      <c r="AN26" s="2">
        <f>'PS Table A3'!D73/100</f>
        <v>0.10021024087968501</v>
      </c>
      <c r="AO26" s="2">
        <f>AD26*(('PS Table A7'!$Q71*0.3+'PS Table A7'!$R71+'PS Table A7'!$S71+'PS Table A7'!$T71)/100)</f>
        <v>2.4660307739531803E-2</v>
      </c>
      <c r="AP26" s="16">
        <f t="shared" si="12"/>
        <v>0.22689451555212292</v>
      </c>
      <c r="AQ26" s="2">
        <f t="shared" si="22"/>
        <v>4.5591197831110944E-2</v>
      </c>
      <c r="AR26" s="2">
        <f t="shared" si="13"/>
        <v>0.30906078976946977</v>
      </c>
      <c r="AS26" s="21">
        <f>AD26*(('PS Table A7'!$Q71*0.7+'PS Table A7'!$P71)/100)</f>
        <v>5.7106207263598656E-2</v>
      </c>
      <c r="AT26" s="16">
        <f t="shared" si="14"/>
        <v>6.4069701027536216E-2</v>
      </c>
      <c r="AU26" s="16">
        <f>[4]TableB22!$E76</f>
        <v>0.32838000000000001</v>
      </c>
      <c r="AV26" s="16">
        <f>[4]TableB22b!$E76</f>
        <v>0.34562000000000004</v>
      </c>
      <c r="AW26" s="7"/>
      <c r="AX26" s="6">
        <f t="shared" si="15"/>
        <v>-6.3125055008161901E-7</v>
      </c>
      <c r="AY26" s="6">
        <f t="shared" si="30"/>
        <v>-6.0375082679142711E-7</v>
      </c>
      <c r="AZ26" s="51">
        <f t="shared" si="23"/>
        <v>9.4409427947396637E-2</v>
      </c>
      <c r="BA26" s="6">
        <f t="shared" si="24"/>
        <v>8.1767146253680534E-2</v>
      </c>
      <c r="BB26" s="20">
        <f t="shared" si="25"/>
        <v>5.8625880148224396E-2</v>
      </c>
      <c r="BC26" s="20">
        <f t="shared" si="26"/>
        <v>0.16794723852210502</v>
      </c>
      <c r="BD26" s="20">
        <f t="shared" si="27"/>
        <v>5.8625880148224396E-2</v>
      </c>
      <c r="BE26" s="8">
        <f t="shared" si="29"/>
        <v>0.22857142857142881</v>
      </c>
      <c r="BF26" s="6">
        <f t="shared" si="28"/>
        <v>9.6848166254887166E-2</v>
      </c>
      <c r="BG26" s="7"/>
      <c r="BH26" s="7"/>
      <c r="BI26" s="7"/>
      <c r="BJ26" s="7"/>
      <c r="BK26" s="6">
        <v>0.23567687023054507</v>
      </c>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row>
    <row r="27" spans="1:99">
      <c r="A27" s="5">
        <v>1981</v>
      </c>
      <c r="B27" s="49">
        <f>([1]TA0!$B77-[1]TSA12!$F77)</f>
        <v>2568.739</v>
      </c>
      <c r="C27" s="42"/>
      <c r="D27" s="48">
        <f t="shared" si="16"/>
        <v>1803.5933120408508</v>
      </c>
      <c r="E27" s="42">
        <f>D27-([1]TC1!$D79-[1]TC1!$Z79)</f>
        <v>0</v>
      </c>
      <c r="F27" s="42">
        <f>[1]TC2!$D79</f>
        <v>1486.1</v>
      </c>
      <c r="G27" s="42">
        <f>0.7*([1]TC2!$E79-[1]TC2!$H79+[1]TC1!$E79)</f>
        <v>49.471253004528229</v>
      </c>
      <c r="H27" s="43">
        <f>[1]TC2!$R79</f>
        <v>51.886000000000003</v>
      </c>
      <c r="I27" s="43">
        <f>[1]TC2!$H79+[1]TC2!$K79+[1]TC2!$M79+[1]TC2!$N79+[1]TC2!$O79+0.3*([1]TC2!$E79-[1]TC2!$H79+[1]TC1!$E79)</f>
        <v>216.13605903632254</v>
      </c>
      <c r="J27" s="43">
        <f>[1]TC1!$V79</f>
        <v>77.279499999999999</v>
      </c>
      <c r="K27" s="43"/>
      <c r="L27" s="48">
        <f>([1]TA4!$R76-[1]TA6!$L77-[1]TA6!$R77-[1]TA6!$V77-[1]TA6!$Z77+[1]TA6!$AE77+[1]TA6!$AI77)*[1]TA3!$B76-I27</f>
        <v>466.10815275427547</v>
      </c>
      <c r="M27" s="42">
        <f>[1]TB7!$G76*[1]TB1!$R78</f>
        <v>178.10466615151313</v>
      </c>
      <c r="N27" s="42">
        <f t="shared" si="17"/>
        <v>288.00348660276234</v>
      </c>
      <c r="O27" s="48">
        <f t="shared" si="1"/>
        <v>299.03753520487373</v>
      </c>
      <c r="P27" s="42">
        <f>[1]TSA10!$M77</f>
        <v>129.143</v>
      </c>
      <c r="Q27" s="42">
        <f>[1]TSA5!$O78</f>
        <v>71.650999999999996</v>
      </c>
      <c r="R27" s="42">
        <f t="shared" si="18"/>
        <v>98.243535204873737</v>
      </c>
      <c r="S27" s="42"/>
      <c r="T27" s="50">
        <f t="shared" si="2"/>
        <v>0.70213178997198655</v>
      </c>
      <c r="U27" s="16">
        <f t="shared" si="3"/>
        <v>0.61799087139819509</v>
      </c>
      <c r="V27" s="16">
        <f t="shared" si="4"/>
        <v>8.4140918573791468E-2</v>
      </c>
      <c r="W27" s="16">
        <f t="shared" si="5"/>
        <v>0.11641413752229157</v>
      </c>
      <c r="X27" s="16">
        <f t="shared" si="6"/>
        <v>0.18145407250572185</v>
      </c>
      <c r="Y27" s="16">
        <f t="shared" si="7"/>
        <v>6.933544675092064E-2</v>
      </c>
      <c r="Z27" s="16">
        <f t="shared" si="8"/>
        <v>0.11211862575480122</v>
      </c>
      <c r="AA27" s="16">
        <f t="shared" si="9"/>
        <v>3.00846057150999E-2</v>
      </c>
      <c r="AB27" s="19"/>
      <c r="AC27" s="51">
        <f t="shared" si="19"/>
        <v>0.10218262872501713</v>
      </c>
      <c r="AD27" s="2">
        <f>'PS Table A1'!D74/100</f>
        <v>8.0260755469279785E-2</v>
      </c>
      <c r="AE27" s="20">
        <f t="shared" si="10"/>
        <v>6.2171537879660982E-2</v>
      </c>
      <c r="AF27" s="20">
        <f t="shared" si="20"/>
        <v>0.21267836168822099</v>
      </c>
      <c r="AG27" s="16">
        <f t="shared" si="11"/>
        <v>6.2171537879660982E-2</v>
      </c>
      <c r="AH27" s="20">
        <f t="shared" si="21"/>
        <v>0.30575351131278489</v>
      </c>
      <c r="AI27" s="20"/>
      <c r="AJ27" s="51">
        <f>[2]TB10!$M77</f>
        <v>0.117850877344608</v>
      </c>
      <c r="AK27" s="20">
        <f>[2]TA10!$M77</f>
        <v>0.11732455343007998</v>
      </c>
      <c r="AL27" s="20">
        <f>[2]TB10!$H77</f>
        <v>0.11046715080738098</v>
      </c>
      <c r="AM27" s="20">
        <f>'[3]F-1'!$C54</f>
        <v>9.3431757937322002E-2</v>
      </c>
      <c r="AN27" s="2">
        <f>'PS Table A3'!D74/100</f>
        <v>0.10017024807873129</v>
      </c>
      <c r="AO27" s="2">
        <f>AD27*(('PS Table A7'!$Q72*0.3+'PS Table A7'!$R72+'PS Table A7'!$S72+'PS Table A7'!$T72)/100)</f>
        <v>2.553962843990755E-2</v>
      </c>
      <c r="AP27" s="16">
        <f t="shared" si="12"/>
        <v>0.21312086123715468</v>
      </c>
      <c r="AQ27" s="2">
        <f t="shared" si="22"/>
        <v>4.7697450287356731E-2</v>
      </c>
      <c r="AR27" s="2">
        <f t="shared" si="13"/>
        <v>0.30575351131278489</v>
      </c>
      <c r="AS27" s="21">
        <f>AD27*(('PS Table A7'!$Q72*0.7+'PS Table A7'!$P72)/100)</f>
        <v>5.4721127029372235E-2</v>
      </c>
      <c r="AT27" s="16">
        <f t="shared" si="14"/>
        <v>6.2171537879660982E-2</v>
      </c>
      <c r="AU27" s="16">
        <f>[4]TableB22!$E77</f>
        <v>0.30973000000000001</v>
      </c>
      <c r="AV27" s="16">
        <f>[4]TableB22b!$E77</f>
        <v>0.32439000000000001</v>
      </c>
      <c r="AW27" s="7"/>
      <c r="AX27" s="6">
        <f t="shared" si="15"/>
        <v>0</v>
      </c>
      <c r="AY27" s="6">
        <f t="shared" si="30"/>
        <v>0</v>
      </c>
      <c r="AZ27" s="51">
        <f t="shared" si="23"/>
        <v>9.247005156216348E-2</v>
      </c>
      <c r="BA27" s="6">
        <f t="shared" si="24"/>
        <v>8.0260755469279785E-2</v>
      </c>
      <c r="BB27" s="20">
        <f t="shared" si="25"/>
        <v>5.8625880148224396E-2</v>
      </c>
      <c r="BC27" s="20">
        <f t="shared" si="26"/>
        <v>0.1614267565427594</v>
      </c>
      <c r="BD27" s="20">
        <f t="shared" si="27"/>
        <v>5.8625880148224396E-2</v>
      </c>
      <c r="BE27" s="8">
        <f t="shared" si="29"/>
        <v>0.22500000000000026</v>
      </c>
      <c r="BF27" s="6">
        <f t="shared" si="28"/>
        <v>9.3431757937322002E-2</v>
      </c>
      <c r="BG27" s="7"/>
      <c r="BH27" s="7"/>
      <c r="BI27" s="7"/>
      <c r="BJ27" s="7"/>
      <c r="BK27" s="6">
        <v>0.24364201551764372</v>
      </c>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row>
    <row r="28" spans="1:99">
      <c r="A28" s="5">
        <v>1982</v>
      </c>
      <c r="B28" s="49">
        <f>([1]TA0!$B78-[1]TSA12!$F78)</f>
        <v>2688.5729999999999</v>
      </c>
      <c r="C28" s="42"/>
      <c r="D28" s="48">
        <f t="shared" si="16"/>
        <v>1916.5815223747763</v>
      </c>
      <c r="E28" s="42">
        <f>D28-([1]TC1!$D80-[1]TC1!$Z80)</f>
        <v>0</v>
      </c>
      <c r="F28" s="42">
        <f>[1]TC2!$D80</f>
        <v>1564.9949999999999</v>
      </c>
      <c r="G28" s="42">
        <f>0.7*([1]TC2!$E80-[1]TC2!$H80+[1]TC1!$E80)</f>
        <v>52.844232556425474</v>
      </c>
      <c r="H28" s="43">
        <f>[1]TC2!$R80</f>
        <v>60.122999999999998</v>
      </c>
      <c r="I28" s="43">
        <f>[1]TC2!$H80+[1]TC2!$K80+[1]TC2!$M80+[1]TC2!$N80+[1]TC2!$O80+0.3*([1]TC2!$E80-[1]TC2!$H80+[1]TC1!$E80)</f>
        <v>238.61928981835098</v>
      </c>
      <c r="J28" s="43">
        <f>[1]TC1!$V80</f>
        <v>86.623999999999995</v>
      </c>
      <c r="K28" s="43"/>
      <c r="L28" s="48">
        <f>([1]TA4!$R77-[1]TA6!$L78-[1]TA6!$R78-[1]TA6!$V78-[1]TA6!$Z78+[1]TA6!$AE78+[1]TA6!$AI78)*[1]TA3!$B77-I28</f>
        <v>476.09050461599765</v>
      </c>
      <c r="M28" s="42">
        <f>[1]TB7!$G77*[1]TB1!$R79</f>
        <v>202.03448848199687</v>
      </c>
      <c r="N28" s="42">
        <f t="shared" si="17"/>
        <v>274.05601613400074</v>
      </c>
      <c r="O28" s="48">
        <f t="shared" si="1"/>
        <v>295.90097300922588</v>
      </c>
      <c r="P28" s="42">
        <f>[1]TSA10!$M78</f>
        <v>144.62100000000001</v>
      </c>
      <c r="Q28" s="42">
        <f>[1]TSA5!$O79</f>
        <v>82.668999999999997</v>
      </c>
      <c r="R28" s="42">
        <f t="shared" si="18"/>
        <v>68.610973009225873</v>
      </c>
      <c r="S28" s="42"/>
      <c r="T28" s="50">
        <f t="shared" si="2"/>
        <v>0.7128619986791418</v>
      </c>
      <c r="U28" s="16">
        <f t="shared" si="3"/>
        <v>0.62410886092972939</v>
      </c>
      <c r="V28" s="16">
        <f t="shared" si="4"/>
        <v>8.8753137749412417E-2</v>
      </c>
      <c r="W28" s="16">
        <f t="shared" si="5"/>
        <v>0.11005874603710812</v>
      </c>
      <c r="X28" s="16">
        <f t="shared" si="6"/>
        <v>0.17707925528375004</v>
      </c>
      <c r="Y28" s="16">
        <f t="shared" si="7"/>
        <v>7.5145621295012968E-2</v>
      </c>
      <c r="Z28" s="16">
        <f t="shared" si="8"/>
        <v>0.10193363398873706</v>
      </c>
      <c r="AA28" s="16">
        <f t="shared" si="9"/>
        <v>3.2219322294763805E-2</v>
      </c>
      <c r="AB28" s="19"/>
      <c r="AC28" s="51">
        <f t="shared" si="19"/>
        <v>0.10526799076990422</v>
      </c>
      <c r="AD28" s="2">
        <f>'PS Table A1'!D75/100</f>
        <v>8.389938071695989E-2</v>
      </c>
      <c r="AE28" s="20">
        <f t="shared" si="10"/>
        <v>6.5512216481829436E-2</v>
      </c>
      <c r="AF28" s="20">
        <f t="shared" si="20"/>
        <v>0.21599999439052425</v>
      </c>
      <c r="AG28" s="16">
        <f t="shared" si="11"/>
        <v>6.5512216481829436E-2</v>
      </c>
      <c r="AH28" s="20">
        <f t="shared" si="21"/>
        <v>0.3269398002793667</v>
      </c>
      <c r="AI28" s="20"/>
      <c r="AJ28" s="51">
        <f>[2]TB10!$M78</f>
        <v>0.11961754411458998</v>
      </c>
      <c r="AK28" s="20">
        <f>[2]TA10!$M78</f>
        <v>0.11904010176658598</v>
      </c>
      <c r="AL28" s="20">
        <f>[2]TB10!$H78</f>
        <v>0.11268311738967898</v>
      </c>
      <c r="AM28" s="20">
        <f>'[3]F-1'!$C55</f>
        <v>9.4127406920942333E-2</v>
      </c>
      <c r="AN28" s="2">
        <f>'PS Table A3'!D75/100</f>
        <v>0.10795796977766425</v>
      </c>
      <c r="AO28" s="2">
        <f>AD28*(('PS Table A7'!$Q73*0.3+'PS Table A7'!$R73+'PS Table A7'!$S73+'PS Table A7'!$T73)/100)</f>
        <v>2.6543602345809148E-2</v>
      </c>
      <c r="AP28" s="16">
        <f t="shared" si="12"/>
        <v>0.21319725589648958</v>
      </c>
      <c r="AQ28" s="2">
        <f t="shared" si="22"/>
        <v>5.3082409681737004E-2</v>
      </c>
      <c r="AR28" s="2">
        <f t="shared" si="13"/>
        <v>0.3269398002793667</v>
      </c>
      <c r="AS28" s="21">
        <f>AD28*(('PS Table A7'!$Q73*0.7+'PS Table A7'!$P73)/100)</f>
        <v>5.7355778371150752E-2</v>
      </c>
      <c r="AT28" s="16">
        <f t="shared" si="14"/>
        <v>6.5512216481829436E-2</v>
      </c>
      <c r="AU28" s="16">
        <f>[4]TableB22!$E78</f>
        <v>0.31602000000000002</v>
      </c>
      <c r="AV28" s="16">
        <f>[4]TableB22b!$E78</f>
        <v>0.32430000000000003</v>
      </c>
      <c r="AW28" s="7"/>
      <c r="AX28" s="6">
        <f t="shared" si="15"/>
        <v>0</v>
      </c>
      <c r="AY28" s="6">
        <f t="shared" si="30"/>
        <v>0</v>
      </c>
      <c r="AZ28" s="51">
        <f t="shared" si="23"/>
        <v>9.3237468222623882E-2</v>
      </c>
      <c r="BA28" s="6">
        <f t="shared" si="24"/>
        <v>8.389938071695989E-2</v>
      </c>
      <c r="BB28" s="20">
        <f t="shared" si="25"/>
        <v>5.8625880148224396E-2</v>
      </c>
      <c r="BC28" s="20">
        <f t="shared" si="26"/>
        <v>0.15234137448300969</v>
      </c>
      <c r="BD28" s="20">
        <f t="shared" si="27"/>
        <v>5.8625880148224396E-2</v>
      </c>
      <c r="BE28" s="8">
        <f t="shared" si="29"/>
        <v>0.2214285714285717</v>
      </c>
      <c r="BF28" s="6">
        <f t="shared" si="28"/>
        <v>9.4127406920942333E-2</v>
      </c>
      <c r="BG28" s="7"/>
      <c r="BH28" s="7"/>
      <c r="BI28" s="7"/>
      <c r="BJ28" s="7"/>
      <c r="BK28" s="6">
        <v>0.24720004832090822</v>
      </c>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row>
    <row r="29" spans="1:99">
      <c r="A29" s="5">
        <v>1983</v>
      </c>
      <c r="B29" s="49">
        <f>([1]TA0!$B79-[1]TSA12!$F79)</f>
        <v>2891.422</v>
      </c>
      <c r="C29" s="42"/>
      <c r="D29" s="48">
        <f t="shared" si="16"/>
        <v>2009.9504123688071</v>
      </c>
      <c r="E29" s="42">
        <f>D29-([1]TC1!$D81-[1]TC1!$Z81)</f>
        <v>0</v>
      </c>
      <c r="F29" s="42">
        <f>[1]TC2!$D81</f>
        <v>1644.5730000000001</v>
      </c>
      <c r="G29" s="42">
        <f>0.7*([1]TC2!$E81-[1]TC2!$H81+[1]TC1!$E81)</f>
        <v>61.679691133419219</v>
      </c>
      <c r="H29" s="43">
        <f>[1]TC2!$R81</f>
        <v>69.813999999999993</v>
      </c>
      <c r="I29" s="43">
        <f>[1]TC2!$H81+[1]TC2!$K81+[1]TC2!$M81+[1]TC2!$N81+[1]TC2!$O81+0.3*([1]TC2!$E81-[1]TC2!$H81+[1]TC1!$E81)</f>
        <v>233.88372123538772</v>
      </c>
      <c r="J29" s="43">
        <f>[1]TC1!$V81</f>
        <v>123.42</v>
      </c>
      <c r="K29" s="43"/>
      <c r="L29" s="48">
        <f>([1]TA4!$R78-[1]TA6!$L79-[1]TA6!$R79-[1]TA6!$V79-[1]TA6!$Z79+[1]TA6!$AE79+[1]TA6!$AI79)*[1]TA3!$B78-I29</f>
        <v>561.30565845015519</v>
      </c>
      <c r="M29" s="42">
        <f>[1]TB7!$G78*[1]TB1!$R80</f>
        <v>236.13813928403471</v>
      </c>
      <c r="N29" s="42">
        <f t="shared" si="17"/>
        <v>325.16751916612048</v>
      </c>
      <c r="O29" s="48">
        <f t="shared" si="1"/>
        <v>320.16592918103777</v>
      </c>
      <c r="P29" s="42">
        <f>[1]TSA10!$M79</f>
        <v>155.303</v>
      </c>
      <c r="Q29" s="42">
        <f>[1]TSA5!$O80</f>
        <v>91.492999999999995</v>
      </c>
      <c r="R29" s="42">
        <f t="shared" si="18"/>
        <v>73.369929181037776</v>
      </c>
      <c r="S29" s="42"/>
      <c r="T29" s="50">
        <f t="shared" si="2"/>
        <v>0.69514253276374294</v>
      </c>
      <c r="U29" s="16">
        <f t="shared" si="3"/>
        <v>0.61425371015833019</v>
      </c>
      <c r="V29" s="16">
        <f t="shared" si="4"/>
        <v>8.0888822605412747E-2</v>
      </c>
      <c r="W29" s="16">
        <f t="shared" si="5"/>
        <v>0.11072957499148785</v>
      </c>
      <c r="X29" s="16">
        <f t="shared" si="6"/>
        <v>0.19412789224476926</v>
      </c>
      <c r="Y29" s="16">
        <f t="shared" si="7"/>
        <v>8.1668514414026977E-2</v>
      </c>
      <c r="Z29" s="16">
        <f t="shared" si="8"/>
        <v>0.11245937783074227</v>
      </c>
      <c r="AA29" s="16">
        <f t="shared" si="9"/>
        <v>4.2684879619785697E-2</v>
      </c>
      <c r="AB29" s="19"/>
      <c r="AC29" s="51">
        <f t="shared" si="19"/>
        <v>0.11151372150708301</v>
      </c>
      <c r="AD29" s="2">
        <f>'PS Table A1'!D76/100</f>
        <v>8.5929026489475133E-2</v>
      </c>
      <c r="AE29" s="20">
        <f t="shared" si="10"/>
        <v>7.0399327929819469E-2</v>
      </c>
      <c r="AF29" s="20">
        <f t="shared" si="20"/>
        <v>0.22658007680035683</v>
      </c>
      <c r="AG29" s="16">
        <f t="shared" si="11"/>
        <v>7.0399327929819469E-2</v>
      </c>
      <c r="AH29" s="20">
        <f t="shared" si="21"/>
        <v>0.33999925078444276</v>
      </c>
      <c r="AI29" s="20"/>
      <c r="AJ29" s="51">
        <f>[2]TB10!$M79</f>
        <v>0.12248682230710999</v>
      </c>
      <c r="AK29" s="20">
        <f>[2]TA10!$M79</f>
        <v>0.12141714245080899</v>
      </c>
      <c r="AL29" s="20">
        <f>[2]TB10!$H79</f>
        <v>0.115167558193207</v>
      </c>
      <c r="AM29" s="20">
        <f>'[3]F-1'!$C56</f>
        <v>9.5420788869038806E-2</v>
      </c>
      <c r="AN29" s="2">
        <f>'PS Table A3'!D76/100</f>
        <v>0.11555228099865923</v>
      </c>
      <c r="AO29" s="2">
        <f>AD29*(('PS Table A7'!$Q74*0.3+'PS Table A7'!$R74+'PS Table A7'!$S74+'PS Table A7'!$T74)/100)</f>
        <v>2.3722108810155615E-2</v>
      </c>
      <c r="AP29" s="16">
        <f t="shared" si="12"/>
        <v>0.20386310827183701</v>
      </c>
      <c r="AQ29" s="2">
        <f t="shared" si="22"/>
        <v>5.6944165353655339E-2</v>
      </c>
      <c r="AR29" s="2">
        <f t="shared" si="13"/>
        <v>0.33999925078444276</v>
      </c>
      <c r="AS29" s="21">
        <f>AD29*(('PS Table A7'!$Q74*0.7+'PS Table A7'!$P74)/100)</f>
        <v>6.2207455788410984E-2</v>
      </c>
      <c r="AT29" s="16">
        <f t="shared" si="14"/>
        <v>7.0399327929819469E-2</v>
      </c>
      <c r="AU29" s="16">
        <f>[4]TableB22!$E79</f>
        <v>0.31759000000000004</v>
      </c>
      <c r="AV29" s="16">
        <f>[4]TableB22b!$E79</f>
        <v>0.31598000000000004</v>
      </c>
      <c r="AW29" s="7"/>
      <c r="AX29" s="6">
        <f t="shared" si="15"/>
        <v>5.3810909146634334E-7</v>
      </c>
      <c r="AY29" s="6">
        <f t="shared" si="30"/>
        <v>5.069783400174499E-7</v>
      </c>
      <c r="AZ29" s="51">
        <f t="shared" si="23"/>
        <v>9.551250718374904E-2</v>
      </c>
      <c r="BA29" s="6">
        <f t="shared" si="24"/>
        <v>8.5929026489475133E-2</v>
      </c>
      <c r="BB29" s="20">
        <f t="shared" si="25"/>
        <v>5.8625880148224396E-2</v>
      </c>
      <c r="BC29" s="20">
        <f t="shared" si="26"/>
        <v>0.15086944457569001</v>
      </c>
      <c r="BD29" s="20">
        <f t="shared" si="27"/>
        <v>5.8625880148224396E-2</v>
      </c>
      <c r="BE29" s="8">
        <f t="shared" si="29"/>
        <v>0.21785714285714314</v>
      </c>
      <c r="BF29" s="6">
        <f t="shared" si="28"/>
        <v>9.5420788869038806E-2</v>
      </c>
      <c r="BG29" s="7"/>
      <c r="BH29" s="7"/>
      <c r="BI29" s="7"/>
      <c r="BJ29" s="7"/>
      <c r="BK29" s="6">
        <v>0.23670615137116985</v>
      </c>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row>
    <row r="30" spans="1:99">
      <c r="A30" s="5">
        <v>1984</v>
      </c>
      <c r="B30" s="49">
        <f>([1]TA0!$B80-[1]TSA12!$F80)</f>
        <v>3255.2890000000002</v>
      </c>
      <c r="C30" s="42"/>
      <c r="D30" s="48">
        <f t="shared" si="16"/>
        <v>2204.5176638505677</v>
      </c>
      <c r="E30" s="42">
        <f>D30-([1]TC1!$D82-[1]TC1!$Z82)</f>
        <v>0</v>
      </c>
      <c r="F30" s="42">
        <f>[1]TC2!$D82</f>
        <v>1807.1379999999999</v>
      </c>
      <c r="G30" s="42">
        <f>0.7*([1]TC2!$E82-[1]TC2!$H82+[1]TC1!$E82)</f>
        <v>60.136410416559961</v>
      </c>
      <c r="H30" s="43">
        <f>[1]TC2!$R82</f>
        <v>80.447999999999993</v>
      </c>
      <c r="I30" s="43">
        <f>[1]TC2!$H82+[1]TC2!$K82+[1]TC2!$M82+[1]TC2!$N82+[1]TC2!$O82+0.3*([1]TC2!$E82-[1]TC2!$H82+[1]TC1!$E82)</f>
        <v>256.79525343400752</v>
      </c>
      <c r="J30" s="43">
        <f>[1]TC1!$V82</f>
        <v>138.0205</v>
      </c>
      <c r="K30" s="43"/>
      <c r="L30" s="48">
        <f>([1]TA4!$R79-[1]TA6!$L80-[1]TA6!$R80-[1]TA6!$V80-[1]TA6!$Z80+[1]TA6!$AE80+[1]TA6!$AI80)*[1]TA3!$B79-I30</f>
        <v>670.29121705070543</v>
      </c>
      <c r="M30" s="42">
        <f>[1]TB7!$G79*[1]TB1!$R81</f>
        <v>287.868958067986</v>
      </c>
      <c r="N30" s="42">
        <f t="shared" si="17"/>
        <v>382.42225898271943</v>
      </c>
      <c r="O30" s="48">
        <f t="shared" si="1"/>
        <v>380.48011909872707</v>
      </c>
      <c r="P30" s="42">
        <f>[1]TSA10!$M80</f>
        <v>163.98500000000001</v>
      </c>
      <c r="Q30" s="42">
        <f>[1]TSA5!$O81</f>
        <v>100.351</v>
      </c>
      <c r="R30" s="42">
        <f t="shared" si="18"/>
        <v>116.14411909872706</v>
      </c>
      <c r="S30" s="42"/>
      <c r="T30" s="50">
        <f t="shared" si="2"/>
        <v>0.67721104450344272</v>
      </c>
      <c r="U30" s="16">
        <f t="shared" si="3"/>
        <v>0.59832549749547881</v>
      </c>
      <c r="V30" s="16">
        <f t="shared" si="4"/>
        <v>7.888554700796381E-2</v>
      </c>
      <c r="W30" s="16">
        <f t="shared" si="5"/>
        <v>0.11688059619245082</v>
      </c>
      <c r="X30" s="16">
        <f t="shared" si="6"/>
        <v>0.20590835930410645</v>
      </c>
      <c r="Y30" s="16">
        <f t="shared" si="7"/>
        <v>8.8431152523780837E-2</v>
      </c>
      <c r="Z30" s="16">
        <f t="shared" si="8"/>
        <v>0.11747720678032562</v>
      </c>
      <c r="AA30" s="16">
        <f t="shared" si="9"/>
        <v>4.2398846922654179E-2</v>
      </c>
      <c r="AB30" s="19"/>
      <c r="AC30" s="51">
        <f t="shared" si="19"/>
        <v>0.11626961454555038</v>
      </c>
      <c r="AD30" s="2">
        <f>'PS Table A1'!D77/100</f>
        <v>8.8863707222620991E-2</v>
      </c>
      <c r="AE30" s="20">
        <f t="shared" si="10"/>
        <v>7.3424503086149118E-2</v>
      </c>
      <c r="AF30" s="20">
        <f t="shared" si="20"/>
        <v>0.23072511977458152</v>
      </c>
      <c r="AG30" s="16">
        <f t="shared" si="11"/>
        <v>7.3424503086149118E-2</v>
      </c>
      <c r="AH30" s="20">
        <f t="shared" si="21"/>
        <v>0.34913340686018457</v>
      </c>
      <c r="AI30" s="20"/>
      <c r="AJ30" s="51">
        <f>[2]TB10!$M80</f>
        <v>0.13278411328792597</v>
      </c>
      <c r="AK30" s="20">
        <f>[2]TA10!$M80</f>
        <v>0.12962423264980297</v>
      </c>
      <c r="AL30" s="20">
        <f>[2]TB10!$H80</f>
        <v>0.125080570578575</v>
      </c>
      <c r="AM30" s="20">
        <f>'[3]F-1'!$C57</f>
        <v>0.1000091048466505</v>
      </c>
      <c r="AN30" s="2">
        <f>'PS Table A3'!D77/100</f>
        <v>0.11989346962037795</v>
      </c>
      <c r="AO30" s="2">
        <f>AD30*(('PS Table A7'!$Q75*0.3+'PS Table A7'!$R75+'PS Table A7'!$S75+'PS Table A7'!$T75)/100)</f>
        <v>2.3991621392329215E-2</v>
      </c>
      <c r="AP30" s="16">
        <f t="shared" si="12"/>
        <v>0.20596156835662388</v>
      </c>
      <c r="AQ30" s="2">
        <f t="shared" si="22"/>
        <v>5.8843595893398125E-2</v>
      </c>
      <c r="AR30" s="2">
        <f t="shared" si="13"/>
        <v>0.34913340686018457</v>
      </c>
      <c r="AS30" s="21">
        <f>AD30*(('PS Table A7'!$Q75*0.7+'PS Table A7'!$P75)/100)</f>
        <v>6.4871582786413293E-2</v>
      </c>
      <c r="AT30" s="16">
        <f t="shared" si="14"/>
        <v>7.3424503086149118E-2</v>
      </c>
      <c r="AU30" s="16">
        <f>[4]TableB22!$E80</f>
        <v>0.32185000000000002</v>
      </c>
      <c r="AV30" s="16">
        <f>[4]TableB22b!$E80</f>
        <v>0.31149000000000004</v>
      </c>
      <c r="AW30" s="7"/>
      <c r="AX30" s="6">
        <f t="shared" si="15"/>
        <v>-5.0304387848310039E-7</v>
      </c>
      <c r="AY30" s="6">
        <f t="shared" si="30"/>
        <v>-4.7340493014580431E-7</v>
      </c>
      <c r="AZ30" s="51">
        <f t="shared" si="23"/>
        <v>9.7389753127152118E-2</v>
      </c>
      <c r="BA30" s="6">
        <f t="shared" si="24"/>
        <v>8.8863707222620991E-2</v>
      </c>
      <c r="BB30" s="20">
        <f t="shared" si="25"/>
        <v>5.8625880148224396E-2</v>
      </c>
      <c r="BC30" s="20">
        <f t="shared" si="26"/>
        <v>0.14743472008149677</v>
      </c>
      <c r="BD30" s="20">
        <f t="shared" si="27"/>
        <v>5.8625880148224396E-2</v>
      </c>
      <c r="BE30" s="8">
        <f t="shared" si="29"/>
        <v>0.21428571428571458</v>
      </c>
      <c r="BF30" s="6">
        <f t="shared" si="28"/>
        <v>0.1000091048466505</v>
      </c>
      <c r="BG30" s="7"/>
      <c r="BH30" s="7"/>
      <c r="BI30" s="7"/>
      <c r="BJ30" s="7"/>
      <c r="BK30" s="6">
        <v>0.23751337734303879</v>
      </c>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row>
    <row r="31" spans="1:99">
      <c r="A31" s="5">
        <v>1985</v>
      </c>
      <c r="B31" s="49">
        <f>([1]TA0!$B81-[1]TSA12!$F81)</f>
        <v>3482.24</v>
      </c>
      <c r="C31" s="42"/>
      <c r="D31" s="48">
        <f t="shared" si="16"/>
        <v>2360.5296735353277</v>
      </c>
      <c r="E31" s="42">
        <f>D31-([1]TC1!$D83-[1]TC1!$Z83)</f>
        <v>0</v>
      </c>
      <c r="F31" s="42">
        <f>[1]TC2!$D83</f>
        <v>1928.201</v>
      </c>
      <c r="G31" s="42">
        <f>0.7*([1]TC2!$E83-[1]TC2!$H83+[1]TC1!$E83)</f>
        <v>66.410749706199894</v>
      </c>
      <c r="H31" s="43">
        <f>[1]TC2!$R83</f>
        <v>95.096000000000004</v>
      </c>
      <c r="I31" s="43">
        <f>[1]TC2!$H83+[1]TC2!$K83+[1]TC2!$M83+[1]TC2!$N83+[1]TC2!$O83+0.3*([1]TC2!$E83-[1]TC2!$H83+[1]TC1!$E83)</f>
        <v>270.82192382912768</v>
      </c>
      <c r="J31" s="43">
        <f>[1]TC1!$V83</f>
        <v>172.22200000000001</v>
      </c>
      <c r="K31" s="43"/>
      <c r="L31" s="48">
        <f>([1]TA4!$R80-[1]TA6!$L81-[1]TA6!$R81-[1]TA6!$V81-[1]TA6!$Z81+[1]TA6!$AE81+[1]TA6!$AI81)*[1]TA3!$B80-I31</f>
        <v>708.13814647540448</v>
      </c>
      <c r="M31" s="42">
        <f>[1]TB7!$G80*[1]TB1!$R82</f>
        <v>318.71629983030442</v>
      </c>
      <c r="N31" s="42">
        <f t="shared" si="17"/>
        <v>389.42184664510006</v>
      </c>
      <c r="O31" s="48">
        <f t="shared" si="1"/>
        <v>413.57217998926762</v>
      </c>
      <c r="P31" s="42">
        <f>[1]TSA10!$M81</f>
        <v>173.56199999999998</v>
      </c>
      <c r="Q31" s="42">
        <f>[1]TSA5!$O82</f>
        <v>110.07299999999999</v>
      </c>
      <c r="R31" s="42">
        <f t="shared" si="18"/>
        <v>129.93717998926763</v>
      </c>
      <c r="S31" s="42"/>
      <c r="T31" s="50">
        <f t="shared" si="2"/>
        <v>0.67787679009353974</v>
      </c>
      <c r="U31" s="16">
        <f t="shared" si="3"/>
        <v>0.60010445853996286</v>
      </c>
      <c r="V31" s="16">
        <f t="shared" si="4"/>
        <v>7.7772331553576921E-2</v>
      </c>
      <c r="W31" s="16">
        <f t="shared" si="5"/>
        <v>0.1187661332904302</v>
      </c>
      <c r="X31" s="16">
        <f t="shared" si="6"/>
        <v>0.20335707661603006</v>
      </c>
      <c r="Y31" s="16">
        <f t="shared" si="7"/>
        <v>9.1526230193870739E-2</v>
      </c>
      <c r="Z31" s="16">
        <f t="shared" si="8"/>
        <v>0.11183084642215932</v>
      </c>
      <c r="AA31" s="16">
        <f t="shared" si="9"/>
        <v>4.9457245910678189E-2</v>
      </c>
      <c r="AB31" s="19"/>
      <c r="AC31" s="51">
        <f t="shared" si="19"/>
        <v>0.11939500273449735</v>
      </c>
      <c r="AD31" s="2">
        <f>'PS Table A1'!D78/100</f>
        <v>9.0945605795137038E-2</v>
      </c>
      <c r="AE31" s="20">
        <f t="shared" si="10"/>
        <v>7.3296041967951739E-2</v>
      </c>
      <c r="AF31" s="20">
        <f t="shared" si="20"/>
        <v>0.24115216805336898</v>
      </c>
      <c r="AG31" s="16">
        <f t="shared" si="11"/>
        <v>7.3296041967951739E-2</v>
      </c>
      <c r="AH31" s="20">
        <f t="shared" si="21"/>
        <v>0.37853142366187392</v>
      </c>
      <c r="AI31" s="20"/>
      <c r="AJ31" s="51">
        <f>[2]TB10!$M81</f>
        <v>0.13294205069541903</v>
      </c>
      <c r="AK31" s="20">
        <f>[2]TA10!$M81</f>
        <v>0.129945889115334</v>
      </c>
      <c r="AL31" s="20">
        <f>[2]TB10!$H81</f>
        <v>0.12556730210781103</v>
      </c>
      <c r="AM31" s="20">
        <f>'[3]F-1'!$C58</f>
        <v>9.9580091482271774E-2</v>
      </c>
      <c r="AN31" s="2">
        <f>'PS Table A3'!D78/100</f>
        <v>0.12668962279555532</v>
      </c>
      <c r="AO31" s="2">
        <f>AD31*(('PS Table A7'!$Q76*0.3+'PS Table A7'!$R76+'PS Table A7'!$S76+'PS Table A7'!$T76)/100)</f>
        <v>2.6058767624692277E-2</v>
      </c>
      <c r="AP31" s="16">
        <f t="shared" si="12"/>
        <v>0.22713262413961177</v>
      </c>
      <c r="AQ31" s="2">
        <f t="shared" si="22"/>
        <v>6.6214958609697006E-2</v>
      </c>
      <c r="AR31" s="2">
        <f t="shared" si="13"/>
        <v>0.37853142366187392</v>
      </c>
      <c r="AS31" s="21">
        <f>AD31*(('PS Table A7'!$Q76*0.7+'PS Table A7'!$P76)/100)</f>
        <v>6.4886838170444772E-2</v>
      </c>
      <c r="AT31" s="16">
        <f t="shared" si="14"/>
        <v>7.3296041967951739E-2</v>
      </c>
      <c r="AU31" s="16">
        <f>[4]TableB22!$E81</f>
        <v>0.33528000000000002</v>
      </c>
      <c r="AV31" s="16">
        <f>[4]TableB22b!$E81</f>
        <v>0.33092000000000005</v>
      </c>
      <c r="AW31" s="7"/>
      <c r="AX31" s="6">
        <f t="shared" si="15"/>
        <v>0</v>
      </c>
      <c r="AY31" s="6">
        <f t="shared" si="30"/>
        <v>0</v>
      </c>
      <c r="AZ31" s="51">
        <f t="shared" si="23"/>
        <v>9.7542847151906698E-2</v>
      </c>
      <c r="BA31" s="6">
        <f t="shared" si="24"/>
        <v>9.0945605795137038E-2</v>
      </c>
      <c r="BB31" s="20">
        <f t="shared" si="25"/>
        <v>5.8625880148224396E-2</v>
      </c>
      <c r="BC31" s="20">
        <f t="shared" si="26"/>
        <v>0.14226287674787266</v>
      </c>
      <c r="BD31" s="20">
        <f t="shared" si="27"/>
        <v>5.8625880148224396E-2</v>
      </c>
      <c r="BE31" s="8">
        <f t="shared" si="29"/>
        <v>0.21071428571428602</v>
      </c>
      <c r="BF31" s="6">
        <f t="shared" si="28"/>
        <v>9.9580091482271774E-2</v>
      </c>
      <c r="BG31" s="7"/>
      <c r="BH31" s="7"/>
      <c r="BI31" s="7"/>
      <c r="BJ31" s="7"/>
      <c r="BK31" s="6">
        <v>0.2398666586258929</v>
      </c>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row>
    <row r="32" spans="1:99">
      <c r="A32" s="5">
        <v>1986</v>
      </c>
      <c r="B32" s="49">
        <f>([1]TA0!$B82-[1]TSA12!$F82)</f>
        <v>3639.0250000000001</v>
      </c>
      <c r="C32" s="42"/>
      <c r="D32" s="48">
        <f t="shared" si="16"/>
        <v>2477.9778861322425</v>
      </c>
      <c r="E32" s="42">
        <f>D32-([1]TC1!$D84-[1]TC1!$Z84)</f>
        <v>0</v>
      </c>
      <c r="F32" s="42">
        <f>[1]TC2!$D84</f>
        <v>2031.0260000000001</v>
      </c>
      <c r="G32" s="42">
        <f>0.7*([1]TC2!$E84-[1]TC2!$H84+[1]TC1!$E84)</f>
        <v>77.418876822761405</v>
      </c>
      <c r="H32" s="43">
        <f>[1]TC2!$R84</f>
        <v>107.697</v>
      </c>
      <c r="I32" s="43">
        <f>[1]TC2!$H84+[1]TC2!$K84+[1]TC2!$M84+[1]TC2!$N84+[1]TC2!$O84+0.3*([1]TC2!$E84-[1]TC2!$H84+[1]TC1!$E84)</f>
        <v>261.83600930948057</v>
      </c>
      <c r="J32" s="43">
        <f>[1]TC1!$V84</f>
        <v>332.90899999999999</v>
      </c>
      <c r="K32" s="43"/>
      <c r="L32" s="48">
        <f>([1]TA4!$R81-[1]TA6!$L82-[1]TA6!$R82-[1]TA6!$V82-[1]TA6!$Z82+[1]TA6!$AE82+[1]TA6!$AI82)*[1]TA3!$B81-I32</f>
        <v>714.60414620230517</v>
      </c>
      <c r="M32" s="42">
        <f>[1]TB7!$G81*[1]TB1!$R83</f>
        <v>323.42600219492959</v>
      </c>
      <c r="N32" s="42">
        <f t="shared" si="17"/>
        <v>391.17814400737558</v>
      </c>
      <c r="O32" s="48">
        <f t="shared" si="1"/>
        <v>446.44296766545244</v>
      </c>
      <c r="P32" s="42">
        <f>[1]TSA10!$M82</f>
        <v>183.32399999999998</v>
      </c>
      <c r="Q32" s="42">
        <f>[1]TSA5!$O83</f>
        <v>117.501</v>
      </c>
      <c r="R32" s="42">
        <f t="shared" si="18"/>
        <v>145.61796766545248</v>
      </c>
      <c r="S32" s="42"/>
      <c r="T32" s="50">
        <f t="shared" si="2"/>
        <v>0.680945551660745</v>
      </c>
      <c r="U32" s="16">
        <f t="shared" si="3"/>
        <v>0.60899330914812666</v>
      </c>
      <c r="V32" s="16">
        <f t="shared" si="4"/>
        <v>7.1952242512618239E-2</v>
      </c>
      <c r="W32" s="16">
        <f t="shared" si="5"/>
        <v>0.12268202819861156</v>
      </c>
      <c r="X32" s="16">
        <f t="shared" si="6"/>
        <v>0.19637242014064349</v>
      </c>
      <c r="Y32" s="16">
        <f t="shared" si="7"/>
        <v>8.8877103673354704E-2</v>
      </c>
      <c r="Z32" s="16">
        <f t="shared" si="8"/>
        <v>0.10749531646728878</v>
      </c>
      <c r="AA32" s="16">
        <f t="shared" si="9"/>
        <v>9.1483020864105077E-2</v>
      </c>
      <c r="AB32" s="19"/>
      <c r="AC32" s="51">
        <f t="shared" si="19"/>
        <v>0.12884429102577416</v>
      </c>
      <c r="AD32" s="2">
        <f>'PS Table A1'!D79/100</f>
        <v>9.1292990690663961E-2</v>
      </c>
      <c r="AE32" s="20">
        <f t="shared" si="10"/>
        <v>7.5067636872635471E-2</v>
      </c>
      <c r="AF32" s="20">
        <f t="shared" si="20"/>
        <v>0.29265456489454572</v>
      </c>
      <c r="AG32" s="16">
        <f t="shared" si="11"/>
        <v>7.5067636872635471E-2</v>
      </c>
      <c r="AH32" s="20">
        <f t="shared" si="21"/>
        <v>0.47255538844023814</v>
      </c>
      <c r="AI32" s="20"/>
      <c r="AJ32" s="51">
        <f>[2]TB10!$M82</f>
        <v>0.130145579576492</v>
      </c>
      <c r="AK32" s="20">
        <f>[2]TA10!$M82</f>
        <v>0.125595808029175</v>
      </c>
      <c r="AL32" s="20">
        <f>[2]TB10!$H82</f>
        <v>0.12212071567773801</v>
      </c>
      <c r="AM32" s="20">
        <f>'[3]F-1'!$C59</f>
        <v>9.7332232089228352E-2</v>
      </c>
      <c r="AN32" s="2">
        <f>'PS Table A3'!D79/100</f>
        <v>0.15917057878495416</v>
      </c>
      <c r="AO32" s="2">
        <f>AD32*(('PS Table A7'!$Q77*0.3+'PS Table A7'!$R77+'PS Table A7'!$S77+'PS Table A7'!$T77)/100)</f>
        <v>2.4157390087207329E-2</v>
      </c>
      <c r="AP32" s="16">
        <f t="shared" si="12"/>
        <v>0.22862202407009619</v>
      </c>
      <c r="AQ32" s="2">
        <f t="shared" si="22"/>
        <v>9.9986221531616695E-2</v>
      </c>
      <c r="AR32" s="2">
        <f t="shared" si="13"/>
        <v>0.47255538844023814</v>
      </c>
      <c r="AS32" s="21">
        <f>AD32*(('PS Table A7'!$Q77*0.7+'PS Table A7'!$P77)/100)</f>
        <v>6.7135600603456622E-2</v>
      </c>
      <c r="AT32" s="16">
        <f t="shared" si="14"/>
        <v>7.5067636872635471E-2</v>
      </c>
      <c r="AU32" s="16">
        <f>[4]TableB22!$E82</f>
        <v>0.33713000000000004</v>
      </c>
      <c r="AV32" s="16">
        <f>[4]TableB22b!$E82</f>
        <v>0.33001000000000003</v>
      </c>
      <c r="AW32" s="7"/>
      <c r="AX32" s="6">
        <f t="shared" si="15"/>
        <v>0</v>
      </c>
      <c r="AY32" s="6">
        <f t="shared" si="30"/>
        <v>0</v>
      </c>
      <c r="AZ32" s="51">
        <f t="shared" si="23"/>
        <v>9.6835283200511574E-2</v>
      </c>
      <c r="BA32" s="6">
        <f t="shared" si="24"/>
        <v>9.1292990690663961E-2</v>
      </c>
      <c r="BB32" s="20">
        <f t="shared" si="25"/>
        <v>5.8625880148224396E-2</v>
      </c>
      <c r="BC32" s="20">
        <f t="shared" si="26"/>
        <v>0.13992487025777722</v>
      </c>
      <c r="BD32" s="20">
        <f t="shared" si="27"/>
        <v>5.8625880148224396E-2</v>
      </c>
      <c r="BE32" s="8">
        <f t="shared" si="29"/>
        <v>0.20714285714285746</v>
      </c>
      <c r="BF32" s="6">
        <f t="shared" si="28"/>
        <v>9.7332232089228352E-2</v>
      </c>
      <c r="BG32" s="7"/>
      <c r="BH32" s="7"/>
      <c r="BI32" s="7"/>
      <c r="BJ32" s="7"/>
      <c r="BK32" s="6">
        <v>0.239255543102078</v>
      </c>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row>
    <row r="33" spans="1:99">
      <c r="A33" s="5">
        <v>1987</v>
      </c>
      <c r="B33" s="49">
        <f>([1]TA0!$B83-[1]TSA12!$F83)</f>
        <v>3895.9080000000004</v>
      </c>
      <c r="C33" s="42"/>
      <c r="D33" s="48">
        <f t="shared" si="16"/>
        <v>2693.4908509669185</v>
      </c>
      <c r="E33" s="42">
        <f>D33-([1]TC1!$D85-[1]TC1!$Z85)</f>
        <v>0</v>
      </c>
      <c r="F33" s="42">
        <f>[1]TC2!$D85</f>
        <v>2163.9059999999999</v>
      </c>
      <c r="G33" s="42">
        <f>0.7*([1]TC2!$E85-[1]TC2!$H85+[1]TC1!$E85)</f>
        <v>108.94909796987722</v>
      </c>
      <c r="H33" s="43">
        <f>[1]TC2!$R85</f>
        <v>124.76258194280499</v>
      </c>
      <c r="I33" s="43">
        <f>[1]TC2!$H85+[1]TC2!$K85+[1]TC2!$M85+[1]TC2!$N85+[1]TC2!$O85+0.3*([1]TC2!$E85-[1]TC2!$H85+[1]TC1!$E85)</f>
        <v>295.87317105423665</v>
      </c>
      <c r="J33" s="43">
        <f>[1]TC1!$V85</f>
        <v>138.04900000000001</v>
      </c>
      <c r="K33" s="43"/>
      <c r="L33" s="48">
        <f>([1]TA4!$R82-[1]TA6!$L83-[1]TA6!$R83-[1]TA6!$V83-[1]TA6!$Z83+[1]TA6!$AE83+[1]TA6!$AI83)*[1]TA3!$B82-I33</f>
        <v>747.55561414679676</v>
      </c>
      <c r="M33" s="42">
        <f>[1]TB7!$G82*[1]TB1!$R84</f>
        <v>345.98717449189934</v>
      </c>
      <c r="N33" s="42">
        <f t="shared" si="17"/>
        <v>401.56843965489742</v>
      </c>
      <c r="O33" s="48">
        <f t="shared" si="1"/>
        <v>454.86153488628509</v>
      </c>
      <c r="P33" s="42">
        <f>[1]TSA10!$M83</f>
        <v>190.28899999999999</v>
      </c>
      <c r="Q33" s="42">
        <f>[1]TSA5!$O84</f>
        <v>126.087</v>
      </c>
      <c r="R33" s="42">
        <f t="shared" si="18"/>
        <v>138.48553488628511</v>
      </c>
      <c r="S33" s="42"/>
      <c r="T33" s="50">
        <f t="shared" si="2"/>
        <v>0.69136408020079487</v>
      </c>
      <c r="U33" s="16">
        <f t="shared" si="3"/>
        <v>0.6154194811357665</v>
      </c>
      <c r="V33" s="16">
        <f t="shared" si="4"/>
        <v>7.5944599065028387E-2</v>
      </c>
      <c r="W33" s="16">
        <f t="shared" si="5"/>
        <v>0.11675366432838892</v>
      </c>
      <c r="X33" s="16">
        <f t="shared" si="6"/>
        <v>0.19188225547081622</v>
      </c>
      <c r="Y33" s="16">
        <f t="shared" si="7"/>
        <v>8.8807840044451594E-2</v>
      </c>
      <c r="Z33" s="16">
        <f t="shared" si="8"/>
        <v>0.10307441542636463</v>
      </c>
      <c r="AA33" s="16">
        <f t="shared" si="9"/>
        <v>3.5434358306202299E-2</v>
      </c>
      <c r="AB33" s="19"/>
      <c r="AC33" s="51">
        <f t="shared" si="19"/>
        <v>0.12609153252155159</v>
      </c>
      <c r="AD33" s="2">
        <f>'PS Table A1'!D80/100</f>
        <v>0.10746260633305883</v>
      </c>
      <c r="AE33" s="20">
        <f t="shared" si="10"/>
        <v>9.1686075305985368E-2</v>
      </c>
      <c r="AF33" s="20">
        <f t="shared" si="20"/>
        <v>0.21414727056146934</v>
      </c>
      <c r="AG33" s="16">
        <f t="shared" si="11"/>
        <v>9.1686075305985368E-2</v>
      </c>
      <c r="AH33" s="20">
        <f t="shared" si="21"/>
        <v>0.31965855767297124</v>
      </c>
      <c r="AI33" s="20"/>
      <c r="AJ33" s="51">
        <f>[2]TB10!$M83</f>
        <v>0.14208748936653098</v>
      </c>
      <c r="AK33" s="20">
        <f>[2]TA10!$M83</f>
        <v>0.13624233007431</v>
      </c>
      <c r="AL33" s="20">
        <f>[2]TB10!$H83</f>
        <v>0.13306304812431297</v>
      </c>
      <c r="AM33" s="20">
        <f>'[3]F-1'!$C60</f>
        <v>9.778119105597316E-2</v>
      </c>
      <c r="AN33" s="2">
        <f>'PS Table A3'!D80/100</f>
        <v>0.12662152082703312</v>
      </c>
      <c r="AO33" s="2">
        <f>AD33*(('PS Table A7'!$Q78*0.3+'PS Table A7'!$R78+'PS Table A7'!$S78+'PS Table A7'!$T78)/100)</f>
        <v>2.5848463559436218E-2</v>
      </c>
      <c r="AP33" s="16">
        <f t="shared" si="12"/>
        <v>0.23531231257237142</v>
      </c>
      <c r="AQ33" s="2">
        <f t="shared" si="22"/>
        <v>4.8986397028512853E-2</v>
      </c>
      <c r="AR33" s="2">
        <f t="shared" si="13"/>
        <v>0.31965855767297124</v>
      </c>
      <c r="AS33" s="21">
        <f>AD33*(('PS Table A7'!$Q78*0.7+'PS Table A7'!$P78)/100)</f>
        <v>8.1614591368120451E-2</v>
      </c>
      <c r="AT33" s="16">
        <f t="shared" si="14"/>
        <v>9.1686075305985368E-2</v>
      </c>
      <c r="AU33" s="16">
        <f>[4]TableB22!$E83</f>
        <v>0.37029000000000001</v>
      </c>
      <c r="AV33" s="16">
        <f>[4]TableB22b!$E83</f>
        <v>0.35144000000000003</v>
      </c>
      <c r="AW33" s="7"/>
      <c r="AX33" s="6">
        <f t="shared" si="15"/>
        <v>4.485944978399603E-7</v>
      </c>
      <c r="AY33" s="6">
        <f t="shared" si="30"/>
        <v>4.2672370487162326E-7</v>
      </c>
      <c r="AZ33" s="51">
        <f t="shared" si="23"/>
        <v>0.10733001609939616</v>
      </c>
      <c r="BA33" s="6">
        <f t="shared" si="24"/>
        <v>0.10746260633305883</v>
      </c>
      <c r="BB33" s="20">
        <f t="shared" si="25"/>
        <v>5.8625880148224396E-2</v>
      </c>
      <c r="BC33" s="20">
        <f t="shared" si="26"/>
        <v>0.13648705410470791</v>
      </c>
      <c r="BD33" s="20">
        <f t="shared" si="27"/>
        <v>5.8625880148224396E-2</v>
      </c>
      <c r="BE33" s="8">
        <f t="shared" si="29"/>
        <v>0.2035714285714289</v>
      </c>
      <c r="BF33" s="6">
        <f t="shared" si="28"/>
        <v>9.778119105597316E-2</v>
      </c>
      <c r="BG33" s="7"/>
      <c r="BH33" s="7"/>
      <c r="BI33" s="7"/>
      <c r="BJ33" s="7"/>
      <c r="BK33" s="6">
        <v>0.25569373593407191</v>
      </c>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row>
    <row r="34" spans="1:99">
      <c r="A34" s="5">
        <v>1988</v>
      </c>
      <c r="B34" s="49">
        <f>([1]TA0!$B84-[1]TSA12!$F84)</f>
        <v>4250.3640000000005</v>
      </c>
      <c r="C34" s="42"/>
      <c r="D34" s="48">
        <f t="shared" si="16"/>
        <v>2967.4246974463249</v>
      </c>
      <c r="E34" s="42">
        <f>D34-([1]TC1!$D86-[1]TC1!$Z86)</f>
        <v>0</v>
      </c>
      <c r="F34" s="42">
        <f>[1]TC2!$D86</f>
        <v>2337.9839999999999</v>
      </c>
      <c r="G34" s="42">
        <f>0.7*([1]TC2!$E86-[1]TC2!$H86+[1]TC1!$E86)</f>
        <v>123.95468958362596</v>
      </c>
      <c r="H34" s="43">
        <f>[1]TC2!$R86</f>
        <v>149.904</v>
      </c>
      <c r="I34" s="43">
        <f>[1]TC2!$H86+[1]TC2!$K86+[1]TC2!$M86+[1]TC2!$N86+[1]TC2!$O86+0.3*([1]TC2!$E86-[1]TC2!$H86+[1]TC1!$E86)</f>
        <v>355.58200786269902</v>
      </c>
      <c r="J34" s="43">
        <f>[1]TC1!$V86</f>
        <v>155.62799999999999</v>
      </c>
      <c r="K34" s="43"/>
      <c r="L34" s="48">
        <f>([1]TA4!$R83-[1]TA6!$L84-[1]TA6!$R84-[1]TA6!$V84-[1]TA6!$Z84+[1]TA6!$AE84+[1]TA6!$AI84)*[1]TA3!$B83-I34</f>
        <v>789.68336158534191</v>
      </c>
      <c r="M34" s="42">
        <f>[1]TB7!$G83*[1]TB1!$R85</f>
        <v>377.08214847832471</v>
      </c>
      <c r="N34" s="42">
        <f t="shared" si="17"/>
        <v>412.6012131070172</v>
      </c>
      <c r="O34" s="48">
        <f t="shared" si="1"/>
        <v>493.25594096833368</v>
      </c>
      <c r="P34" s="42">
        <f>[1]TSA10!$M84</f>
        <v>202.56400000000002</v>
      </c>
      <c r="Q34" s="42">
        <f>[1]TSA5!$O85</f>
        <v>142.03899999999999</v>
      </c>
      <c r="R34" s="42">
        <f t="shared" si="18"/>
        <v>148.65294096833367</v>
      </c>
      <c r="S34" s="42"/>
      <c r="T34" s="50">
        <f t="shared" si="2"/>
        <v>0.69815778070921097</v>
      </c>
      <c r="U34" s="16">
        <f t="shared" si="3"/>
        <v>0.61449859108152283</v>
      </c>
      <c r="V34" s="16">
        <f t="shared" si="4"/>
        <v>8.3659189627688119E-2</v>
      </c>
      <c r="W34" s="16">
        <f t="shared" si="5"/>
        <v>0.11605028203898152</v>
      </c>
      <c r="X34" s="16">
        <f t="shared" si="6"/>
        <v>0.18579193725180757</v>
      </c>
      <c r="Y34" s="16">
        <f t="shared" si="7"/>
        <v>8.8717613004044987E-2</v>
      </c>
      <c r="Z34" s="16">
        <f t="shared" si="8"/>
        <v>9.7074324247762578E-2</v>
      </c>
      <c r="AA34" s="16">
        <f t="shared" si="9"/>
        <v>3.6615216955536038E-2</v>
      </c>
      <c r="AB34" s="19"/>
      <c r="AC34" s="51">
        <f t="shared" si="19"/>
        <v>0.15130990078902104</v>
      </c>
      <c r="AD34" s="2">
        <f>'PS Table A1'!D81/100</f>
        <v>0.13165480795439366</v>
      </c>
      <c r="AE34" s="20">
        <f t="shared" si="10"/>
        <v>0.11156477005247722</v>
      </c>
      <c r="AF34" s="20">
        <f t="shared" si="20"/>
        <v>0.24999442873955074</v>
      </c>
      <c r="AG34" s="16">
        <f t="shared" si="11"/>
        <v>0.11156477005247722</v>
      </c>
      <c r="AH34" s="20">
        <f t="shared" si="21"/>
        <v>0.37650727323112476</v>
      </c>
      <c r="AI34" s="20"/>
      <c r="AJ34" s="51">
        <f>[2]TB10!$M84</f>
        <v>0.158448070287704</v>
      </c>
      <c r="AK34" s="20">
        <f>[2]TA10!$M84</f>
        <v>0.15308077633380898</v>
      </c>
      <c r="AL34" s="20">
        <f>[2]TB10!$H84</f>
        <v>0.14876545965671503</v>
      </c>
      <c r="AM34" s="20">
        <f>'[3]F-1'!$C61</f>
        <v>0.11693602087982793</v>
      </c>
      <c r="AN34" s="2">
        <f>'PS Table A3'!D81/100</f>
        <v>0.15493338921325045</v>
      </c>
      <c r="AO34" s="2">
        <f>AD34*(('PS Table A7'!$Q79*0.3+'PS Table A7'!$R79+'PS Table A7'!$S79+'PS Table A7'!$T79)/100)</f>
        <v>3.345826290007143E-2</v>
      </c>
      <c r="AP34" s="16">
        <f t="shared" si="12"/>
        <v>0.27921793979424558</v>
      </c>
      <c r="AQ34" s="2">
        <f t="shared" si="22"/>
        <v>6.1630175586287764E-2</v>
      </c>
      <c r="AR34" s="2">
        <f t="shared" si="13"/>
        <v>0.37650727323112476</v>
      </c>
      <c r="AS34" s="21">
        <f>AD34*(('PS Table A7'!$Q79*0.7+'PS Table A7'!$P79)/100)</f>
        <v>9.8196132601916356E-2</v>
      </c>
      <c r="AT34" s="16">
        <f t="shared" si="14"/>
        <v>0.11156477005247722</v>
      </c>
      <c r="AU34" s="16">
        <f>[4]TableB22!$E84</f>
        <v>0.40891000000000005</v>
      </c>
      <c r="AV34" s="16">
        <f>[4]TableB22b!$E84</f>
        <v>0.38389000000000001</v>
      </c>
      <c r="AW34" s="7"/>
      <c r="AX34" s="6">
        <f t="shared" si="15"/>
        <v>-4.1245240586795795E-7</v>
      </c>
      <c r="AY34" s="6">
        <f t="shared" si="30"/>
        <v>-3.9189907255487988E-7</v>
      </c>
      <c r="AZ34" s="51">
        <f t="shared" si="23"/>
        <v>0.12333539146368608</v>
      </c>
      <c r="BA34" s="6">
        <f t="shared" si="24"/>
        <v>0.13165480795439366</v>
      </c>
      <c r="BB34" s="20">
        <f t="shared" si="25"/>
        <v>5.8625880148224396E-2</v>
      </c>
      <c r="BC34" s="20">
        <f t="shared" si="26"/>
        <v>0.13249236409651979</v>
      </c>
      <c r="BD34" s="20">
        <f t="shared" si="27"/>
        <v>5.8625880148224396E-2</v>
      </c>
      <c r="BE34" s="8">
        <f t="shared" si="29"/>
        <v>0.20000000000000034</v>
      </c>
      <c r="BF34" s="6">
        <f t="shared" si="28"/>
        <v>0.11693602087982793</v>
      </c>
      <c r="BG34" s="7"/>
      <c r="BH34" s="7"/>
      <c r="BI34" s="7"/>
      <c r="BJ34" s="7"/>
      <c r="BK34" s="6">
        <v>0.2757346364030866</v>
      </c>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row>
    <row r="35" spans="1:99">
      <c r="A35" s="5">
        <v>1989</v>
      </c>
      <c r="B35" s="49">
        <f>([1]TA0!$B85-[1]TSA12!$F85)</f>
        <v>4526.5190000000002</v>
      </c>
      <c r="C35" s="42"/>
      <c r="D35" s="48">
        <f t="shared" si="16"/>
        <v>3139.7266309176152</v>
      </c>
      <c r="E35" s="42">
        <f>D35-([1]TC1!$D87-[1]TC1!$Z87)</f>
        <v>0</v>
      </c>
      <c r="F35" s="42">
        <f>[1]TC2!$D87</f>
        <v>2449.5309999999999</v>
      </c>
      <c r="G35" s="42">
        <f>0.7*([1]TC2!$E87-[1]TC2!$H87+[1]TC1!$E87)</f>
        <v>131.82129260913399</v>
      </c>
      <c r="H35" s="43">
        <f>[1]TC2!$R87</f>
        <v>161.233</v>
      </c>
      <c r="I35" s="43">
        <f>[1]TC2!$H87+[1]TC2!$K87+[1]TC2!$M87+[1]TC2!$N87+[1]TC2!$O87+0.3*([1]TC2!$E87-[1]TC2!$H87+[1]TC1!$E87)</f>
        <v>397.14133830848101</v>
      </c>
      <c r="J35" s="43">
        <f>[1]TC1!$V87</f>
        <v>146.69</v>
      </c>
      <c r="K35" s="43"/>
      <c r="L35" s="48">
        <f>([1]TA4!$R84-[1]TA6!$L85-[1]TA6!$R85-[1]TA6!$V85-[1]TA6!$Z85+[1]TA6!$AE85+[1]TA6!$AI85)*[1]TA3!$B84-I35</f>
        <v>824.14089554627049</v>
      </c>
      <c r="M35" s="42">
        <f>[1]TB7!$G84*[1]TB1!$R86</f>
        <v>412.15986795924789</v>
      </c>
      <c r="N35" s="42">
        <f t="shared" si="17"/>
        <v>411.9810275870226</v>
      </c>
      <c r="O35" s="48">
        <f t="shared" si="1"/>
        <v>562.65147353611451</v>
      </c>
      <c r="P35" s="42">
        <f>[1]TSA10!$M85</f>
        <v>215.15700000000001</v>
      </c>
      <c r="Q35" s="42">
        <f>[1]TSA5!$O86</f>
        <v>158.58000000000001</v>
      </c>
      <c r="R35" s="42">
        <f t="shared" si="18"/>
        <v>188.91447353611446</v>
      </c>
      <c r="S35" s="42"/>
      <c r="T35" s="50">
        <f t="shared" si="2"/>
        <v>0.69362939400400503</v>
      </c>
      <c r="U35" s="16">
        <f t="shared" si="3"/>
        <v>0.60589280473784246</v>
      </c>
      <c r="V35" s="16">
        <f t="shared" si="4"/>
        <v>8.7736589266162582E-2</v>
      </c>
      <c r="W35" s="16">
        <f t="shared" si="5"/>
        <v>0.12430114035445659</v>
      </c>
      <c r="X35" s="16">
        <f t="shared" si="6"/>
        <v>0.18206946564153834</v>
      </c>
      <c r="Y35" s="16">
        <f t="shared" si="7"/>
        <v>9.1054487556386676E-2</v>
      </c>
      <c r="Z35" s="16">
        <f t="shared" si="8"/>
        <v>9.1014978085151646E-2</v>
      </c>
      <c r="AA35" s="16">
        <f t="shared" si="9"/>
        <v>3.2406800899322415E-2</v>
      </c>
      <c r="AB35" s="19"/>
      <c r="AC35" s="51">
        <f t="shared" si="19"/>
        <v>0.14170472227418116</v>
      </c>
      <c r="AD35" s="2">
        <f>'PS Table A1'!D82/100</f>
        <v>0.12611494478689436</v>
      </c>
      <c r="AE35" s="20">
        <f t="shared" si="10"/>
        <v>0.10445536488561563</v>
      </c>
      <c r="AF35" s="20">
        <f t="shared" si="20"/>
        <v>0.22652765212469864</v>
      </c>
      <c r="AG35" s="16">
        <f t="shared" si="11"/>
        <v>0.10445536488561563</v>
      </c>
      <c r="AH35" s="20">
        <f t="shared" si="21"/>
        <v>0.34865293076830356</v>
      </c>
      <c r="AI35" s="20"/>
      <c r="AJ35" s="51">
        <f>[2]TB10!$M85</f>
        <v>0.15430824458599096</v>
      </c>
      <c r="AK35" s="20">
        <f>[2]TA10!$M85</f>
        <v>0.14793506264686596</v>
      </c>
      <c r="AL35" s="20">
        <f>[2]TB10!$H85</f>
        <v>0.144667103886604</v>
      </c>
      <c r="AM35" s="20">
        <f>'[3]F-1'!$C62</f>
        <v>0.11202661961399013</v>
      </c>
      <c r="AN35" s="2">
        <f>'PS Table A3'!D82/100</f>
        <v>0.14486443962630338</v>
      </c>
      <c r="AO35" s="2">
        <f>AD35*(('PS Table A7'!$Q80*0.3+'PS Table A7'!$R80+'PS Table A7'!$S80+'PS Table A7'!$T80)/100)</f>
        <v>3.4872442700711791E-2</v>
      </c>
      <c r="AP35" s="16">
        <f t="shared" si="12"/>
        <v>0.27569514042259358</v>
      </c>
      <c r="AQ35" s="2">
        <f t="shared" si="22"/>
        <v>5.7694568656062123E-2</v>
      </c>
      <c r="AR35" s="2">
        <f t="shared" si="13"/>
        <v>0.34865293076830356</v>
      </c>
      <c r="AS35" s="21">
        <f>AD35*(('PS Table A7'!$Q80*0.7+'PS Table A7'!$P80)/100)</f>
        <v>9.1242895049650913E-2</v>
      </c>
      <c r="AT35" s="16">
        <f t="shared" si="14"/>
        <v>0.10445536488561563</v>
      </c>
      <c r="AU35" s="16">
        <f>[4]TableB22!$E85</f>
        <v>0.39763000000000004</v>
      </c>
      <c r="AV35" s="16">
        <f>[4]TableB22b!$E85</f>
        <v>0.37501000000000001</v>
      </c>
      <c r="AW35" s="7"/>
      <c r="AX35" s="6">
        <f t="shared" si="15"/>
        <v>3.9296346834860607E-7</v>
      </c>
      <c r="AY35" s="6">
        <f t="shared" si="30"/>
        <v>3.7542344902274927E-7</v>
      </c>
      <c r="AZ35" s="51">
        <f t="shared" si="23"/>
        <v>0.11798038808239791</v>
      </c>
      <c r="BA35" s="6">
        <f t="shared" si="24"/>
        <v>0.12611494478689436</v>
      </c>
      <c r="BB35" s="20">
        <f t="shared" si="25"/>
        <v>5.8625880148224396E-2</v>
      </c>
      <c r="BC35" s="20">
        <f t="shared" si="26"/>
        <v>0.12751227404608351</v>
      </c>
      <c r="BD35" s="20">
        <f t="shared" si="27"/>
        <v>5.8625880148224396E-2</v>
      </c>
      <c r="BE35" s="8">
        <f t="shared" si="29"/>
        <v>0.19642857142857179</v>
      </c>
      <c r="BF35" s="6">
        <f t="shared" si="28"/>
        <v>0.11202661961399013</v>
      </c>
      <c r="BG35" s="7"/>
      <c r="BH35" s="7"/>
      <c r="BI35" s="7"/>
      <c r="BJ35" s="6">
        <v>0.30834204172345386</v>
      </c>
      <c r="BK35" s="6">
        <v>0.27559264952149387</v>
      </c>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row>
    <row r="36" spans="1:99">
      <c r="A36" s="5">
        <v>1990</v>
      </c>
      <c r="B36" s="49">
        <f>([1]TA0!$B86-[1]TSA12!$F86)</f>
        <v>4769.4050000000007</v>
      </c>
      <c r="C36" s="42"/>
      <c r="D36" s="48">
        <f t="shared" si="16"/>
        <v>3334.3410896677601</v>
      </c>
      <c r="E36" s="42">
        <f>D36-([1]TC1!$D88-[1]TC1!$Z88)</f>
        <v>0</v>
      </c>
      <c r="F36" s="42">
        <f>[1]TC2!$D88</f>
        <v>2599.4009999999998</v>
      </c>
      <c r="G36" s="42">
        <f>0.7*([1]TC2!$E88-[1]TC2!$H88+[1]TC1!$E88)</f>
        <v>144.37067682690952</v>
      </c>
      <c r="H36" s="43">
        <f>[1]TC2!$R88</f>
        <v>176.84800000000001</v>
      </c>
      <c r="I36" s="43">
        <f>[1]TC2!$H88+[1]TC2!$K88+[1]TC2!$M88+[1]TC2!$N88+[1]TC2!$O88+0.3*([1]TC2!$E88-[1]TC2!$H88+[1]TC1!$E88)</f>
        <v>413.72141284085092</v>
      </c>
      <c r="J36" s="43">
        <f>[1]TC1!$V88</f>
        <v>115.702</v>
      </c>
      <c r="K36" s="43"/>
      <c r="L36" s="48">
        <f>([1]TA4!$R85-[1]TA6!$L86-[1]TA6!$R86-[1]TA6!$V86-[1]TA6!$Z86+[1]TA6!$AE86+[1]TA6!$AI86)*[1]TA3!$B85-I36</f>
        <v>855.55716146359464</v>
      </c>
      <c r="M36" s="42">
        <f>[1]TB7!$G85*[1]TB1!$R87</f>
        <v>438.72931183306162</v>
      </c>
      <c r="N36" s="42">
        <f t="shared" si="17"/>
        <v>416.82784963053302</v>
      </c>
      <c r="O36" s="48">
        <f t="shared" si="1"/>
        <v>579.5067488686459</v>
      </c>
      <c r="P36" s="42">
        <f>[1]TSA10!$M86</f>
        <v>230.482</v>
      </c>
      <c r="Q36" s="42">
        <f>[1]TSA5!$O87</f>
        <v>176.858</v>
      </c>
      <c r="R36" s="42">
        <f t="shared" si="18"/>
        <v>172.16674886864593</v>
      </c>
      <c r="S36" s="42"/>
      <c r="T36" s="50">
        <f t="shared" si="2"/>
        <v>0.69911049484532339</v>
      </c>
      <c r="U36" s="16">
        <f t="shared" si="3"/>
        <v>0.612365625654963</v>
      </c>
      <c r="V36" s="16">
        <f t="shared" si="4"/>
        <v>8.674486919036041E-2</v>
      </c>
      <c r="W36" s="16">
        <f t="shared" si="5"/>
        <v>0.1215050407479855</v>
      </c>
      <c r="X36" s="16">
        <f t="shared" si="6"/>
        <v>0.17938446440669109</v>
      </c>
      <c r="Y36" s="16">
        <f t="shared" si="7"/>
        <v>9.198826936128543E-2</v>
      </c>
      <c r="Z36" s="16">
        <f t="shared" si="8"/>
        <v>8.7396195045405661E-2</v>
      </c>
      <c r="AA36" s="16">
        <f t="shared" si="9"/>
        <v>2.4259210530454003E-2</v>
      </c>
      <c r="AB36" s="19"/>
      <c r="AC36" s="51">
        <f t="shared" si="19"/>
        <v>0.14311734498286402</v>
      </c>
      <c r="AD36" s="2">
        <f>'PS Table A1'!D83/100</f>
        <v>0.12981647252493073</v>
      </c>
      <c r="AE36" s="20">
        <f t="shared" si="10"/>
        <v>0.10888307594238818</v>
      </c>
      <c r="AF36" s="20">
        <f t="shared" si="20"/>
        <v>0.21814288203365667</v>
      </c>
      <c r="AG36" s="16">
        <f t="shared" si="11"/>
        <v>0.10888307594238818</v>
      </c>
      <c r="AH36" s="20">
        <f t="shared" si="21"/>
        <v>0.33314354616856251</v>
      </c>
      <c r="AI36" s="20"/>
      <c r="AJ36" s="51">
        <f>[2]TB10!$M86</f>
        <v>0.15513978898525199</v>
      </c>
      <c r="AK36" s="20">
        <f>[2]TA10!$M86</f>
        <v>0.14894786477088906</v>
      </c>
      <c r="AL36" s="20">
        <f>[2]TB10!$H86</f>
        <v>0.145421057939529</v>
      </c>
      <c r="AM36" s="20">
        <f>'[3]F-1'!$C63</f>
        <v>0.11366012451560749</v>
      </c>
      <c r="AN36" s="2">
        <f>'PS Table A3'!D83/100</f>
        <v>0.14329641264701634</v>
      </c>
      <c r="AO36" s="2">
        <f>AD36*(('PS Table A7'!$Q81*0.3+'PS Table A7'!$R81+'PS Table A7'!$S81+'PS Table A7'!$T81)/100)</f>
        <v>3.4443864715259655E-2</v>
      </c>
      <c r="AP36" s="16">
        <f t="shared" si="12"/>
        <v>0.27759644495661384</v>
      </c>
      <c r="AQ36" s="2">
        <f t="shared" si="22"/>
        <v>5.1122258068796701E-2</v>
      </c>
      <c r="AR36" s="2">
        <f t="shared" si="13"/>
        <v>0.33314354616856251</v>
      </c>
      <c r="AS36" s="21">
        <f>AD36*(('PS Table A7'!$Q81*0.7+'PS Table A7'!$P81)/100)</f>
        <v>9.5372982403088308E-2</v>
      </c>
      <c r="AT36" s="16">
        <f t="shared" si="14"/>
        <v>0.10888307594238818</v>
      </c>
      <c r="AU36" s="16">
        <f>[4]TableB22!$E86</f>
        <v>0.40946000000000005</v>
      </c>
      <c r="AV36" s="16">
        <f>[4]TableB22b!$E86</f>
        <v>0.38304000000000005</v>
      </c>
      <c r="AW36" s="7"/>
      <c r="AX36" s="6">
        <f t="shared" si="15"/>
        <v>3.7459341722945183E-7</v>
      </c>
      <c r="AY36" s="6">
        <f t="shared" si="30"/>
        <v>3.6203090525432913E-7</v>
      </c>
      <c r="AZ36" s="51">
        <f t="shared" si="23"/>
        <v>0.12012727202993502</v>
      </c>
      <c r="BA36" s="6">
        <f t="shared" si="24"/>
        <v>0.12981647252493073</v>
      </c>
      <c r="BB36" s="20">
        <f t="shared" si="25"/>
        <v>5.8625880148224396E-2</v>
      </c>
      <c r="BC36" s="20">
        <f t="shared" si="26"/>
        <v>0.12402341418608379</v>
      </c>
      <c r="BD36" s="20">
        <f t="shared" si="27"/>
        <v>5.8625880148224396E-2</v>
      </c>
      <c r="BE36" s="8">
        <f t="shared" si="29"/>
        <v>0.19285714285714323</v>
      </c>
      <c r="BF36" s="6">
        <f t="shared" si="28"/>
        <v>0.11366012451560749</v>
      </c>
      <c r="BG36" s="7"/>
      <c r="BH36" s="7"/>
      <c r="BI36" s="7"/>
      <c r="BJ36" s="6"/>
      <c r="BK36" s="6">
        <v>0.27691185481265129</v>
      </c>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row>
    <row r="37" spans="1:99">
      <c r="A37" s="5">
        <v>1991</v>
      </c>
      <c r="B37" s="49">
        <f>([1]TA0!$B87-[1]TSA12!$F87)</f>
        <v>4897.2659999999996</v>
      </c>
      <c r="C37" s="42"/>
      <c r="D37" s="48">
        <f t="shared" si="16"/>
        <v>3402.615456542484</v>
      </c>
      <c r="E37" s="42">
        <f>D37-([1]TC1!$D89-[1]TC1!$Z89)</f>
        <v>0</v>
      </c>
      <c r="F37" s="42">
        <f>[1]TC2!$D89</f>
        <v>2674.261</v>
      </c>
      <c r="G37" s="42">
        <f>0.7*([1]TC2!$E89-[1]TC2!$H89+[1]TC1!$E89)</f>
        <v>145.85090214567725</v>
      </c>
      <c r="H37" s="43">
        <f>[1]TC2!$R89</f>
        <v>199.12899999999999</v>
      </c>
      <c r="I37" s="43">
        <f>[1]TC2!$H89+[1]TC2!$K89+[1]TC2!$M89+[1]TC2!$N89+[1]TC2!$O89+0.3*([1]TC2!$E89-[1]TC2!$H89+[1]TC1!$E89)</f>
        <v>383.37455439680718</v>
      </c>
      <c r="J37" s="43">
        <f>[1]TC1!$V89</f>
        <v>100.574</v>
      </c>
      <c r="K37" s="43"/>
      <c r="L37" s="48">
        <f>([1]TA4!$R86-[1]TA6!$L87-[1]TA6!$R87-[1]TA6!$V87-[1]TA6!$Z87+[1]TA6!$AE87+[1]TA6!$AI87)*[1]TA3!$B86-I37</f>
        <v>927.80400884015501</v>
      </c>
      <c r="M37" s="42">
        <f>[1]TB7!$G86*[1]TB1!$R88</f>
        <v>459.79145177180226</v>
      </c>
      <c r="N37" s="42">
        <f t="shared" si="17"/>
        <v>468.01255706835275</v>
      </c>
      <c r="O37" s="48">
        <f t="shared" si="1"/>
        <v>566.84653461736059</v>
      </c>
      <c r="P37" s="42">
        <f>[1]TSA10!$M87</f>
        <v>248.23600000000002</v>
      </c>
      <c r="Q37" s="42">
        <f>[1]TSA5!$O88</f>
        <v>192.82599999999999</v>
      </c>
      <c r="R37" s="42">
        <f t="shared" si="18"/>
        <v>125.78453461736061</v>
      </c>
      <c r="S37" s="42"/>
      <c r="T37" s="50">
        <f t="shared" si="2"/>
        <v>0.69479898713741184</v>
      </c>
      <c r="U37" s="16">
        <f t="shared" si="3"/>
        <v>0.61651560322548893</v>
      </c>
      <c r="V37" s="16">
        <f t="shared" si="4"/>
        <v>7.8283383911922938E-2</v>
      </c>
      <c r="W37" s="16">
        <f t="shared" si="5"/>
        <v>0.11574754865620136</v>
      </c>
      <c r="X37" s="16">
        <f t="shared" si="6"/>
        <v>0.18945346420638681</v>
      </c>
      <c r="Y37" s="16">
        <f t="shared" si="7"/>
        <v>9.3887375480891239E-2</v>
      </c>
      <c r="Z37" s="16">
        <f t="shared" si="8"/>
        <v>9.5566088725495574E-2</v>
      </c>
      <c r="AA37" s="16">
        <f t="shared" si="9"/>
        <v>2.0536764798971509E-2</v>
      </c>
      <c r="AB37" s="19"/>
      <c r="AC37" s="51">
        <f t="shared" si="19"/>
        <v>0.13803565379313096</v>
      </c>
      <c r="AD37" s="2">
        <f>'PS Table A1'!D84/100</f>
        <v>0.12167379448376485</v>
      </c>
      <c r="AE37" s="20">
        <f t="shared" si="10"/>
        <v>0.10070387930276034</v>
      </c>
      <c r="AF37" s="20">
        <f t="shared" si="20"/>
        <v>0.22084894372583613</v>
      </c>
      <c r="AG37" s="16">
        <f t="shared" si="11"/>
        <v>0.10070387930276034</v>
      </c>
      <c r="AH37" s="20">
        <f t="shared" si="21"/>
        <v>0.33888354078951011</v>
      </c>
      <c r="AI37" s="20"/>
      <c r="AJ37" s="51">
        <f>[2]TB10!$M87</f>
        <v>0.14874061942100497</v>
      </c>
      <c r="AK37" s="20">
        <f>[2]TA10!$M87</f>
        <v>0.143133044242859</v>
      </c>
      <c r="AL37" s="20">
        <f>[2]TB10!$H87</f>
        <v>0.13891772925853701</v>
      </c>
      <c r="AM37" s="20">
        <f>'[3]F-1'!$C64</f>
        <v>0.10973706028883064</v>
      </c>
      <c r="AN37" s="2">
        <f>'PS Table A3'!D84/100</f>
        <v>0.1336069026115955</v>
      </c>
      <c r="AO37" s="2">
        <f>AD37*(('PS Table A7'!$Q82*0.3+'PS Table A7'!$R82+'PS Table A7'!$S82+'PS Table A7'!$T82)/100)</f>
        <v>3.2316622990386991E-2</v>
      </c>
      <c r="AP37" s="16">
        <f t="shared" si="12"/>
        <v>0.28682404616904528</v>
      </c>
      <c r="AQ37" s="2">
        <f t="shared" si="22"/>
        <v>4.6815109975758731E-2</v>
      </c>
      <c r="AR37" s="2">
        <f t="shared" si="13"/>
        <v>0.33888354078951011</v>
      </c>
      <c r="AS37" s="21">
        <f>AD37*(('PS Table A7'!$Q82*0.7+'PS Table A7'!$P82)/100)</f>
        <v>8.9357517850280538E-2</v>
      </c>
      <c r="AT37" s="16">
        <f t="shared" si="14"/>
        <v>0.10070387930276034</v>
      </c>
      <c r="AU37" s="16">
        <f>[4]TableB22!$E87</f>
        <v>0.40930000000000005</v>
      </c>
      <c r="AV37" s="16">
        <f>[4]TableB22b!$E87</f>
        <v>0.38490000000000002</v>
      </c>
      <c r="AW37" s="7"/>
      <c r="AX37" s="6">
        <f t="shared" si="15"/>
        <v>3.463569026723734E-7</v>
      </c>
      <c r="AY37" s="6">
        <f t="shared" si="30"/>
        <v>3.36413250007217E-7</v>
      </c>
      <c r="AZ37" s="51">
        <f t="shared" si="23"/>
        <v>0.11491815647172615</v>
      </c>
      <c r="BA37" s="6">
        <f t="shared" si="24"/>
        <v>0.12167379448376485</v>
      </c>
      <c r="BB37" s="20">
        <f t="shared" si="25"/>
        <v>5.8625880148224396E-2</v>
      </c>
      <c r="BC37" s="20">
        <f t="shared" si="26"/>
        <v>0.12453467392166115</v>
      </c>
      <c r="BD37" s="20">
        <f t="shared" si="27"/>
        <v>5.8625880148224396E-2</v>
      </c>
      <c r="BE37" s="8">
        <f t="shared" si="29"/>
        <v>0.18928571428571467</v>
      </c>
      <c r="BF37" s="6">
        <f t="shared" si="28"/>
        <v>0.10973706028883064</v>
      </c>
      <c r="BG37" s="7"/>
      <c r="BH37" s="7"/>
      <c r="BI37" s="7"/>
      <c r="BJ37" s="6"/>
      <c r="BK37" s="6">
        <v>0.27097391520313646</v>
      </c>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row>
    <row r="38" spans="1:99">
      <c r="A38" s="5">
        <v>1992</v>
      </c>
      <c r="B38" s="49">
        <f>([1]TA0!$B88-[1]TSA12!$F88)</f>
        <v>5191.1209999999992</v>
      </c>
      <c r="C38" s="42"/>
      <c r="D38" s="48">
        <f t="shared" si="16"/>
        <v>3560.2784888014803</v>
      </c>
      <c r="E38" s="42">
        <f>D38-([1]TC1!$D90-[1]TC1!$Z90)</f>
        <v>0</v>
      </c>
      <c r="F38" s="42">
        <f>[1]TC2!$D90</f>
        <v>2805.703</v>
      </c>
      <c r="G38" s="42">
        <f>0.7*([1]TC2!$E90-[1]TC2!$H90+[1]TC1!$E90)</f>
        <v>172.17139036727417</v>
      </c>
      <c r="H38" s="43">
        <f>[1]TC2!$R90</f>
        <v>212.76499999999999</v>
      </c>
      <c r="I38" s="43">
        <f>[1]TC2!$H90+[1]TC2!$K90+[1]TC2!$M90+[1]TC2!$N90+[1]TC2!$O90+0.3*([1]TC2!$E90-[1]TC2!$H90+[1]TC1!$E90)</f>
        <v>369.63909843420635</v>
      </c>
      <c r="J38" s="43">
        <f>[1]TC1!$V90</f>
        <v>115.57599999999999</v>
      </c>
      <c r="K38" s="43"/>
      <c r="L38" s="48">
        <f>([1]TA4!$R87-[1]TA6!$L88-[1]TA6!$R88-[1]TA6!$V88-[1]TA6!$Z88+[1]TA6!$AE88+[1]TA6!$AI88)*[1]TA3!$B87-I38</f>
        <v>1006.4377633360625</v>
      </c>
      <c r="M38" s="42">
        <f>[1]TB7!$G87*[1]TB1!$R89</f>
        <v>481.54496812395308</v>
      </c>
      <c r="N38" s="42">
        <f t="shared" si="17"/>
        <v>524.89279521210938</v>
      </c>
      <c r="O38" s="48">
        <f t="shared" ref="O38:O62" si="31">B38-D38-L38</f>
        <v>624.40474786245636</v>
      </c>
      <c r="P38" s="42">
        <f>[1]TSA10!$M88</f>
        <v>263.00400000000002</v>
      </c>
      <c r="Q38" s="42">
        <f>[1]TSA5!$O89</f>
        <v>215.72300000000001</v>
      </c>
      <c r="R38" s="42">
        <f t="shared" si="18"/>
        <v>145.67774786245633</v>
      </c>
      <c r="S38" s="42"/>
      <c r="T38" s="50">
        <f t="shared" ref="T38:T62" si="32">(F38+G38+H38+I38)/B38</f>
        <v>0.68584001197457756</v>
      </c>
      <c r="U38" s="16">
        <f t="shared" ref="U38:U62" si="33">(F38+G38+H38)/B38</f>
        <v>0.61463398567809813</v>
      </c>
      <c r="V38" s="16">
        <f t="shared" ref="V38:V62" si="34">I38/$B38</f>
        <v>7.1206026296479388E-2</v>
      </c>
      <c r="W38" s="16">
        <f t="shared" ref="W38:W62" si="35">O38/$B38</f>
        <v>0.12028321972507604</v>
      </c>
      <c r="X38" s="16">
        <f t="shared" ref="X38:X62" si="36">L38/$B38</f>
        <v>0.19387676830034642</v>
      </c>
      <c r="Y38" s="16">
        <f t="shared" ref="Y38:Y62" si="37">M38/$B38</f>
        <v>9.2763194717278438E-2</v>
      </c>
      <c r="Z38" s="16">
        <f t="shared" ref="Z38:Z62" si="38">N38/$B38</f>
        <v>0.10111357358306798</v>
      </c>
      <c r="AA38" s="16">
        <f t="shared" ref="AA38:AA62" si="39">J38/$B38</f>
        <v>2.2264169916285905E-2</v>
      </c>
      <c r="AB38" s="19"/>
      <c r="AC38" s="51">
        <f t="shared" ref="AC38:AC62" si="40">AD38*T38+AE38*W38+AF38*X38</f>
        <v>0.15175054902266014</v>
      </c>
      <c r="AD38" s="2">
        <f>'PS Table A1'!D85/100</f>
        <v>0.13479744861469997</v>
      </c>
      <c r="AE38" s="20">
        <f t="shared" ref="AE38:AE62" si="41">AT38</f>
        <v>0.11747042590300322</v>
      </c>
      <c r="AF38" s="20">
        <f t="shared" ref="AF38:AF62" si="42">AH38*Z38/X38+AG38*Y38/X38</f>
        <v>0.23298997913223365</v>
      </c>
      <c r="AG38" s="16">
        <f t="shared" ref="AG38:AG62" si="43">AT38</f>
        <v>0.11747042590300322</v>
      </c>
      <c r="AH38" s="20">
        <f t="shared" si="21"/>
        <v>0.33896944786352728</v>
      </c>
      <c r="AI38" s="20"/>
      <c r="AJ38" s="51">
        <f>[2]TB10!$M88</f>
        <v>0.16046041250228901</v>
      </c>
      <c r="AK38" s="20">
        <f>[2]TA10!$M88</f>
        <v>0.15429763495922103</v>
      </c>
      <c r="AL38" s="20">
        <f>[2]TB10!$H88</f>
        <v>0.15014080703258503</v>
      </c>
      <c r="AM38" s="20">
        <f>'[3]F-1'!$C65</f>
        <v>0.11668031337961697</v>
      </c>
      <c r="AN38" s="2">
        <f>'PS Table A3'!D85/100</f>
        <v>0.14670843575107489</v>
      </c>
      <c r="AO38" s="2">
        <f>AD38*(('PS Table A7'!$Q83*0.3+'PS Table A7'!$R83+'PS Table A7'!$S83+'PS Table A7'!$T83)/100)</f>
        <v>2.9523164800032566E-2</v>
      </c>
      <c r="AP38" s="16">
        <f t="shared" ref="AP38:AP62" si="44">AO38*(U38+V38)/V38</f>
        <v>0.28436030983774868</v>
      </c>
      <c r="AQ38" s="2">
        <f t="shared" ref="AQ38:AQ62" si="45">T38/(T38+AA38)*(AO38+(AN38*(T38+AA38)/T38-AD38))</f>
        <v>4.4744179758028656E-2</v>
      </c>
      <c r="AR38" s="2">
        <f t="shared" ref="AR38:AR62" si="46">AQ38*(T38+AA38)/(V38+AA38)</f>
        <v>0.33896944786352728</v>
      </c>
      <c r="AS38" s="21">
        <f>AD38*(('PS Table A7'!$Q83*0.7+'PS Table A7'!$P83)/100)</f>
        <v>0.1052742838146674</v>
      </c>
      <c r="AT38" s="16">
        <f t="shared" ref="AT38:AT62" si="47">AS38*(U38+V38)/U38</f>
        <v>0.11747042590300322</v>
      </c>
      <c r="AU38" s="16">
        <f>[4]TableB22!$E88</f>
        <v>0.44499000000000005</v>
      </c>
      <c r="AV38" s="16">
        <f>[4]TableB22b!$E88</f>
        <v>0.41546000000000005</v>
      </c>
      <c r="AW38" s="7"/>
      <c r="AX38" s="6">
        <f t="shared" ref="AX38:AX62" si="48">AS38+AO38-AD38</f>
        <v>0</v>
      </c>
      <c r="AY38" s="6">
        <f t="shared" si="30"/>
        <v>0</v>
      </c>
      <c r="AZ38" s="51">
        <f t="shared" si="23"/>
        <v>0.12371775242515312</v>
      </c>
      <c r="BA38" s="6">
        <f t="shared" si="24"/>
        <v>0.13479744861469997</v>
      </c>
      <c r="BB38" s="20">
        <f t="shared" si="25"/>
        <v>5.8625880148224396E-2</v>
      </c>
      <c r="BC38" s="20">
        <f t="shared" si="26"/>
        <v>0.1249069666363769</v>
      </c>
      <c r="BD38" s="20">
        <f t="shared" si="27"/>
        <v>5.8625880148224396E-2</v>
      </c>
      <c r="BE38" s="8">
        <f t="shared" si="29"/>
        <v>0.18571428571428611</v>
      </c>
      <c r="BF38" s="6">
        <f t="shared" si="28"/>
        <v>0.11668031337961697</v>
      </c>
      <c r="BG38" s="7"/>
      <c r="BH38" s="7"/>
      <c r="BI38" s="7"/>
      <c r="BJ38" s="6">
        <v>0.31173470260416741</v>
      </c>
      <c r="BK38" s="6">
        <v>0.28621570542248614</v>
      </c>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row>
    <row r="39" spans="1:99">
      <c r="A39" s="5">
        <v>1993</v>
      </c>
      <c r="B39" s="49">
        <f>([1]TA0!$B89-[1]TSA12!$F89)</f>
        <v>5428.1459999999997</v>
      </c>
      <c r="C39" s="42"/>
      <c r="D39" s="48">
        <f t="shared" si="16"/>
        <v>3638.4256293238168</v>
      </c>
      <c r="E39" s="42">
        <f>D39-([1]TC1!$D91-[1]TC1!$Z91)</f>
        <v>0</v>
      </c>
      <c r="F39" s="42">
        <f>[1]TC2!$D91</f>
        <v>2892.12</v>
      </c>
      <c r="G39" s="42">
        <f>0.7*([1]TC2!$E91-[1]TC2!$H91+[1]TC1!$E91)</f>
        <v>177.99930735684126</v>
      </c>
      <c r="H39" s="43">
        <f>[1]TC2!$R91</f>
        <v>221.09399999999999</v>
      </c>
      <c r="I39" s="43">
        <f>[1]TC2!$H91+[1]TC2!$K91+[1]TC2!$M91+[1]TC2!$N91+[1]TC2!$O91+0.3*([1]TC2!$E91-[1]TC2!$H91+[1]TC1!$E91)</f>
        <v>347.21232196697576</v>
      </c>
      <c r="J39" s="43">
        <f>[1]TC1!$V91</f>
        <v>140.34700000000001</v>
      </c>
      <c r="K39" s="43"/>
      <c r="L39" s="48">
        <f>([1]TA4!$R88-[1]TA6!$L89-[1]TA6!$R89-[1]TA6!$V89-[1]TA6!$Z89+[1]TA6!$AE89+[1]TA6!$AI89)*[1]TA3!$B88-I39</f>
        <v>1103.1249346264462</v>
      </c>
      <c r="M39" s="42">
        <f>[1]TB7!$G88*[1]TB1!$R90</f>
        <v>511.45017180149284</v>
      </c>
      <c r="N39" s="42">
        <f t="shared" si="17"/>
        <v>591.6747628249534</v>
      </c>
      <c r="O39" s="48">
        <f t="shared" si="31"/>
        <v>686.59543604973669</v>
      </c>
      <c r="P39" s="42">
        <f>[1]TSA10!$M89</f>
        <v>276.01600000000002</v>
      </c>
      <c r="Q39" s="42">
        <f>[1]TSA5!$O90</f>
        <v>234.286</v>
      </c>
      <c r="R39" s="42">
        <f t="shared" si="18"/>
        <v>176.29343604973667</v>
      </c>
      <c r="S39" s="42"/>
      <c r="T39" s="50">
        <f t="shared" si="32"/>
        <v>0.67028882961582403</v>
      </c>
      <c r="U39" s="16">
        <f t="shared" si="33"/>
        <v>0.6063236521930031</v>
      </c>
      <c r="V39" s="16">
        <f t="shared" si="34"/>
        <v>6.3965177422820943E-2</v>
      </c>
      <c r="W39" s="16">
        <f t="shared" si="35"/>
        <v>0.12648801930709616</v>
      </c>
      <c r="X39" s="16">
        <f t="shared" si="36"/>
        <v>0.20322315107707978</v>
      </c>
      <c r="Y39" s="16">
        <f t="shared" si="37"/>
        <v>9.4221889352551103E-2</v>
      </c>
      <c r="Z39" s="16">
        <f t="shared" si="38"/>
        <v>0.10900126172452868</v>
      </c>
      <c r="AA39" s="16">
        <f t="shared" si="39"/>
        <v>2.5855420985360381E-2</v>
      </c>
      <c r="AB39" s="19"/>
      <c r="AC39" s="51">
        <f t="shared" si="40"/>
        <v>0.14871875505658427</v>
      </c>
      <c r="AD39" s="2">
        <f>'PS Table A1'!D86/100</f>
        <v>0.1282125992017894</v>
      </c>
      <c r="AE39" s="20">
        <f t="shared" si="41"/>
        <v>0.11161983222843996</v>
      </c>
      <c r="AF39" s="20">
        <f t="shared" si="42"/>
        <v>0.23944471997283434</v>
      </c>
      <c r="AG39" s="16">
        <f t="shared" si="43"/>
        <v>0.11161983222843996</v>
      </c>
      <c r="AH39" s="20">
        <f t="shared" si="21"/>
        <v>0.34993795866572502</v>
      </c>
      <c r="AI39" s="20"/>
      <c r="AJ39" s="51">
        <f>[2]TB10!$M89</f>
        <v>0.15704458951950098</v>
      </c>
      <c r="AK39" s="20">
        <f>[2]TA10!$M89</f>
        <v>0.15106397867202803</v>
      </c>
      <c r="AL39" s="20">
        <f>[2]TB10!$H89</f>
        <v>0.14645336568355599</v>
      </c>
      <c r="AM39" s="20">
        <f>'[3]F-1'!$C66</f>
        <v>0.1103602401588434</v>
      </c>
      <c r="AN39" s="2">
        <f>'PS Table A3'!D86/100</f>
        <v>0.14236902926573161</v>
      </c>
      <c r="AO39" s="2">
        <f>AD39*(('PS Table A7'!$Q84*0.3+'PS Table A7'!$R84+'PS Table A7'!$S84+'PS Table A7'!$T84)/100)</f>
        <v>2.7244566700475793E-2</v>
      </c>
      <c r="AP39" s="16">
        <f t="shared" si="44"/>
        <v>0.28549484989839036</v>
      </c>
      <c r="AQ39" s="2">
        <f t="shared" si="45"/>
        <v>4.5151039925918721E-2</v>
      </c>
      <c r="AR39" s="2">
        <f t="shared" si="46"/>
        <v>0.34993795866572502</v>
      </c>
      <c r="AS39" s="21">
        <f>AD39*(('PS Table A7'!$Q84*0.7+'PS Table A7'!$P84)/100)</f>
        <v>0.10096803250131361</v>
      </c>
      <c r="AT39" s="16">
        <f t="shared" si="47"/>
        <v>0.11161983222843996</v>
      </c>
      <c r="AU39" s="16">
        <f>[4]TableB22!$E89</f>
        <v>0.45262000000000002</v>
      </c>
      <c r="AV39" s="16">
        <f>[4]TableB22b!$E89</f>
        <v>0.43136000000000002</v>
      </c>
      <c r="AW39" s="7"/>
      <c r="AX39" s="6">
        <f t="shared" si="48"/>
        <v>0</v>
      </c>
      <c r="AY39" s="6">
        <f t="shared" si="30"/>
        <v>0</v>
      </c>
      <c r="AZ39" s="51">
        <f t="shared" si="23"/>
        <v>0.11873258695625824</v>
      </c>
      <c r="BA39" s="6">
        <f t="shared" si="24"/>
        <v>0.1282125992017894</v>
      </c>
      <c r="BB39" s="20">
        <f t="shared" si="25"/>
        <v>5.8625880148224396E-2</v>
      </c>
      <c r="BC39" s="20">
        <f t="shared" si="26"/>
        <v>0.12487574521260414</v>
      </c>
      <c r="BD39" s="20">
        <f t="shared" si="27"/>
        <v>5.8625880148224396E-2</v>
      </c>
      <c r="BE39" s="8">
        <f t="shared" si="29"/>
        <v>0.18214285714285755</v>
      </c>
      <c r="BF39" s="6">
        <f t="shared" si="28"/>
        <v>0.1103602401588434</v>
      </c>
      <c r="BG39" s="7"/>
      <c r="BH39" s="7"/>
      <c r="BI39" s="7"/>
      <c r="BJ39" s="6"/>
      <c r="BK39" s="6">
        <v>0.28807711966825661</v>
      </c>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row>
    <row r="40" spans="1:99">
      <c r="A40" s="5">
        <v>1994</v>
      </c>
      <c r="B40" s="49">
        <f>([1]TA0!$B90-[1]TSA12!$F90)</f>
        <v>5782.5210000000006</v>
      </c>
      <c r="C40" s="42"/>
      <c r="D40" s="48">
        <f t="shared" si="16"/>
        <v>3822.5618498449358</v>
      </c>
      <c r="E40" s="42">
        <f>D40-([1]TC1!$D92-[1]TC1!$Z92)</f>
        <v>0</v>
      </c>
      <c r="F40" s="42">
        <f>[1]TC2!$D92</f>
        <v>3026.7779999999998</v>
      </c>
      <c r="G40" s="42">
        <f>0.7*([1]TC2!$E92-[1]TC2!$H92+[1]TC1!$E92)</f>
        <v>184.16659063348075</v>
      </c>
      <c r="H40" s="43">
        <f>[1]TC2!$R92</f>
        <v>238.54900000000001</v>
      </c>
      <c r="I40" s="43">
        <f>[1]TC2!$H92+[1]TC2!$K92+[1]TC2!$M92+[1]TC2!$N92+[1]TC2!$O92+0.3*([1]TC2!$E92-[1]TC2!$H92+[1]TC1!$E92)</f>
        <v>373.06825921145537</v>
      </c>
      <c r="J40" s="43">
        <f>[1]TC1!$V92</f>
        <v>139.101</v>
      </c>
      <c r="K40" s="43"/>
      <c r="L40" s="48">
        <f>([1]TA4!$R89-[1]TA6!$L90-[1]TA6!$R90-[1]TA6!$V90-[1]TA6!$Z90+[1]TA6!$AE90+[1]TA6!$AI90)*[1]TA3!$B89-I40</f>
        <v>1223.3032808509131</v>
      </c>
      <c r="M40" s="42">
        <f>[1]TB7!$G89*[1]TB1!$R91</f>
        <v>571.43381966752997</v>
      </c>
      <c r="N40" s="42">
        <f t="shared" si="17"/>
        <v>651.86946118338312</v>
      </c>
      <c r="O40" s="48">
        <f t="shared" si="31"/>
        <v>736.65586930415179</v>
      </c>
      <c r="P40" s="42">
        <f>[1]TSA10!$M90</f>
        <v>287.45999999999998</v>
      </c>
      <c r="Q40" s="42">
        <f>[1]TSA5!$O91</f>
        <v>245.971</v>
      </c>
      <c r="R40" s="42">
        <f t="shared" si="18"/>
        <v>203.22486930415181</v>
      </c>
      <c r="S40" s="42"/>
      <c r="T40" s="50">
        <f t="shared" si="32"/>
        <v>0.66105455559001602</v>
      </c>
      <c r="U40" s="16">
        <f t="shared" si="33"/>
        <v>0.59653801354694258</v>
      </c>
      <c r="V40" s="16">
        <f t="shared" si="34"/>
        <v>6.4516542043073485E-2</v>
      </c>
      <c r="W40" s="16">
        <f t="shared" si="35"/>
        <v>0.12739354847205081</v>
      </c>
      <c r="X40" s="16">
        <f t="shared" si="36"/>
        <v>0.21155189593793311</v>
      </c>
      <c r="Y40" s="16">
        <f t="shared" si="37"/>
        <v>9.8820881008046479E-2</v>
      </c>
      <c r="Z40" s="16">
        <f t="shared" si="38"/>
        <v>0.11273101492988664</v>
      </c>
      <c r="AA40" s="16">
        <f t="shared" si="39"/>
        <v>2.4055424960843199E-2</v>
      </c>
      <c r="AB40" s="19"/>
      <c r="AC40" s="51">
        <f t="shared" si="40"/>
        <v>0.14993941971165026</v>
      </c>
      <c r="AD40" s="2">
        <f>'PS Table A1'!D87/100</f>
        <v>0.12852119853413257</v>
      </c>
      <c r="AE40" s="20">
        <f t="shared" si="41"/>
        <v>0.11091164367487723</v>
      </c>
      <c r="AF40" s="20">
        <f t="shared" si="42"/>
        <v>0.24036876554905315</v>
      </c>
      <c r="AG40" s="16">
        <f t="shared" si="43"/>
        <v>0.11091164367487723</v>
      </c>
      <c r="AH40" s="20">
        <f t="shared" si="21"/>
        <v>0.35385188148062524</v>
      </c>
      <c r="AI40" s="20"/>
      <c r="AJ40" s="51">
        <f>[2]TB10!$M90</f>
        <v>0.157585769891739</v>
      </c>
      <c r="AK40" s="20">
        <f>[2]TA10!$M90</f>
        <v>0.15209297835826896</v>
      </c>
      <c r="AL40" s="20">
        <f>[2]TB10!$H90</f>
        <v>0.14685022830963101</v>
      </c>
      <c r="AM40" s="20">
        <f>'[3]F-1'!$C67</f>
        <v>0.11017028308419162</v>
      </c>
      <c r="AN40" s="2">
        <f>'PS Table A3'!D87/100</f>
        <v>0.14231929403424462</v>
      </c>
      <c r="AO40" s="2">
        <f>AD40*(('PS Table A7'!$Q85*0.3+'PS Table A7'!$R85+'PS Table A7'!$S85+'PS Table A7'!$T85)/100)</f>
        <v>2.8434131532552642E-2</v>
      </c>
      <c r="AP40" s="16">
        <f t="shared" si="44"/>
        <v>0.29134407376158578</v>
      </c>
      <c r="AQ40" s="2">
        <f t="shared" si="45"/>
        <v>4.5746461240538216E-2</v>
      </c>
      <c r="AR40" s="2">
        <f t="shared" si="46"/>
        <v>0.35385188148062524</v>
      </c>
      <c r="AS40" s="21">
        <f>AD40*(('PS Table A7'!$Q85*0.7+'PS Table A7'!$P85)/100)</f>
        <v>0.10008706700157993</v>
      </c>
      <c r="AT40" s="16">
        <f t="shared" si="47"/>
        <v>0.11091164367487723</v>
      </c>
      <c r="AU40" s="16">
        <f>[4]TableB22!$E90</f>
        <v>0.46904000000000001</v>
      </c>
      <c r="AV40" s="16">
        <f>[4]TableB22b!$E90</f>
        <v>0.44427000000000005</v>
      </c>
      <c r="AW40" s="7"/>
      <c r="AX40" s="6">
        <f t="shared" si="48"/>
        <v>0</v>
      </c>
      <c r="AY40" s="6">
        <f t="shared" si="30"/>
        <v>0</v>
      </c>
      <c r="AZ40" s="51">
        <f t="shared" si="23"/>
        <v>0.11835208219171332</v>
      </c>
      <c r="BA40" s="6">
        <f t="shared" si="24"/>
        <v>0.12852119853413257</v>
      </c>
      <c r="BB40" s="20">
        <f t="shared" si="25"/>
        <v>5.8625880148224396E-2</v>
      </c>
      <c r="BC40" s="20">
        <f t="shared" si="26"/>
        <v>0.12254203344063827</v>
      </c>
      <c r="BD40" s="20">
        <f t="shared" si="27"/>
        <v>5.8625880148224396E-2</v>
      </c>
      <c r="BE40" s="8">
        <f t="shared" si="29"/>
        <v>0.17857142857142899</v>
      </c>
      <c r="BF40" s="6">
        <f t="shared" si="28"/>
        <v>0.11017028308419162</v>
      </c>
      <c r="BG40" s="7"/>
      <c r="BH40" s="7"/>
      <c r="BI40" s="7"/>
      <c r="BJ40" s="6"/>
      <c r="BK40" s="6">
        <v>0.28753616335882387</v>
      </c>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row>
    <row r="41" spans="1:99">
      <c r="A41" s="5">
        <v>1995</v>
      </c>
      <c r="B41" s="49">
        <f>([1]TA0!$B91-[1]TSA12!$F91)</f>
        <v>6108.5339999999997</v>
      </c>
      <c r="C41" s="42"/>
      <c r="D41" s="48">
        <f t="shared" si="16"/>
        <v>4069.1328590357243</v>
      </c>
      <c r="E41" s="42">
        <f>D41-([1]TC1!$D93-[1]TC1!$Z93)</f>
        <v>0</v>
      </c>
      <c r="F41" s="42">
        <f>[1]TC2!$D93</f>
        <v>3201.4569999999999</v>
      </c>
      <c r="G41" s="42">
        <f>0.7*([1]TC2!$E93-[1]TC2!$H93+[1]TC1!$E93)</f>
        <v>186.78779467730584</v>
      </c>
      <c r="H41" s="43">
        <f>[1]TC2!$R93</f>
        <v>258.36900000000003</v>
      </c>
      <c r="I41" s="43">
        <f>[1]TC2!$H93+[1]TC2!$K93+[1]TC2!$M93+[1]TC2!$N93+[1]TC2!$O93+0.3*([1]TC2!$E93-[1]TC2!$H93+[1]TC1!$E93)</f>
        <v>422.51906435841806</v>
      </c>
      <c r="J41" s="43">
        <f>[1]TC1!$V93</f>
        <v>167.40500000000046</v>
      </c>
      <c r="K41" s="43"/>
      <c r="L41" s="48">
        <f>([1]TA4!$R90-[1]TA6!$L91-[1]TA6!$R91-[1]TA6!$V91-[1]TA6!$Z91+[1]TA6!$AE91+[1]TA6!$AI91)*[1]TA3!$B90-I41</f>
        <v>1311.877078114077</v>
      </c>
      <c r="M41" s="42">
        <f>[1]TB7!$G90*[1]TB1!$R92</f>
        <v>645.38954413570775</v>
      </c>
      <c r="N41" s="42">
        <f t="shared" si="17"/>
        <v>666.48753397836924</v>
      </c>
      <c r="O41" s="48">
        <f t="shared" si="31"/>
        <v>727.52406285019833</v>
      </c>
      <c r="P41" s="42">
        <f>[1]TSA10!$M91</f>
        <v>300.10199999999998</v>
      </c>
      <c r="Q41" s="42">
        <f>[1]TSA5!$O92</f>
        <v>242.83099999999999</v>
      </c>
      <c r="R41" s="42">
        <f t="shared" si="18"/>
        <v>184.59106285019837</v>
      </c>
      <c r="S41" s="42"/>
      <c r="T41" s="50">
        <f t="shared" si="32"/>
        <v>0.66613902108684742</v>
      </c>
      <c r="U41" s="16">
        <f t="shared" si="33"/>
        <v>0.5969703687787129</v>
      </c>
      <c r="V41" s="16">
        <f t="shared" si="34"/>
        <v>6.9168652308134501E-2</v>
      </c>
      <c r="W41" s="16">
        <f t="shared" si="35"/>
        <v>0.11909961749418083</v>
      </c>
      <c r="X41" s="16">
        <f t="shared" si="36"/>
        <v>0.21476136141897173</v>
      </c>
      <c r="Y41" s="16">
        <f t="shared" si="37"/>
        <v>0.10565375327954429</v>
      </c>
      <c r="Z41" s="16">
        <f t="shared" si="38"/>
        <v>0.10910760813942745</v>
      </c>
      <c r="AA41" s="16">
        <f t="shared" si="39"/>
        <v>2.7405102435379827E-2</v>
      </c>
      <c r="AB41" s="19"/>
      <c r="AC41" s="51">
        <f t="shared" si="40"/>
        <v>0.15631732382640331</v>
      </c>
      <c r="AD41" s="2">
        <f>'PS Table A1'!D88/100</f>
        <v>0.13528000000000001</v>
      </c>
      <c r="AE41" s="20">
        <f t="shared" si="41"/>
        <v>0.11822430735993442</v>
      </c>
      <c r="AF41" s="20">
        <f t="shared" si="42"/>
        <v>0.24269527313625786</v>
      </c>
      <c r="AG41" s="16">
        <f t="shared" si="43"/>
        <v>0.11822430735993442</v>
      </c>
      <c r="AH41" s="20">
        <f t="shared" si="21"/>
        <v>0.36322604942999692</v>
      </c>
      <c r="AI41" s="20"/>
      <c r="AJ41" s="51">
        <f>[2]TB10!$M91</f>
        <v>0.16344672441482497</v>
      </c>
      <c r="AK41" s="20">
        <f>[2]TA10!$M91</f>
        <v>0.157729998230934</v>
      </c>
      <c r="AL41" s="20">
        <f>[2]TB10!$H91</f>
        <v>0.15285395085811604</v>
      </c>
      <c r="AM41" s="20">
        <f>'[3]F-1'!$C68</f>
        <v>0.11583541881440941</v>
      </c>
      <c r="AN41" s="2">
        <f>'PS Table A3'!D88/100</f>
        <v>0.15234</v>
      </c>
      <c r="AO41" s="2">
        <f>AD41*(('PS Table A7'!$Q86*0.3+'PS Table A7'!$R86+'PS Table A7'!$S86+'PS Table A7'!$T86)/100)</f>
        <v>2.9331532594325228E-2</v>
      </c>
      <c r="AP41" s="16">
        <f t="shared" si="44"/>
        <v>0.28248169882388929</v>
      </c>
      <c r="AQ41" s="2">
        <f t="shared" si="45"/>
        <v>5.0578041431539753E-2</v>
      </c>
      <c r="AR41" s="2">
        <f t="shared" si="46"/>
        <v>0.36322604942999692</v>
      </c>
      <c r="AS41" s="21">
        <f>AD41*(('PS Table A7'!$Q86*0.7+'PS Table A7'!$P86)/100)</f>
        <v>0.10594846740567476</v>
      </c>
      <c r="AT41" s="16">
        <f t="shared" si="47"/>
        <v>0.11822430735993442</v>
      </c>
      <c r="AU41" s="16">
        <f>[4]TableB22!$E91</f>
        <v>0.46248000000000006</v>
      </c>
      <c r="AV41" s="16">
        <f>[4]TableB22b!$E91</f>
        <v>0.43243000000000004</v>
      </c>
      <c r="AW41" s="7"/>
      <c r="AX41" s="6">
        <f t="shared" si="48"/>
        <v>0</v>
      </c>
      <c r="AY41" s="6">
        <f t="shared" si="30"/>
        <v>0</v>
      </c>
      <c r="AZ41" s="51">
        <f t="shared" si="23"/>
        <v>0.12238548237491843</v>
      </c>
      <c r="BA41" s="6">
        <f t="shared" si="24"/>
        <v>0.13528000000000001</v>
      </c>
      <c r="BB41" s="20">
        <f t="shared" si="25"/>
        <v>5.8625880148224396E-2</v>
      </c>
      <c r="BC41" s="20">
        <f t="shared" si="26"/>
        <v>0.11774872134491221</v>
      </c>
      <c r="BD41" s="20">
        <f t="shared" si="27"/>
        <v>5.8625880148224396E-2</v>
      </c>
      <c r="BE41" s="8">
        <f t="shared" si="29"/>
        <v>0.17500000000000043</v>
      </c>
      <c r="BF41" s="6">
        <f t="shared" si="28"/>
        <v>0.11583541881440941</v>
      </c>
      <c r="BG41" s="7"/>
      <c r="BH41" s="7"/>
      <c r="BI41" s="7"/>
      <c r="BJ41" s="6">
        <v>0.35653273877428787</v>
      </c>
      <c r="BK41" s="6">
        <v>0.2906608470052372</v>
      </c>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row>
    <row r="42" spans="1:99">
      <c r="A42" s="5">
        <v>1996</v>
      </c>
      <c r="B42" s="49">
        <f>([1]TA0!$B92-[1]TSA12!$F92)</f>
        <v>6514.1019999999999</v>
      </c>
      <c r="C42" s="42"/>
      <c r="D42" s="48">
        <f t="shared" si="16"/>
        <v>4324.1386788529326</v>
      </c>
      <c r="E42" s="42">
        <f>D42-([1]TC1!$D94-[1]TC1!$Z94)</f>
        <v>0</v>
      </c>
      <c r="F42" s="42">
        <f>[1]TC2!$D94</f>
        <v>3376.8719999999998</v>
      </c>
      <c r="G42" s="42">
        <f>0.7*([1]TC2!$E94-[1]TC2!$H94+[1]TC1!$E94)</f>
        <v>200.0546070806634</v>
      </c>
      <c r="H42" s="43">
        <f>[1]TC2!$R94</f>
        <v>284.32600000000002</v>
      </c>
      <c r="I42" s="43">
        <f>[1]TC2!$H94+[1]TC2!$K94+[1]TC2!$M94+[1]TC2!$N94+[1]TC2!$O94+0.3*([1]TC2!$E94-[1]TC2!$H94+[1]TC1!$E94)</f>
        <v>462.88607177226942</v>
      </c>
      <c r="J42" s="43">
        <f>[1]TC1!$V94</f>
        <v>249.53200000000001</v>
      </c>
      <c r="K42" s="43"/>
      <c r="L42" s="48">
        <f>([1]TA4!$R91-[1]TA6!$L92-[1]TA6!$R92-[1]TA6!$V92-[1]TA6!$Z92+[1]TA6!$AE92+[1]TA6!$AI92)*[1]TA3!$B91-I42</f>
        <v>1400.8191080763036</v>
      </c>
      <c r="M42" s="42">
        <f>[1]TB7!$G91*[1]TB1!$R93</f>
        <v>707.74190817978615</v>
      </c>
      <c r="N42" s="42">
        <f t="shared" si="17"/>
        <v>693.07719989651741</v>
      </c>
      <c r="O42" s="48">
        <f t="shared" si="31"/>
        <v>789.14421307076373</v>
      </c>
      <c r="P42" s="42">
        <f>[1]TSA10!$M92</f>
        <v>311.53100000000001</v>
      </c>
      <c r="Q42" s="42">
        <f>[1]TSA5!$O93</f>
        <v>245.447</v>
      </c>
      <c r="R42" s="42">
        <f t="shared" si="18"/>
        <v>232.16621307076372</v>
      </c>
      <c r="S42" s="42"/>
      <c r="T42" s="50">
        <f t="shared" si="32"/>
        <v>0.66381193890622725</v>
      </c>
      <c r="U42" s="16">
        <f t="shared" si="33"/>
        <v>0.59275286249442571</v>
      </c>
      <c r="V42" s="16">
        <f t="shared" si="34"/>
        <v>7.1059076411801564E-2</v>
      </c>
      <c r="W42" s="16">
        <f t="shared" si="35"/>
        <v>0.12114397549666304</v>
      </c>
      <c r="X42" s="16">
        <f t="shared" si="36"/>
        <v>0.21504408559710972</v>
      </c>
      <c r="Y42" s="16">
        <f t="shared" si="37"/>
        <v>0.10864765522243683</v>
      </c>
      <c r="Z42" s="16">
        <f t="shared" si="38"/>
        <v>0.10639643037467289</v>
      </c>
      <c r="AA42" s="16">
        <f t="shared" si="39"/>
        <v>3.830643118575669E-2</v>
      </c>
      <c r="AB42" s="19"/>
      <c r="AC42" s="51">
        <f t="shared" si="40"/>
        <v>0.16455422341571396</v>
      </c>
      <c r="AD42" s="2">
        <f>'PS Table A1'!D89/100</f>
        <v>0.14107</v>
      </c>
      <c r="AE42" s="20">
        <f t="shared" si="41"/>
        <v>0.12417212538954933</v>
      </c>
      <c r="AF42" s="20">
        <f t="shared" si="42"/>
        <v>0.25979588382319707</v>
      </c>
      <c r="AG42" s="16">
        <f t="shared" si="43"/>
        <v>0.12417212538954933</v>
      </c>
      <c r="AH42" s="20">
        <f t="shared" si="21"/>
        <v>0.39828928340794156</v>
      </c>
      <c r="AI42" s="20"/>
      <c r="AJ42" s="51">
        <f>[2]TB10!$M92</f>
        <v>0.170922741293907</v>
      </c>
      <c r="AK42" s="20">
        <f>[2]TA10!$M92</f>
        <v>0.165251359343529</v>
      </c>
      <c r="AL42" s="20">
        <f>[2]TB10!$H92</f>
        <v>0.15964528918266296</v>
      </c>
      <c r="AM42" s="20">
        <f>'[3]F-1'!$C69</f>
        <v>0.1201311313820049</v>
      </c>
      <c r="AN42" s="2">
        <f>'PS Table A3'!D89/100</f>
        <v>0.16687000000000002</v>
      </c>
      <c r="AO42" s="2">
        <f>AD42*(('PS Table A7'!$Q87*0.3+'PS Table A7'!$R87+'PS Table A7'!$S87+'PS Table A7'!$T87)/100)</f>
        <v>3.0190128077314349E-2</v>
      </c>
      <c r="AP42" s="16">
        <f t="shared" si="44"/>
        <v>0.28202684958484781</v>
      </c>
      <c r="AQ42" s="2">
        <f t="shared" si="45"/>
        <v>6.2039552739334571E-2</v>
      </c>
      <c r="AR42" s="2">
        <f t="shared" si="46"/>
        <v>0.39828928340794156</v>
      </c>
      <c r="AS42" s="21">
        <f>AD42*(('PS Table A7'!$Q87*0.7+'PS Table A7'!$P87)/100)</f>
        <v>0.11087987192268567</v>
      </c>
      <c r="AT42" s="16">
        <f t="shared" si="47"/>
        <v>0.12417212538954933</v>
      </c>
      <c r="AU42" s="16">
        <f>[4]TableB22!$E92</f>
        <v>0.46840000152587891</v>
      </c>
      <c r="AV42" s="16">
        <f>[4]TableB22b!$E92</f>
        <v>0.43543999999999999</v>
      </c>
      <c r="AW42" s="7"/>
      <c r="AX42" s="6">
        <f t="shared" si="48"/>
        <v>0</v>
      </c>
      <c r="AY42" s="6">
        <f t="shared" si="30"/>
        <v>0</v>
      </c>
      <c r="AZ42" s="51">
        <f t="shared" si="23"/>
        <v>0.12535507488733416</v>
      </c>
      <c r="BA42" s="6">
        <f t="shared" si="24"/>
        <v>0.14107</v>
      </c>
      <c r="BB42" s="20">
        <f t="shared" si="25"/>
        <v>5.8625880148224396E-2</v>
      </c>
      <c r="BC42" s="20">
        <f t="shared" si="26"/>
        <v>0.114436778902124</v>
      </c>
      <c r="BD42" s="20">
        <f t="shared" si="27"/>
        <v>5.8625880148224396E-2</v>
      </c>
      <c r="BE42" s="8">
        <f t="shared" si="29"/>
        <v>0.17142857142857187</v>
      </c>
      <c r="BF42" s="6">
        <f t="shared" si="28"/>
        <v>0.1201311313820049</v>
      </c>
      <c r="BG42" s="7"/>
      <c r="BH42" s="7"/>
      <c r="BI42" s="7"/>
      <c r="BJ42" s="6"/>
      <c r="BK42" s="6">
        <v>0.29759553078136641</v>
      </c>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row>
    <row r="43" spans="1:99">
      <c r="A43" s="5">
        <v>1997</v>
      </c>
      <c r="B43" s="49">
        <f>([1]TA0!$B93-[1]TSA12!$F93)</f>
        <v>6974.8310000000001</v>
      </c>
      <c r="C43" s="42"/>
      <c r="D43" s="48">
        <f t="shared" si="16"/>
        <v>4647.8439681149739</v>
      </c>
      <c r="E43" s="42">
        <f>D43-([1]TC1!$D95-[1]TC1!$Z95)</f>
        <v>0</v>
      </c>
      <c r="F43" s="42">
        <f>[1]TC2!$D95</f>
        <v>3613.9180000000001</v>
      </c>
      <c r="G43" s="42">
        <f>0.7*([1]TC2!$E95-[1]TC2!$H95+[1]TC1!$E95)</f>
        <v>212.63090249924494</v>
      </c>
      <c r="H43" s="43">
        <f>[1]TC2!$R95</f>
        <v>314.89400000000001</v>
      </c>
      <c r="I43" s="43">
        <f>[1]TC2!$H95+[1]TC2!$K95+[1]TC2!$M95+[1]TC2!$N95+[1]TC2!$O95+0.3*([1]TC2!$E95-[1]TC2!$H95+[1]TC1!$E95)</f>
        <v>506.40106561572912</v>
      </c>
      <c r="J43" s="43">
        <f>[1]TC1!$V95</f>
        <v>354.62200000000001</v>
      </c>
      <c r="K43" s="43"/>
      <c r="L43" s="48">
        <f>([1]TA4!$R92-[1]TA6!$L93-[1]TA6!$R93-[1]TA6!$V93-[1]TA6!$Z93+[1]TA6!$AE93+[1]TA6!$AI93)*[1]TA3!$B92-I43</f>
        <v>1485.8759519158743</v>
      </c>
      <c r="M43" s="42">
        <f>[1]TB7!$G92*[1]TB1!$R94</f>
        <v>771.28089347412606</v>
      </c>
      <c r="N43" s="42">
        <f t="shared" si="17"/>
        <v>714.59505844174828</v>
      </c>
      <c r="O43" s="48">
        <f t="shared" si="31"/>
        <v>841.11107996915189</v>
      </c>
      <c r="P43" s="42">
        <f>[1]TSA10!$M93</f>
        <v>324.85500000000002</v>
      </c>
      <c r="Q43" s="42">
        <f>[1]TSA5!$O94</f>
        <v>248.661</v>
      </c>
      <c r="R43" s="42">
        <f t="shared" si="18"/>
        <v>267.59507996915187</v>
      </c>
      <c r="S43" s="42"/>
      <c r="T43" s="50">
        <f t="shared" si="32"/>
        <v>0.66637370398149776</v>
      </c>
      <c r="U43" s="16">
        <f t="shared" si="33"/>
        <v>0.59376964151522027</v>
      </c>
      <c r="V43" s="16">
        <f t="shared" si="34"/>
        <v>7.2604062466277555E-2</v>
      </c>
      <c r="W43" s="16">
        <f t="shared" si="35"/>
        <v>0.12059232402464688</v>
      </c>
      <c r="X43" s="16">
        <f t="shared" si="36"/>
        <v>0.21303397199385538</v>
      </c>
      <c r="Y43" s="16">
        <f t="shared" si="37"/>
        <v>0.1105805851746266</v>
      </c>
      <c r="Z43" s="16">
        <f t="shared" si="38"/>
        <v>0.10245338681922878</v>
      </c>
      <c r="AA43" s="16">
        <f t="shared" si="39"/>
        <v>5.0843095696512221E-2</v>
      </c>
      <c r="AB43" s="19"/>
      <c r="AC43" s="51">
        <f t="shared" si="40"/>
        <v>0.17141880994668526</v>
      </c>
      <c r="AD43" s="2">
        <f>'PS Table A1'!D90/100</f>
        <v>0.14771000000000001</v>
      </c>
      <c r="AE43" s="20">
        <f t="shared" si="41"/>
        <v>0.13089519491840471</v>
      </c>
      <c r="AF43" s="20">
        <f t="shared" si="42"/>
        <v>0.26851958791980191</v>
      </c>
      <c r="AG43" s="16">
        <f t="shared" si="43"/>
        <v>0.13089519491840471</v>
      </c>
      <c r="AH43" s="20">
        <f t="shared" si="21"/>
        <v>0.41706114798798516</v>
      </c>
      <c r="AI43" s="20"/>
      <c r="AJ43" s="51">
        <f>[2]TB10!$M93</f>
        <v>0.17757096886634799</v>
      </c>
      <c r="AK43" s="20">
        <f>[2]TA10!$M93</f>
        <v>0.17114050686359397</v>
      </c>
      <c r="AL43" s="20">
        <f>[2]TB10!$H93</f>
        <v>0.16628417372703597</v>
      </c>
      <c r="AM43" s="20">
        <f>'[3]F-1'!$C70</f>
        <v>0.12557941625014893</v>
      </c>
      <c r="AN43" s="2">
        <f>'PS Table A3'!D90/100</f>
        <v>0.18015</v>
      </c>
      <c r="AO43" s="2">
        <f>AD43*(('PS Table A7'!$Q88*0.3+'PS Table A7'!$R88+'PS Table A7'!$S88+'PS Table A7'!$T88)/100)</f>
        <v>3.1076356597822766E-2</v>
      </c>
      <c r="AP43" s="16">
        <f t="shared" si="44"/>
        <v>0.28522462998485087</v>
      </c>
      <c r="AQ43" s="2">
        <f t="shared" si="45"/>
        <v>7.1784450004993408E-2</v>
      </c>
      <c r="AR43" s="2">
        <f t="shared" si="46"/>
        <v>0.41706114798798516</v>
      </c>
      <c r="AS43" s="21">
        <f>AD43*(('PS Table A7'!$Q88*0.7+'PS Table A7'!$P88)/100)</f>
        <v>0.11663364340217725</v>
      </c>
      <c r="AT43" s="16">
        <f t="shared" si="47"/>
        <v>0.13089519491840471</v>
      </c>
      <c r="AU43" s="16">
        <f>[4]TableB22!$E93</f>
        <v>0.47495999932289124</v>
      </c>
      <c r="AV43" s="16">
        <f>[4]TableB22b!$E93</f>
        <v>0.43851000000000001</v>
      </c>
      <c r="AW43" s="7"/>
      <c r="AX43" s="6">
        <f t="shared" si="48"/>
        <v>0</v>
      </c>
      <c r="AY43" s="6">
        <f t="shared" si="30"/>
        <v>0</v>
      </c>
      <c r="AZ43" s="51">
        <f t="shared" si="23"/>
        <v>0.12918030787085344</v>
      </c>
      <c r="BA43" s="6">
        <f t="shared" si="24"/>
        <v>0.14771000000000001</v>
      </c>
      <c r="BB43" s="20">
        <f t="shared" si="25"/>
        <v>5.8625880148224396E-2</v>
      </c>
      <c r="BC43" s="20">
        <f t="shared" si="26"/>
        <v>0.1111579373892754</v>
      </c>
      <c r="BD43" s="20">
        <f t="shared" si="27"/>
        <v>5.8625880148224396E-2</v>
      </c>
      <c r="BE43" s="8">
        <f t="shared" si="29"/>
        <v>0.16785714285714332</v>
      </c>
      <c r="BF43" s="6">
        <f t="shared" si="28"/>
        <v>0.12557941625014893</v>
      </c>
      <c r="BG43" s="7"/>
      <c r="BH43" s="7"/>
      <c r="BI43" s="7"/>
      <c r="BJ43" s="6"/>
      <c r="BK43" s="6">
        <v>0.30723473657526251</v>
      </c>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row>
    <row r="44" spans="1:99">
      <c r="A44" s="5">
        <v>1998</v>
      </c>
      <c r="B44" s="49">
        <f>([1]TA0!$B94-[1]TSA12!$F94)</f>
        <v>7432.5529999999999</v>
      </c>
      <c r="C44" s="42"/>
      <c r="D44" s="48">
        <f t="shared" si="16"/>
        <v>4990.6186536143496</v>
      </c>
      <c r="E44" s="42">
        <f>D44-([1]TC1!$D96-[1]TC1!$Z96)</f>
        <v>0</v>
      </c>
      <c r="F44" s="42">
        <f>[1]TC2!$D96</f>
        <v>3879.7620000000002</v>
      </c>
      <c r="G44" s="42">
        <f>0.7*([1]TC2!$E96-[1]TC2!$H96+[1]TC1!$E96)</f>
        <v>225.18706218123708</v>
      </c>
      <c r="H44" s="43">
        <f>[1]TC2!$R96</f>
        <v>354.74400000000003</v>
      </c>
      <c r="I44" s="43">
        <f>[1]TC2!$H96+[1]TC2!$K96+[1]TC2!$M96+[1]TC2!$N96+[1]TC2!$O96+0.3*([1]TC2!$E96-[1]TC2!$H96+[1]TC1!$E96)</f>
        <v>530.92559143311269</v>
      </c>
      <c r="J44" s="43">
        <f>[1]TC1!$V96</f>
        <v>444.50799999999998</v>
      </c>
      <c r="K44" s="43"/>
      <c r="L44" s="48">
        <f>([1]TA4!$R93-[1]TA6!$L94-[1]TA6!$R94-[1]TA6!$V94-[1]TA6!$Z94+[1]TA6!$AE94+[1]TA6!$AI94)*[1]TA3!$B93-I44</f>
        <v>1501.4694896051376</v>
      </c>
      <c r="M44" s="42">
        <f>[1]TB7!$G93*[1]TB1!$R95</f>
        <v>785.73062834920484</v>
      </c>
      <c r="N44" s="42">
        <f t="shared" si="17"/>
        <v>715.73886125593276</v>
      </c>
      <c r="O44" s="48">
        <f t="shared" si="31"/>
        <v>940.46485678051272</v>
      </c>
      <c r="P44" s="42">
        <f>[1]TSA10!$M94</f>
        <v>335.43900000000002</v>
      </c>
      <c r="Q44" s="42">
        <f>[1]TSA5!$O95</f>
        <v>268.79000000000002</v>
      </c>
      <c r="R44" s="42">
        <f t="shared" si="18"/>
        <v>336.23585678051262</v>
      </c>
      <c r="S44" s="42"/>
      <c r="T44" s="50">
        <f t="shared" si="32"/>
        <v>0.6714541630062173</v>
      </c>
      <c r="U44" s="16">
        <f t="shared" si="33"/>
        <v>0.60002169674151495</v>
      </c>
      <c r="V44" s="16">
        <f t="shared" si="34"/>
        <v>7.1432466264702413E-2</v>
      </c>
      <c r="W44" s="16">
        <f t="shared" si="35"/>
        <v>0.12653321904068665</v>
      </c>
      <c r="X44" s="16">
        <f t="shared" si="36"/>
        <v>0.20201261795309602</v>
      </c>
      <c r="Y44" s="16">
        <f t="shared" si="37"/>
        <v>0.10571476965575689</v>
      </c>
      <c r="Z44" s="16">
        <f t="shared" si="38"/>
        <v>9.6297848297339117E-2</v>
      </c>
      <c r="AA44" s="16">
        <f t="shared" si="39"/>
        <v>5.9805560754158091E-2</v>
      </c>
      <c r="AB44" s="19"/>
      <c r="AC44" s="51">
        <f t="shared" si="40"/>
        <v>0.17672452709698316</v>
      </c>
      <c r="AD44" s="2">
        <f>'PS Table A1'!D91/100</f>
        <v>0.15293999999999999</v>
      </c>
      <c r="AE44" s="20">
        <f t="shared" si="41"/>
        <v>0.13646635472999188</v>
      </c>
      <c r="AF44" s="20">
        <f t="shared" si="42"/>
        <v>0.28099631016740767</v>
      </c>
      <c r="AG44" s="16">
        <f t="shared" si="43"/>
        <v>0.13646635472999188</v>
      </c>
      <c r="AH44" s="20">
        <f t="shared" si="21"/>
        <v>0.43965978206811263</v>
      </c>
      <c r="AI44" s="20"/>
      <c r="AJ44" s="51">
        <f>[2]TB10!$M94</f>
        <v>0.18084128201007801</v>
      </c>
      <c r="AK44" s="20">
        <f>[2]TA10!$M94</f>
        <v>0.17298170924186698</v>
      </c>
      <c r="AL44" s="20">
        <f>[2]TB10!$H94</f>
        <v>0.169265151023865</v>
      </c>
      <c r="AM44" s="20">
        <f>'[3]F-1'!$C71</f>
        <v>0.12702252409326495</v>
      </c>
      <c r="AN44" s="2">
        <f>'PS Table A3'!D91/100</f>
        <v>0.19088000000000002</v>
      </c>
      <c r="AO44" s="2">
        <f>AD44*(('PS Table A7'!$Q89*0.3+'PS Table A7'!$R89+'PS Table A7'!$S89+'PS Table A7'!$T89)/100)</f>
        <v>3.099158084564442E-2</v>
      </c>
      <c r="AP44" s="16">
        <f t="shared" si="44"/>
        <v>0.29131607887986988</v>
      </c>
      <c r="AQ44" s="2">
        <f t="shared" si="45"/>
        <v>7.8905046296613587E-2</v>
      </c>
      <c r="AR44" s="2">
        <f t="shared" si="46"/>
        <v>0.43965978206811263</v>
      </c>
      <c r="AS44" s="21">
        <f>AD44*(('PS Table A7'!$Q89*0.7+'PS Table A7'!$P89)/100)</f>
        <v>0.12194841915435559</v>
      </c>
      <c r="AT44" s="16">
        <f t="shared" si="47"/>
        <v>0.13646635472999188</v>
      </c>
      <c r="AU44" s="16">
        <f>[4]TableB22!$E94</f>
        <v>0.48622000217437744</v>
      </c>
      <c r="AV44" s="16">
        <f>[4]TableB22b!$E94</f>
        <v>0.45345000000000002</v>
      </c>
      <c r="AW44" s="7"/>
      <c r="AX44" s="6">
        <f t="shared" si="48"/>
        <v>0</v>
      </c>
      <c r="AY44" s="6">
        <f t="shared" si="30"/>
        <v>0</v>
      </c>
      <c r="AZ44" s="51">
        <f t="shared" si="23"/>
        <v>0.13212830323186051</v>
      </c>
      <c r="BA44" s="6">
        <f t="shared" si="24"/>
        <v>0.15293999999999999</v>
      </c>
      <c r="BB44" s="20">
        <f t="shared" si="25"/>
        <v>5.8625880148224396E-2</v>
      </c>
      <c r="BC44" s="20">
        <f t="shared" si="26"/>
        <v>0.10899310365134481</v>
      </c>
      <c r="BD44" s="20">
        <f t="shared" si="27"/>
        <v>5.8625880148224396E-2</v>
      </c>
      <c r="BE44" s="8">
        <f t="shared" si="29"/>
        <v>0.16428571428571476</v>
      </c>
      <c r="BF44" s="6">
        <f t="shared" si="28"/>
        <v>0.12702252409326495</v>
      </c>
      <c r="BG44" s="7"/>
      <c r="BH44" s="7"/>
      <c r="BI44" s="7"/>
      <c r="BJ44" s="6">
        <v>0.35405737168444629</v>
      </c>
      <c r="BK44" s="6">
        <v>0.31911471604888958</v>
      </c>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row>
    <row r="45" spans="1:99">
      <c r="A45" s="5">
        <v>1999</v>
      </c>
      <c r="B45" s="49">
        <f>([1]TA0!$B95-[1]TSA12!$F95)</f>
        <v>7877.4459999999999</v>
      </c>
      <c r="C45" s="42"/>
      <c r="D45" s="48">
        <f t="shared" si="16"/>
        <v>5320.1427587424578</v>
      </c>
      <c r="E45" s="42">
        <f>D45-([1]TC1!$D97-[1]TC1!$Z97)</f>
        <v>0</v>
      </c>
      <c r="F45" s="42">
        <f>[1]TC2!$D97</f>
        <v>4132.4734589999998</v>
      </c>
      <c r="G45" s="42">
        <f>0.7*([1]TC2!$E97-[1]TC2!$H97+[1]TC1!$E97)</f>
        <v>236.66212007541176</v>
      </c>
      <c r="H45" s="43">
        <f>[1]TC2!$R97</f>
        <v>391.45162599999998</v>
      </c>
      <c r="I45" s="43">
        <f>[1]TC2!$H97+[1]TC2!$K97+[1]TC2!$M97+[1]TC2!$N97+[1]TC2!$O97+0.3*([1]TC2!$E97-[1]TC2!$H97+[1]TC1!$E97)</f>
        <v>559.55555366704596</v>
      </c>
      <c r="J45" s="43">
        <f>[1]TC1!$V97</f>
        <v>521.38036199999976</v>
      </c>
      <c r="K45" s="43"/>
      <c r="L45" s="48">
        <f>([1]TA4!$R94-[1]TA6!$L95-[1]TA6!$R95-[1]TA6!$V95-[1]TA6!$Z95+[1]TA6!$AE95+[1]TA6!$AI95)*[1]TA3!$B94-I45</f>
        <v>1533.5324399875458</v>
      </c>
      <c r="M45" s="42">
        <f>[1]TB7!$G94*[1]TB1!$R96</f>
        <v>795.38471773571234</v>
      </c>
      <c r="N45" s="42">
        <f t="shared" si="17"/>
        <v>738.14772225183344</v>
      </c>
      <c r="O45" s="48">
        <f t="shared" si="31"/>
        <v>1023.7708012699964</v>
      </c>
      <c r="P45" s="42">
        <f>[1]TSA10!$M95</f>
        <v>343.26299999999998</v>
      </c>
      <c r="Q45" s="42">
        <f>[1]TSA5!$O96</f>
        <v>294.846</v>
      </c>
      <c r="R45" s="42">
        <f t="shared" si="18"/>
        <v>385.66180126999643</v>
      </c>
      <c r="S45" s="42"/>
      <c r="T45" s="50">
        <f t="shared" si="32"/>
        <v>0.67536391347429836</v>
      </c>
      <c r="U45" s="16">
        <f t="shared" si="33"/>
        <v>0.6043313029470988</v>
      </c>
      <c r="V45" s="16">
        <f t="shared" si="34"/>
        <v>7.1032610527199544E-2</v>
      </c>
      <c r="W45" s="16">
        <f t="shared" si="35"/>
        <v>0.129962274735999</v>
      </c>
      <c r="X45" s="16">
        <f t="shared" si="36"/>
        <v>0.19467381178970264</v>
      </c>
      <c r="Y45" s="16">
        <f t="shared" si="37"/>
        <v>0.10096987243526802</v>
      </c>
      <c r="Z45" s="16">
        <f t="shared" si="38"/>
        <v>9.3703939354434607E-2</v>
      </c>
      <c r="AA45" s="16">
        <f t="shared" si="39"/>
        <v>6.6186472366805152E-2</v>
      </c>
      <c r="AB45" s="19"/>
      <c r="AC45" s="51">
        <f t="shared" si="40"/>
        <v>0.18277987276905328</v>
      </c>
      <c r="AD45" s="2">
        <f>'PS Table A1'!D92/100</f>
        <v>0.15872999999999998</v>
      </c>
      <c r="AE45" s="20">
        <f t="shared" si="41"/>
        <v>0.14261798765080946</v>
      </c>
      <c r="AF45" s="20">
        <f t="shared" si="42"/>
        <v>0.29302554958717614</v>
      </c>
      <c r="AG45" s="16">
        <f t="shared" si="43"/>
        <v>0.14261798765080946</v>
      </c>
      <c r="AH45" s="20">
        <f t="shared" si="21"/>
        <v>0.45509592193909271</v>
      </c>
      <c r="AI45" s="20"/>
      <c r="AJ45" s="51">
        <f>[2]TB10!$M95</f>
        <v>0.18888309597969097</v>
      </c>
      <c r="AK45" s="20">
        <f>[2]TA10!$M95</f>
        <v>0.17930059134960197</v>
      </c>
      <c r="AL45" s="20">
        <f>[2]TB10!$H95</f>
        <v>0.17707523703575101</v>
      </c>
      <c r="AM45" s="20">
        <f>'[3]F-1'!$C72</f>
        <v>0.13252076504033089</v>
      </c>
      <c r="AN45" s="2">
        <f>'PS Table A3'!D92/100</f>
        <v>0.20044000000000001</v>
      </c>
      <c r="AO45" s="2">
        <f>AD45*(('PS Table A7'!$Q90*0.3+'PS Table A7'!$R90+'PS Table A7'!$S90+'PS Table A7'!$T90)/100)</f>
        <v>3.1112114914425424E-2</v>
      </c>
      <c r="AP45" s="16">
        <f t="shared" si="44"/>
        <v>0.29580779207069408</v>
      </c>
      <c r="AQ45" s="2">
        <f t="shared" si="45"/>
        <v>8.4212544730122935E-2</v>
      </c>
      <c r="AR45" s="2">
        <f t="shared" si="46"/>
        <v>0.45509592193909271</v>
      </c>
      <c r="AS45" s="21">
        <f>AD45*(('PS Table A7'!$Q90*0.7+'PS Table A7'!$P90)/100)</f>
        <v>0.12761788508557456</v>
      </c>
      <c r="AT45" s="16">
        <f t="shared" si="47"/>
        <v>0.14261798765080946</v>
      </c>
      <c r="AU45" s="16">
        <f>[4]TableB22!$E95</f>
        <v>0.49336999654769897</v>
      </c>
      <c r="AV45" s="16">
        <f>[4]TableB22b!$E95</f>
        <v>0.45911999999999997</v>
      </c>
      <c r="AW45" s="7"/>
      <c r="AX45" s="6">
        <f t="shared" si="48"/>
        <v>0</v>
      </c>
      <c r="AY45" s="6">
        <f t="shared" si="30"/>
        <v>0</v>
      </c>
      <c r="AZ45" s="51">
        <f t="shared" si="23"/>
        <v>0.13579867605017293</v>
      </c>
      <c r="BA45" s="6">
        <f t="shared" si="24"/>
        <v>0.15872999999999998</v>
      </c>
      <c r="BB45" s="20">
        <f t="shared" si="25"/>
        <v>5.8625880148224396E-2</v>
      </c>
      <c r="BC45" s="20">
        <f t="shared" si="26"/>
        <v>0.10776492805615251</v>
      </c>
      <c r="BD45" s="20">
        <f t="shared" si="27"/>
        <v>5.8625880148224396E-2</v>
      </c>
      <c r="BE45" s="8">
        <f t="shared" si="29"/>
        <v>0.1607142857142862</v>
      </c>
      <c r="BF45" s="6">
        <f t="shared" si="28"/>
        <v>0.13252076504033089</v>
      </c>
      <c r="BG45" s="7"/>
      <c r="BH45" s="7"/>
      <c r="BI45" s="7"/>
      <c r="BJ45" s="6"/>
      <c r="BK45" s="6">
        <v>0.32817501953063688</v>
      </c>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row>
    <row r="46" spans="1:99">
      <c r="A46" s="5">
        <v>2000</v>
      </c>
      <c r="B46" s="49">
        <f>([1]TA0!$B96-[1]TSA12!$F96)</f>
        <v>8442.4040000000005</v>
      </c>
      <c r="C46" s="42"/>
      <c r="D46" s="48">
        <f t="shared" si="16"/>
        <v>5723.6623526537005</v>
      </c>
      <c r="E46" s="42">
        <f>D46-([1]TC1!$D98-[1]TC1!$Z98)</f>
        <v>0</v>
      </c>
      <c r="F46" s="42">
        <f>[1]TC2!$D98</f>
        <v>4456.1674380000004</v>
      </c>
      <c r="G46" s="42">
        <f>0.7*([1]TC2!$E98-[1]TC2!$H98+[1]TC1!$E98)</f>
        <v>239.57207395691279</v>
      </c>
      <c r="H46" s="43">
        <f>[1]TC2!$R98</f>
        <v>424.794329</v>
      </c>
      <c r="I46" s="43">
        <f>[1]TC2!$H98+[1]TC2!$K98+[1]TC2!$M98+[1]TC2!$N98+[1]TC2!$O98+0.3*([1]TC2!$E98-[1]TC2!$H98+[1]TC1!$E98)</f>
        <v>603.12851169678754</v>
      </c>
      <c r="J46" s="43">
        <f>[1]TC1!$V98</f>
        <v>614.73961299999985</v>
      </c>
      <c r="K46" s="43"/>
      <c r="L46" s="48">
        <f>([1]TA4!$R95-[1]TA6!$L96-[1]TA6!$R96-[1]TA6!$V96-[1]TA6!$Z96+[1]TA6!$AE96+[1]TA6!$AI96)*[1]TA3!$B95-I46</f>
        <v>1543.0862243887095</v>
      </c>
      <c r="M46" s="42">
        <f>[1]TB7!$G95*[1]TB1!$R97</f>
        <v>823.42950827813229</v>
      </c>
      <c r="N46" s="42">
        <f t="shared" si="17"/>
        <v>719.65671611057724</v>
      </c>
      <c r="O46" s="48">
        <f t="shared" si="31"/>
        <v>1175.6554229575904</v>
      </c>
      <c r="P46" s="42">
        <f>[1]TSA10!$M96</f>
        <v>361.24099999999999</v>
      </c>
      <c r="Q46" s="42">
        <f>[1]TSA5!$O97</f>
        <v>329.19900000000001</v>
      </c>
      <c r="R46" s="42">
        <f t="shared" si="18"/>
        <v>485.21542295759042</v>
      </c>
      <c r="S46" s="42"/>
      <c r="T46" s="50">
        <f t="shared" si="32"/>
        <v>0.67796593868922883</v>
      </c>
      <c r="U46" s="16">
        <f t="shared" si="33"/>
        <v>0.6065255632112504</v>
      </c>
      <c r="V46" s="16">
        <f t="shared" si="34"/>
        <v>7.1440375477978491E-2</v>
      </c>
      <c r="W46" s="16">
        <f t="shared" si="35"/>
        <v>0.13925600136615002</v>
      </c>
      <c r="X46" s="16">
        <f t="shared" si="36"/>
        <v>0.18277805994462115</v>
      </c>
      <c r="Y46" s="16">
        <f t="shared" si="37"/>
        <v>9.7534956663781106E-2</v>
      </c>
      <c r="Z46" s="16">
        <f t="shared" si="38"/>
        <v>8.524310328084006E-2</v>
      </c>
      <c r="AA46" s="16">
        <f t="shared" si="39"/>
        <v>7.281570663995704E-2</v>
      </c>
      <c r="AB46" s="19"/>
      <c r="AC46" s="51">
        <f t="shared" si="40"/>
        <v>0.18930017804484903</v>
      </c>
      <c r="AD46" s="2">
        <f>'PS Table A1'!D93/100</f>
        <v>0.16494</v>
      </c>
      <c r="AE46" s="20">
        <f t="shared" si="41"/>
        <v>0.14801778863396992</v>
      </c>
      <c r="AF46" s="20">
        <f t="shared" si="42"/>
        <v>0.31111015599164316</v>
      </c>
      <c r="AG46" s="16">
        <f t="shared" si="43"/>
        <v>0.14801778863396992</v>
      </c>
      <c r="AH46" s="20">
        <f t="shared" si="21"/>
        <v>0.49772005603266573</v>
      </c>
      <c r="AI46" s="20"/>
      <c r="AJ46" s="51">
        <f>[2]TB10!$M96</f>
        <v>0.19520176947116902</v>
      </c>
      <c r="AK46" s="20">
        <f>[2]TA10!$M96</f>
        <v>0.18570336699485801</v>
      </c>
      <c r="AL46" s="20">
        <f>[2]TB10!$H96</f>
        <v>0.18267017602920502</v>
      </c>
      <c r="AM46" s="20">
        <f>'[3]F-1'!$C73</f>
        <v>0.13801289955830787</v>
      </c>
      <c r="AN46" s="2">
        <f>'PS Table A3'!D93/100</f>
        <v>0.21521000000000001</v>
      </c>
      <c r="AO46" s="2">
        <f>AD46*(('PS Table A7'!$Q91*0.3+'PS Table A7'!$R91+'PS Table A7'!$S91+'PS Table A7'!$T91)/100)</f>
        <v>3.2519523552355233E-2</v>
      </c>
      <c r="AP46" s="16">
        <f t="shared" si="44"/>
        <v>0.3086088106815037</v>
      </c>
      <c r="AQ46" s="2">
        <f t="shared" si="45"/>
        <v>9.5632526076620886E-2</v>
      </c>
      <c r="AR46" s="2">
        <f t="shared" si="46"/>
        <v>0.49772005603266573</v>
      </c>
      <c r="AS46" s="21">
        <f>AD46*(('PS Table A7'!$Q91*0.7+'PS Table A7'!$P91)/100)</f>
        <v>0.13242047644764476</v>
      </c>
      <c r="AT46" s="16">
        <f t="shared" si="47"/>
        <v>0.14801778863396992</v>
      </c>
      <c r="AU46" s="16">
        <f>[4]TableB22!$E96</f>
        <v>0.49825000762939453</v>
      </c>
      <c r="AV46" s="16">
        <f>[4]TableB22b!$E96</f>
        <v>0.46628999999999998</v>
      </c>
      <c r="AW46" s="7"/>
      <c r="AX46" s="6">
        <f t="shared" si="48"/>
        <v>0</v>
      </c>
      <c r="AY46" s="6">
        <f t="shared" si="30"/>
        <v>0</v>
      </c>
      <c r="AZ46" s="51">
        <f t="shared" si="23"/>
        <v>0.13910112505432229</v>
      </c>
      <c r="BA46" s="6">
        <f t="shared" si="24"/>
        <v>0.16494</v>
      </c>
      <c r="BB46" s="20">
        <f t="shared" si="25"/>
        <v>5.8625880148224396E-2</v>
      </c>
      <c r="BC46" s="20">
        <f t="shared" si="26"/>
        <v>0.10457172751860405</v>
      </c>
      <c r="BD46" s="20">
        <f t="shared" si="27"/>
        <v>5.8625880148224396E-2</v>
      </c>
      <c r="BE46" s="8">
        <f t="shared" si="29"/>
        <v>0.15714285714285764</v>
      </c>
      <c r="BF46" s="6">
        <f t="shared" si="28"/>
        <v>0.13801289955830787</v>
      </c>
      <c r="BG46" s="7"/>
      <c r="BH46" s="7"/>
      <c r="BI46" s="7"/>
      <c r="BJ46" s="6"/>
      <c r="BK46" s="6">
        <v>0.33661478640472831</v>
      </c>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row>
    <row r="47" spans="1:99">
      <c r="A47" s="5">
        <v>2001</v>
      </c>
      <c r="B47" s="49">
        <f>([1]TA0!$B97-[1]TSA12!$F97)</f>
        <v>8719.7989999999991</v>
      </c>
      <c r="C47" s="42"/>
      <c r="D47" s="48">
        <f t="shared" si="16"/>
        <v>5844.6005960127759</v>
      </c>
      <c r="E47" s="42">
        <f>D47-([1]TC1!$D99-[1]TC1!$Z99)</f>
        <v>0</v>
      </c>
      <c r="F47" s="42">
        <f>[1]TC2!$D99</f>
        <v>4565.2292180000004</v>
      </c>
      <c r="G47" s="42">
        <f>0.7*([1]TC2!$E99-[1]TC2!$H99+[1]TC1!$E99)</f>
        <v>261.13447011707689</v>
      </c>
      <c r="H47" s="43">
        <f>[1]TC2!$R99</f>
        <v>433.07299399999999</v>
      </c>
      <c r="I47" s="43">
        <f>[1]TC2!$H99+[1]TC2!$K99+[1]TC2!$M99+[1]TC2!$N99+[1]TC2!$O99+0.3*([1]TC2!$E99-[1]TC2!$H99+[1]TC1!$E99)</f>
        <v>585.16391389569867</v>
      </c>
      <c r="J47" s="43">
        <f>[1]TC1!$V99</f>
        <v>325.16899999999998</v>
      </c>
      <c r="K47" s="43"/>
      <c r="L47" s="48">
        <f>([1]TA4!$R96-[1]TA6!$L97-[1]TA6!$R97-[1]TA6!$V97-[1]TA6!$Z97+[1]TA6!$AE97+[1]TA6!$AI97)*[1]TA3!$B96-I47</f>
        <v>1589.3716066813988</v>
      </c>
      <c r="M47" s="42">
        <f>[1]TB7!$G96*[1]TB1!$R98</f>
        <v>831.84961968824041</v>
      </c>
      <c r="N47" s="42">
        <f t="shared" si="17"/>
        <v>757.52198699315841</v>
      </c>
      <c r="O47" s="48">
        <f t="shared" si="31"/>
        <v>1285.8267973058244</v>
      </c>
      <c r="P47" s="42">
        <f>[1]TSA10!$M97</f>
        <v>381.06600000000003</v>
      </c>
      <c r="Q47" s="42">
        <f>[1]TSA5!$O98</f>
        <v>359</v>
      </c>
      <c r="R47" s="42">
        <f t="shared" si="18"/>
        <v>545.76079730582433</v>
      </c>
      <c r="S47" s="42"/>
      <c r="T47" s="50">
        <f t="shared" si="32"/>
        <v>0.67026781190859752</v>
      </c>
      <c r="U47" s="16">
        <f t="shared" si="33"/>
        <v>0.60316031162152672</v>
      </c>
      <c r="V47" s="16">
        <f t="shared" si="34"/>
        <v>6.7107500287070687E-2</v>
      </c>
      <c r="W47" s="16">
        <f t="shared" si="35"/>
        <v>0.14746060056038271</v>
      </c>
      <c r="X47" s="16">
        <f t="shared" si="36"/>
        <v>0.1822715875310198</v>
      </c>
      <c r="Y47" s="16">
        <f t="shared" si="37"/>
        <v>9.5397797551094982E-2</v>
      </c>
      <c r="Z47" s="16">
        <f t="shared" si="38"/>
        <v>8.6873789979924829E-2</v>
      </c>
      <c r="AA47" s="16">
        <f t="shared" si="39"/>
        <v>3.7290882507727531E-2</v>
      </c>
      <c r="AB47" s="19"/>
      <c r="AC47" s="51">
        <f t="shared" si="40"/>
        <v>0.17479703294819532</v>
      </c>
      <c r="AD47" s="2">
        <f>'PS Table A1'!D94/100</f>
        <v>0.15371000000000001</v>
      </c>
      <c r="AE47" s="20">
        <f t="shared" si="41"/>
        <v>0.1370628017976051</v>
      </c>
      <c r="AF47" s="20">
        <f t="shared" si="42"/>
        <v>0.28286802792775773</v>
      </c>
      <c r="AG47" s="16">
        <f t="shared" si="43"/>
        <v>0.1370628017976051</v>
      </c>
      <c r="AH47" s="20">
        <f t="shared" si="21"/>
        <v>0.44297958110703295</v>
      </c>
      <c r="AI47" s="20"/>
      <c r="AJ47" s="51">
        <f>[2]TB10!$M97</f>
        <v>0.184731975197792</v>
      </c>
      <c r="AK47" s="20">
        <f>[2]TA10!$M97</f>
        <v>0.17763336002826699</v>
      </c>
      <c r="AL47" s="20">
        <f>[2]TB10!$H97</f>
        <v>0.17269079387187999</v>
      </c>
      <c r="AM47" s="20">
        <f>'[3]F-1'!$C74</f>
        <v>0.12857861993471739</v>
      </c>
      <c r="AN47" s="2">
        <f>'PS Table A3'!D94/100</f>
        <v>0.1822</v>
      </c>
      <c r="AO47" s="2">
        <f>AD47*(('PS Table A7'!$Q92*0.3+'PS Table A7'!$R92+'PS Table A7'!$S92+'PS Table A7'!$T92)/100)</f>
        <v>3.0369984598459854E-2</v>
      </c>
      <c r="AP47" s="16">
        <f t="shared" si="44"/>
        <v>0.30333454587682496</v>
      </c>
      <c r="AQ47" s="2">
        <f t="shared" si="45"/>
        <v>6.5360446057186314E-2</v>
      </c>
      <c r="AR47" s="2">
        <f t="shared" si="46"/>
        <v>0.44297958110703295</v>
      </c>
      <c r="AS47" s="21">
        <f>AD47*(('PS Table A7'!$Q92*0.7+'PS Table A7'!$P92)/100)</f>
        <v>0.12334001540154019</v>
      </c>
      <c r="AT47" s="16">
        <f t="shared" si="47"/>
        <v>0.1370628017976051</v>
      </c>
      <c r="AU47" s="16">
        <f>[4]TableB22!$E97</f>
        <v>0.50528997182846069</v>
      </c>
      <c r="AV47" s="16">
        <f>[4]TableB22b!$E97</f>
        <v>0.48143999999999998</v>
      </c>
      <c r="AW47" s="7"/>
      <c r="AX47" s="6">
        <f t="shared" si="48"/>
        <v>0</v>
      </c>
      <c r="AY47" s="6">
        <f t="shared" si="30"/>
        <v>0</v>
      </c>
      <c r="AZ47" s="51">
        <f t="shared" si="23"/>
        <v>0.13060598474177515</v>
      </c>
      <c r="BA47" s="6">
        <f t="shared" si="24"/>
        <v>0.15371000000000001</v>
      </c>
      <c r="BB47" s="20">
        <f t="shared" si="25"/>
        <v>5.8625880148224396E-2</v>
      </c>
      <c r="BC47" s="20">
        <f t="shared" si="26"/>
        <v>0.10387857007633806</v>
      </c>
      <c r="BD47" s="20">
        <f t="shared" si="27"/>
        <v>5.8625880148224396E-2</v>
      </c>
      <c r="BE47" s="8">
        <f t="shared" si="29"/>
        <v>0.15357142857142908</v>
      </c>
      <c r="BF47" s="6">
        <f t="shared" si="28"/>
        <v>0.12857861993471739</v>
      </c>
      <c r="BG47" s="7"/>
      <c r="BH47" s="7"/>
      <c r="BI47" s="7"/>
      <c r="BJ47" s="6">
        <v>0.34315027855753155</v>
      </c>
      <c r="BK47" s="6">
        <v>0.32617627974165081</v>
      </c>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row>
    <row r="48" spans="1:99">
      <c r="A48" s="5">
        <v>2002</v>
      </c>
      <c r="B48" s="49">
        <f>([1]TA0!$B98-[1]TSA12!$F98)</f>
        <v>8956.496000000001</v>
      </c>
      <c r="C48" s="42"/>
      <c r="D48" s="48">
        <f t="shared" si="16"/>
        <v>5821.3719700017909</v>
      </c>
      <c r="E48" s="42">
        <f>D48-([1]TC1!$D100-[1]TC1!$Z100)</f>
        <v>0</v>
      </c>
      <c r="F48" s="42">
        <f>[1]TC2!$D100</f>
        <v>4559.6909029999997</v>
      </c>
      <c r="G48" s="42">
        <f>0.7*([1]TC2!$E100-[1]TC2!$H100+[1]TC1!$E100)</f>
        <v>279.09794402285712</v>
      </c>
      <c r="H48" s="43">
        <f>[1]TC2!$R100</f>
        <v>446.06044100000003</v>
      </c>
      <c r="I48" s="43">
        <f>[1]TC2!$H100+[1]TC2!$K100+[1]TC2!$M100+[1]TC2!$N100+[1]TC2!$O100+0.3*([1]TC2!$E100-[1]TC2!$H100+[1]TC1!$E100)</f>
        <v>536.52268197893386</v>
      </c>
      <c r="J48" s="43">
        <f>[1]TC1!$V100</f>
        <v>238.36799999999999</v>
      </c>
      <c r="K48" s="43"/>
      <c r="L48" s="48">
        <f>([1]TA4!$R97-[1]TA6!$L98-[1]TA6!$R98-[1]TA6!$V98-[1]TA6!$Z98+[1]TA6!$AE98+[1]TA6!$AI98)*[1]TA3!$B97-I48</f>
        <v>1782.0784848246187</v>
      </c>
      <c r="M48" s="42">
        <f>[1]TB7!$G97*[1]TB1!$R99</f>
        <v>892.31350462244006</v>
      </c>
      <c r="N48" s="42">
        <f t="shared" si="17"/>
        <v>889.76498020217866</v>
      </c>
      <c r="O48" s="48">
        <f t="shared" si="31"/>
        <v>1353.0455451735913</v>
      </c>
      <c r="P48" s="42">
        <f>[1]TSA10!$M98</f>
        <v>397.94500000000005</v>
      </c>
      <c r="Q48" s="42">
        <f>[1]TSA5!$O99</f>
        <v>384.99700000000001</v>
      </c>
      <c r="R48" s="42">
        <f t="shared" si="18"/>
        <v>570.10354517359133</v>
      </c>
      <c r="S48" s="42"/>
      <c r="T48" s="50">
        <f t="shared" si="32"/>
        <v>0.64996087420814908</v>
      </c>
      <c r="U48" s="16">
        <f t="shared" si="33"/>
        <v>0.59005768416832394</v>
      </c>
      <c r="V48" s="16">
        <f t="shared" si="34"/>
        <v>5.9903190039825152E-2</v>
      </c>
      <c r="W48" s="16">
        <f t="shared" si="35"/>
        <v>0.15106862607582153</v>
      </c>
      <c r="X48" s="16">
        <f t="shared" si="36"/>
        <v>0.1989704997160294</v>
      </c>
      <c r="Y48" s="16">
        <f t="shared" si="37"/>
        <v>9.9627522261210189E-2</v>
      </c>
      <c r="Z48" s="16">
        <f t="shared" si="38"/>
        <v>9.9342977454819223E-2</v>
      </c>
      <c r="AA48" s="16">
        <f t="shared" si="39"/>
        <v>2.66139793955136E-2</v>
      </c>
      <c r="AB48" s="19"/>
      <c r="AC48" s="51">
        <f t="shared" si="40"/>
        <v>0.17181996579736714</v>
      </c>
      <c r="AD48" s="2">
        <f>'PS Table A1'!D95/100</f>
        <v>0.14989</v>
      </c>
      <c r="AE48" s="20">
        <f t="shared" si="41"/>
        <v>0.13263042774417694</v>
      </c>
      <c r="AF48" s="20">
        <f t="shared" si="42"/>
        <v>0.27321152605401494</v>
      </c>
      <c r="AG48" s="16">
        <f t="shared" si="43"/>
        <v>0.13263042774417694</v>
      </c>
      <c r="AH48" s="20">
        <f t="shared" si="21"/>
        <v>0.41419528615662027</v>
      </c>
      <c r="AI48" s="20"/>
      <c r="AJ48" s="51">
        <f>[2]TB10!$M98</f>
        <v>0.18244886398315399</v>
      </c>
      <c r="AK48" s="20">
        <f>[2]TA10!$M98</f>
        <v>0.17574781179428103</v>
      </c>
      <c r="AL48" s="20">
        <f>[2]TB10!$H98</f>
        <v>0.17056846618652299</v>
      </c>
      <c r="AM48" s="20">
        <f>'[3]F-1'!$C75</f>
        <v>0.12204628588078184</v>
      </c>
      <c r="AN48" s="2">
        <f>'PS Table A3'!D95/100</f>
        <v>0.16864999999999999</v>
      </c>
      <c r="AO48" s="2">
        <f>AD48*(('PS Table A7'!$Q93*0.3+'PS Table A7'!$R93+'PS Table A7'!$S93+'PS Table A7'!$T93)/100)</f>
        <v>2.9468373999999995E-2</v>
      </c>
      <c r="AP48" s="16">
        <f t="shared" si="44"/>
        <v>0.31973739818862895</v>
      </c>
      <c r="AQ48" s="2">
        <f t="shared" si="45"/>
        <v>5.2965320187207357E-2</v>
      </c>
      <c r="AR48" s="2">
        <f t="shared" si="46"/>
        <v>0.41419528615662027</v>
      </c>
      <c r="AS48" s="21">
        <f>AD48*(('PS Table A7'!$Q93*0.7+'PS Table A7'!$P93)/100)</f>
        <v>0.120406637</v>
      </c>
      <c r="AT48" s="16">
        <f t="shared" si="47"/>
        <v>0.13263042774417694</v>
      </c>
      <c r="AU48" s="16">
        <f>[4]TableB22!$E98</f>
        <v>0.53021001815795898</v>
      </c>
      <c r="AV48" s="16">
        <f>[4]TableB22b!$E98</f>
        <v>0.51056000000000001</v>
      </c>
      <c r="AW48" s="7"/>
      <c r="AX48" s="6">
        <f t="shared" si="48"/>
        <v>-1.4988999999993036E-5</v>
      </c>
      <c r="AY48" s="6">
        <f t="shared" si="30"/>
        <v>-1.4399387579383527E-5</v>
      </c>
      <c r="AZ48" s="51">
        <f t="shared" si="23"/>
        <v>0.12702136439931072</v>
      </c>
      <c r="BA48" s="6">
        <f t="shared" si="24"/>
        <v>0.14989</v>
      </c>
      <c r="BB48" s="20">
        <f t="shared" si="25"/>
        <v>5.8625880148224396E-2</v>
      </c>
      <c r="BC48" s="20">
        <f t="shared" si="26"/>
        <v>0.10424760367680866</v>
      </c>
      <c r="BD48" s="20">
        <f t="shared" si="27"/>
        <v>5.8625880148224396E-2</v>
      </c>
      <c r="BE48" s="8">
        <f t="shared" si="29"/>
        <v>0.15000000000000052</v>
      </c>
      <c r="BF48" s="6">
        <f t="shared" si="28"/>
        <v>0.12204628588078184</v>
      </c>
      <c r="BG48" s="7"/>
      <c r="BH48" s="7"/>
      <c r="BI48" s="7"/>
      <c r="BJ48" s="6"/>
      <c r="BK48" s="6">
        <v>0.31572982325952748</v>
      </c>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row>
    <row r="49" spans="1:99">
      <c r="A49" s="5">
        <v>2003</v>
      </c>
      <c r="B49" s="49">
        <f>([1]TA0!$B99-[1]TSA12!$F99)</f>
        <v>9359.277</v>
      </c>
      <c r="C49" s="42"/>
      <c r="D49" s="48">
        <f t="shared" si="16"/>
        <v>5962.1043120674331</v>
      </c>
      <c r="E49" s="42">
        <f>D49-([1]TC1!$D101-[1]TC1!$Z101)</f>
        <v>0</v>
      </c>
      <c r="F49" s="42">
        <f>[1]TC2!$D101</f>
        <v>4649.9004930000001</v>
      </c>
      <c r="G49" s="42">
        <f>0.7*([1]TC2!$E101-[1]TC2!$H101+[1]TC1!$E101)</f>
        <v>306.18569551620021</v>
      </c>
      <c r="H49" s="43">
        <f>[1]TC2!$R101</f>
        <v>461.26704699999999</v>
      </c>
      <c r="I49" s="43">
        <f>[1]TC2!$H101+[1]TC2!$K101+[1]TC2!$M101+[1]TC2!$N101+[1]TC2!$O101+0.3*([1]TC2!$E101-[1]TC2!$H101+[1]TC1!$E101)</f>
        <v>544.75107655123213</v>
      </c>
      <c r="J49" s="43">
        <f>[1]TC1!$V101</f>
        <v>294.02199999999999</v>
      </c>
      <c r="K49" s="43"/>
      <c r="L49" s="48">
        <f>([1]TA4!$R98-[1]TA6!$L99-[1]TA6!$R99-[1]TA6!$V99-[1]TA6!$Z99+[1]TA6!$AE99+[1]TA6!$AI99)*[1]TA3!$B98-I49</f>
        <v>1944.9109499181695</v>
      </c>
      <c r="M49" s="42">
        <f>[1]TB7!$G98*[1]TB1!$R100</f>
        <v>973.44940084932625</v>
      </c>
      <c r="N49" s="42">
        <f t="shared" si="17"/>
        <v>971.46154906884328</v>
      </c>
      <c r="O49" s="48">
        <f t="shared" si="31"/>
        <v>1452.2617380143975</v>
      </c>
      <c r="P49" s="42">
        <f>[1]TSA10!$M99</f>
        <v>410.625</v>
      </c>
      <c r="Q49" s="42">
        <f>[1]TSA5!$O100</f>
        <v>421.00400000000002</v>
      </c>
      <c r="R49" s="42">
        <f t="shared" si="18"/>
        <v>620.63273801439743</v>
      </c>
      <c r="S49" s="42"/>
      <c r="T49" s="50">
        <f t="shared" si="32"/>
        <v>0.63702616260502098</v>
      </c>
      <c r="U49" s="16">
        <f t="shared" si="33"/>
        <v>0.5788217653474943</v>
      </c>
      <c r="V49" s="16">
        <f t="shared" si="34"/>
        <v>5.8204397257526637E-2</v>
      </c>
      <c r="W49" s="16">
        <f t="shared" si="35"/>
        <v>0.15516815433653661</v>
      </c>
      <c r="X49" s="16">
        <f t="shared" si="36"/>
        <v>0.20780568305844238</v>
      </c>
      <c r="Y49" s="16">
        <f t="shared" si="37"/>
        <v>0.10400903839573572</v>
      </c>
      <c r="Z49" s="16">
        <f t="shared" si="38"/>
        <v>0.10379664466270667</v>
      </c>
      <c r="AA49" s="16">
        <f t="shared" si="39"/>
        <v>3.1415033447562239E-2</v>
      </c>
      <c r="AB49" s="19"/>
      <c r="AC49" s="51">
        <f t="shared" si="40"/>
        <v>0.17785039054368801</v>
      </c>
      <c r="AD49" s="2">
        <f>'PS Table A1'!D96/100</f>
        <v>0.15214</v>
      </c>
      <c r="AE49" s="20">
        <f t="shared" si="41"/>
        <v>0.13320920168959971</v>
      </c>
      <c r="AF49" s="20">
        <f t="shared" si="42"/>
        <v>0.28999882636122731</v>
      </c>
      <c r="AG49" s="16">
        <f t="shared" si="43"/>
        <v>0.13320920168959971</v>
      </c>
      <c r="AH49" s="20">
        <f t="shared" si="21"/>
        <v>0.44710928157407753</v>
      </c>
      <c r="AI49" s="20"/>
      <c r="AJ49" s="51">
        <f>[2]TB10!$M99</f>
        <v>0.18462805449962597</v>
      </c>
      <c r="AK49" s="20">
        <f>[2]TA10!$M99</f>
        <v>0.17841163277625996</v>
      </c>
      <c r="AL49" s="20">
        <f>[2]TB10!$H99</f>
        <v>0.17203214764594996</v>
      </c>
      <c r="AM49" s="20">
        <f>'[3]F-1'!$C76</f>
        <v>0.12517329229261384</v>
      </c>
      <c r="AN49" s="2">
        <f>'PS Table A3'!D96/100</f>
        <v>0.17527999999999999</v>
      </c>
      <c r="AO49" s="2">
        <f>AD49*(('PS Table A7'!$Q94*0.3+'PS Table A7'!$R94+'PS Table A7'!$S94+'PS Table A7'!$T94)/100)</f>
        <v>3.1117194199999997E-2</v>
      </c>
      <c r="AP49" s="16">
        <f t="shared" si="44"/>
        <v>0.34056648202293499</v>
      </c>
      <c r="AQ49" s="2">
        <f t="shared" si="45"/>
        <v>5.9944957782760606E-2</v>
      </c>
      <c r="AR49" s="2">
        <f t="shared" si="46"/>
        <v>0.44710928157407753</v>
      </c>
      <c r="AS49" s="21">
        <f>AD49*(('PS Table A7'!$Q94*0.7+'PS Table A7'!$P94)/100)</f>
        <v>0.12103801979999998</v>
      </c>
      <c r="AT49" s="16">
        <f t="shared" si="47"/>
        <v>0.13320920168959971</v>
      </c>
      <c r="AU49" s="16">
        <f>[4]TableB22!$E99</f>
        <v>0.54734998941421509</v>
      </c>
      <c r="AV49" s="16">
        <f>[4]TableB22b!$E99</f>
        <v>0.55206</v>
      </c>
      <c r="AW49" s="7"/>
      <c r="AX49" s="6">
        <f t="shared" si="48"/>
        <v>1.5213999999985628E-5</v>
      </c>
      <c r="AY49" s="6">
        <f t="shared" si="30"/>
        <v>1.4498980755645041E-5</v>
      </c>
      <c r="AZ49" s="51">
        <f t="shared" si="23"/>
        <v>0.12731044581404258</v>
      </c>
      <c r="BA49" s="6">
        <f t="shared" si="24"/>
        <v>0.15214</v>
      </c>
      <c r="BB49" s="20">
        <f t="shared" si="25"/>
        <v>5.8625880148224396E-2</v>
      </c>
      <c r="BC49" s="20">
        <f t="shared" si="26"/>
        <v>0.1024823551643215</v>
      </c>
      <c r="BD49" s="20">
        <f t="shared" si="27"/>
        <v>5.8625880148224396E-2</v>
      </c>
      <c r="BE49" s="8">
        <f t="shared" si="29"/>
        <v>0.14642857142857196</v>
      </c>
      <c r="BF49" s="6">
        <f t="shared" si="28"/>
        <v>0.12517329229261384</v>
      </c>
      <c r="BG49" s="7"/>
      <c r="BH49" s="7"/>
      <c r="BI49" s="7"/>
      <c r="BJ49" s="6"/>
      <c r="BK49" s="6">
        <v>0.3182550010069351</v>
      </c>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row>
    <row r="50" spans="1:99">
      <c r="A50" s="5">
        <v>2004</v>
      </c>
      <c r="B50" s="49">
        <f>([1]TA0!$B100-[1]TSA12!$F100)</f>
        <v>10004.983</v>
      </c>
      <c r="C50" s="42"/>
      <c r="D50" s="48">
        <f t="shared" si="16"/>
        <v>6383.7777150915863</v>
      </c>
      <c r="E50" s="42">
        <f>D50-([1]TC1!$D102-[1]TC1!$Z102)</f>
        <v>0</v>
      </c>
      <c r="F50" s="42">
        <f>[1]TC2!$D102</f>
        <v>4921.8063439999996</v>
      </c>
      <c r="G50" s="42">
        <f>0.7*([1]TC2!$E102-[1]TC2!$H102+[1]TC1!$E102)</f>
        <v>335.93964865091147</v>
      </c>
      <c r="H50" s="43">
        <f>[1]TC2!$R102</f>
        <v>495.95803000000001</v>
      </c>
      <c r="I50" s="43">
        <f>[1]TC2!$H102+[1]TC2!$K102+[1]TC2!$M102+[1]TC2!$N102+[1]TC2!$O102+0.3*([1]TC2!$E102-[1]TC2!$H102+[1]TC1!$E102)</f>
        <v>630.07369244067604</v>
      </c>
      <c r="J50" s="43">
        <f>[1]TC1!$V102</f>
        <v>471.73599999999999</v>
      </c>
      <c r="K50" s="43"/>
      <c r="L50" s="48">
        <f>([1]TA4!$R99-[1]TA6!$L100-[1]TA6!$R100-[1]TA6!$V100-[1]TA6!$Z100+[1]TA6!$AE100+[1]TA6!$AI100)*[1]TA3!$B99-I50</f>
        <v>2084.3764851344736</v>
      </c>
      <c r="M50" s="42">
        <f>[1]TB7!$G99*[1]TB1!$R101</f>
        <v>1037.3938806643525</v>
      </c>
      <c r="N50" s="42">
        <f t="shared" si="17"/>
        <v>1046.982604470121</v>
      </c>
      <c r="O50" s="48">
        <f t="shared" si="31"/>
        <v>1536.8287997739403</v>
      </c>
      <c r="P50" s="42">
        <f>[1]TSA10!$M100</f>
        <v>426.255</v>
      </c>
      <c r="Q50" s="42">
        <f>[1]TSA5!$O101</f>
        <v>453.24900000000002</v>
      </c>
      <c r="R50" s="42">
        <f t="shared" si="18"/>
        <v>657.32479977394019</v>
      </c>
      <c r="S50" s="42"/>
      <c r="T50" s="50">
        <f t="shared" si="32"/>
        <v>0.63805982629771452</v>
      </c>
      <c r="U50" s="16">
        <f t="shared" si="33"/>
        <v>0.57508383798862128</v>
      </c>
      <c r="V50" s="16">
        <f t="shared" si="34"/>
        <v>6.2975988309093178E-2</v>
      </c>
      <c r="W50" s="16">
        <f t="shared" si="35"/>
        <v>0.15360633793919892</v>
      </c>
      <c r="X50" s="16">
        <f t="shared" si="36"/>
        <v>0.20833383576308662</v>
      </c>
      <c r="Y50" s="16">
        <f t="shared" si="37"/>
        <v>0.1036877204753224</v>
      </c>
      <c r="Z50" s="16">
        <f t="shared" si="38"/>
        <v>0.10464611528776421</v>
      </c>
      <c r="AA50" s="16">
        <f t="shared" si="39"/>
        <v>4.7150105102627356E-2</v>
      </c>
      <c r="AB50" s="19"/>
      <c r="AC50" s="51">
        <f t="shared" si="40"/>
        <v>0.19180864046227541</v>
      </c>
      <c r="AD50" s="2">
        <f>'PS Table A1'!D97/100</f>
        <v>0.16336999999999999</v>
      </c>
      <c r="AE50" s="20">
        <f t="shared" si="41"/>
        <v>0.14194126782458555</v>
      </c>
      <c r="AF50" s="20">
        <f t="shared" si="42"/>
        <v>0.31567473447675454</v>
      </c>
      <c r="AG50" s="16">
        <f t="shared" si="43"/>
        <v>0.14194126782458555</v>
      </c>
      <c r="AH50" s="20">
        <f t="shared" si="21"/>
        <v>0.48781707418905484</v>
      </c>
      <c r="AI50" s="20"/>
      <c r="AJ50" s="51">
        <f>[2]TB10!$M100</f>
        <v>0.19632855057716395</v>
      </c>
      <c r="AK50" s="20">
        <f>[2]TA10!$M100</f>
        <v>0.18908226490020802</v>
      </c>
      <c r="AL50" s="20">
        <f>[2]TB10!$H100</f>
        <v>0.18320685625076297</v>
      </c>
      <c r="AM50" s="20">
        <f>'[3]F-1'!$C77</f>
        <v>0.13396106736474739</v>
      </c>
      <c r="AN50" s="2">
        <f>'PS Table A3'!D97/100</f>
        <v>0.19753000000000001</v>
      </c>
      <c r="AO50" s="2">
        <f>AD50*(('PS Table A7'!$Q95*0.3+'PS Table A7'!$R95+'PS Table A7'!$S95+'PS Table A7'!$T95)/100)</f>
        <v>3.5438220399999998E-2</v>
      </c>
      <c r="AP50" s="16">
        <f t="shared" si="44"/>
        <v>0.35905279710329197</v>
      </c>
      <c r="AQ50" s="2">
        <f t="shared" si="45"/>
        <v>7.8401357333200569E-2</v>
      </c>
      <c r="AR50" s="2">
        <f t="shared" si="46"/>
        <v>0.48781707418905484</v>
      </c>
      <c r="AS50" s="21">
        <f>AD50*(('PS Table A7'!$Q95*0.7+'PS Table A7'!$P95)/100)</f>
        <v>0.12793177959999996</v>
      </c>
      <c r="AT50" s="16">
        <f t="shared" si="47"/>
        <v>0.14194126782458555</v>
      </c>
      <c r="AU50" s="16">
        <f>[4]TableB22!$E100</f>
        <v>0.56133997440338135</v>
      </c>
      <c r="AV50" s="16">
        <f>[4]TableB22b!$E100</f>
        <v>0.58023000000000002</v>
      </c>
      <c r="AW50" s="7"/>
      <c r="AX50" s="6">
        <f t="shared" si="48"/>
        <v>0</v>
      </c>
      <c r="AY50" s="6">
        <f t="shared" si="30"/>
        <v>0</v>
      </c>
      <c r="AZ50" s="51">
        <f t="shared" si="23"/>
        <v>0.13427336949482682</v>
      </c>
      <c r="BA50" s="6">
        <f t="shared" si="24"/>
        <v>0.16336999999999999</v>
      </c>
      <c r="BB50" s="20">
        <f t="shared" si="25"/>
        <v>5.8625880148224396E-2</v>
      </c>
      <c r="BC50" s="20">
        <f t="shared" si="26"/>
        <v>0.10093525536798059</v>
      </c>
      <c r="BD50" s="20">
        <f t="shared" si="27"/>
        <v>5.8625880148224396E-2</v>
      </c>
      <c r="BE50" s="8">
        <f t="shared" si="29"/>
        <v>0.1428571428571434</v>
      </c>
      <c r="BF50" s="6">
        <f t="shared" si="28"/>
        <v>0.13396106736474739</v>
      </c>
      <c r="BG50" s="7"/>
      <c r="BH50" s="7"/>
      <c r="BI50" s="7"/>
      <c r="BJ50" s="6">
        <v>0.34830468770249123</v>
      </c>
      <c r="BK50" s="6">
        <v>0.3306742988368222</v>
      </c>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row>
    <row r="51" spans="1:99">
      <c r="A51" s="5">
        <v>2005</v>
      </c>
      <c r="B51" s="49">
        <f>([1]TA0!$B101-[1]TSA12!$F101)</f>
        <v>10663.004999999999</v>
      </c>
      <c r="C51" s="42"/>
      <c r="D51" s="48">
        <f t="shared" si="16"/>
        <v>6825.6703895000965</v>
      </c>
      <c r="E51" s="42">
        <f>D51-([1]TC1!$D103-[1]TC1!$Z103)</f>
        <v>0</v>
      </c>
      <c r="F51" s="42">
        <f>[1]TC2!$D103</f>
        <v>5155.407373</v>
      </c>
      <c r="G51" s="42">
        <f>0.7*([1]TC2!$E103-[1]TC2!$H103+[1]TC1!$E103)</f>
        <v>383.48606166831354</v>
      </c>
      <c r="H51" s="43">
        <f>[1]TC2!$R103</f>
        <v>532.422054</v>
      </c>
      <c r="I51" s="43">
        <f>[1]TC2!$H103+[1]TC2!$K103+[1]TC2!$M103+[1]TC2!$N103+[1]TC2!$O103+0.3*([1]TC2!$E103-[1]TC2!$H103+[1]TC1!$E103)</f>
        <v>754.35490083178297</v>
      </c>
      <c r="J51" s="43">
        <f>[1]TC1!$V103</f>
        <v>663.05700000000002</v>
      </c>
      <c r="K51" s="43"/>
      <c r="L51" s="48">
        <f>([1]TA4!$R100-[1]TA6!$L101-[1]TA6!$R101-[1]TA6!$V101-[1]TA6!$Z101+[1]TA6!$AE101+[1]TA6!$AI101)*[1]TA3!$B100-I51</f>
        <v>2234.5603993596651</v>
      </c>
      <c r="M51" s="42">
        <f>[1]TB7!$G100*[1]TB1!$R102</f>
        <v>1150.0438001778709</v>
      </c>
      <c r="N51" s="42">
        <f t="shared" si="17"/>
        <v>1084.5165991817942</v>
      </c>
      <c r="O51" s="48">
        <f t="shared" si="31"/>
        <v>1602.7742111402376</v>
      </c>
      <c r="P51" s="42">
        <f>[1]TSA10!$M101</f>
        <v>447.29899999999998</v>
      </c>
      <c r="Q51" s="42">
        <f>[1]TSA5!$O102</f>
        <v>487.84800000000001</v>
      </c>
      <c r="R51" s="42">
        <f t="shared" si="18"/>
        <v>667.6272111402377</v>
      </c>
      <c r="S51" s="42"/>
      <c r="T51" s="50">
        <f t="shared" si="32"/>
        <v>0.64012634238660648</v>
      </c>
      <c r="U51" s="16">
        <f t="shared" si="33"/>
        <v>0.56938128498188956</v>
      </c>
      <c r="V51" s="16">
        <f t="shared" si="34"/>
        <v>7.0745057404716871E-2</v>
      </c>
      <c r="W51" s="16">
        <f t="shared" si="35"/>
        <v>0.15031168147630408</v>
      </c>
      <c r="X51" s="16">
        <f t="shared" si="36"/>
        <v>0.20956197613708943</v>
      </c>
      <c r="Y51" s="16">
        <f t="shared" si="37"/>
        <v>0.1078536303957347</v>
      </c>
      <c r="Z51" s="16">
        <f t="shared" si="38"/>
        <v>0.10170834574135473</v>
      </c>
      <c r="AA51" s="16">
        <f t="shared" si="39"/>
        <v>6.2182939987367541E-2</v>
      </c>
      <c r="AB51" s="19"/>
      <c r="AC51" s="51">
        <f t="shared" si="40"/>
        <v>0.20399788484308687</v>
      </c>
      <c r="AD51" s="2">
        <f>'PS Table A1'!D98/100</f>
        <v>0.17681000000000002</v>
      </c>
      <c r="AE51" s="20">
        <f t="shared" si="41"/>
        <v>0.15179916361322135</v>
      </c>
      <c r="AF51" s="20">
        <f t="shared" si="42"/>
        <v>0.32448614949034194</v>
      </c>
      <c r="AG51" s="16">
        <f t="shared" si="43"/>
        <v>0.15179916361322135</v>
      </c>
      <c r="AH51" s="20">
        <f t="shared" si="21"/>
        <v>0.50760699580031687</v>
      </c>
      <c r="AI51" s="20"/>
      <c r="AJ51" s="51">
        <f>[2]TB10!$M101</f>
        <v>0.20679095387458796</v>
      </c>
      <c r="AK51" s="20">
        <f>[2]TA10!$M101</f>
        <v>0.199495524168015</v>
      </c>
      <c r="AL51" s="20">
        <f>[2]TB10!$H101</f>
        <v>0.193738773465157</v>
      </c>
      <c r="AM51" s="20">
        <f>'[3]F-1'!$C78</f>
        <v>0.14363414009470926</v>
      </c>
      <c r="AN51" s="2">
        <f>'PS Table A3'!D98/100</f>
        <v>0.21915999999999999</v>
      </c>
      <c r="AO51" s="2">
        <f>AD51*(('PS Table A7'!$Q96*0.3+'PS Table A7'!$R96+'PS Table A7'!$S96+'PS Table A7'!$T96)/100)</f>
        <v>4.1769594399999999E-2</v>
      </c>
      <c r="AP51" s="16">
        <f t="shared" si="44"/>
        <v>0.37794608792643869</v>
      </c>
      <c r="AQ51" s="2">
        <f t="shared" si="45"/>
        <v>9.607616346158207E-2</v>
      </c>
      <c r="AR51" s="2">
        <f t="shared" si="46"/>
        <v>0.50760699580031687</v>
      </c>
      <c r="AS51" s="21">
        <f>AD51*(('PS Table A7'!$Q96*0.7+'PS Table A7'!$P96)/100)</f>
        <v>0.1350227246</v>
      </c>
      <c r="AT51" s="16">
        <f t="shared" si="47"/>
        <v>0.15179916361322135</v>
      </c>
      <c r="AU51" s="16">
        <f>[4]TableB22!$E101</f>
        <v>0.57037001848220825</v>
      </c>
      <c r="AV51" s="16">
        <f>[4]TableB22b!$E101</f>
        <v>0.57803000000000004</v>
      </c>
      <c r="AW51" s="7"/>
      <c r="AX51" s="6">
        <f t="shared" si="48"/>
        <v>-1.7681000000019376E-5</v>
      </c>
      <c r="AY51" s="6">
        <f t="shared" si="30"/>
        <v>-1.6115512273290333E-5</v>
      </c>
      <c r="AZ51" s="51">
        <f t="shared" si="23"/>
        <v>0.14248242681501805</v>
      </c>
      <c r="BA51" s="6">
        <f t="shared" si="24"/>
        <v>0.17681000000000002</v>
      </c>
      <c r="BB51" s="20">
        <f t="shared" si="25"/>
        <v>5.8625880148224396E-2</v>
      </c>
      <c r="BC51" s="20">
        <f t="shared" si="26"/>
        <v>9.7773145549699375E-2</v>
      </c>
      <c r="BD51" s="20">
        <f t="shared" si="27"/>
        <v>5.8625880148224396E-2</v>
      </c>
      <c r="BE51" s="8">
        <f t="shared" si="29"/>
        <v>0.13928571428571485</v>
      </c>
      <c r="BF51" s="6">
        <f t="shared" si="28"/>
        <v>0.14363414009470926</v>
      </c>
      <c r="BG51" s="7"/>
      <c r="BH51" s="7"/>
      <c r="BI51" s="7"/>
      <c r="BJ51" s="6"/>
      <c r="BK51" s="6">
        <v>0.33629523383105098</v>
      </c>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row>
    <row r="52" spans="1:99">
      <c r="A52" s="5">
        <v>2006</v>
      </c>
      <c r="B52" s="49">
        <f>([1]TA0!$B102-[1]TSA12!$F102)</f>
        <v>11397.138000000001</v>
      </c>
      <c r="C52" s="42"/>
      <c r="D52" s="48">
        <f t="shared" si="16"/>
        <v>7285.5806754414189</v>
      </c>
      <c r="E52" s="42">
        <f>D52-([1]TC1!$D104-[1]TC1!$Z104)</f>
        <v>0</v>
      </c>
      <c r="F52" s="42">
        <f>[1]TC2!$D104</f>
        <v>5469.3701190000002</v>
      </c>
      <c r="G52" s="42">
        <f>0.7*([1]TC2!$E104-[1]TC2!$H104+[1]TC1!$E104)</f>
        <v>379.36900456890493</v>
      </c>
      <c r="H52" s="43">
        <f>[1]TC2!$R104</f>
        <v>575.16001700000004</v>
      </c>
      <c r="I52" s="43">
        <f>[1]TC2!$H104+[1]TC2!$K104+[1]TC2!$M104+[1]TC2!$N104+[1]TC2!$O104+0.3*([1]TC2!$E104-[1]TC2!$H104+[1]TC1!$E104)</f>
        <v>861.68153487251379</v>
      </c>
      <c r="J52" s="43">
        <f>[1]TC1!$V104</f>
        <v>771.04600000000005</v>
      </c>
      <c r="K52" s="43"/>
      <c r="L52" s="48">
        <f>([1]TA4!$R101-[1]TA6!$L102-[1]TA6!$R102-[1]TA6!$V102-[1]TA6!$Z102+[1]TA6!$AE102+[1]TA6!$AI102)*[1]TA3!$B101-I52</f>
        <v>2380.4242292835524</v>
      </c>
      <c r="M52" s="42">
        <f>[1]TB7!$G101*[1]TB1!$R103</f>
        <v>1250.7012441689849</v>
      </c>
      <c r="N52" s="42">
        <f t="shared" si="17"/>
        <v>1129.7229851145676</v>
      </c>
      <c r="O52" s="48">
        <f t="shared" si="31"/>
        <v>1731.1330952750295</v>
      </c>
      <c r="P52" s="42">
        <f>[1]TSA10!$M102</f>
        <v>466.81199999999995</v>
      </c>
      <c r="Q52" s="42">
        <f>[1]TSA5!$O103</f>
        <v>497.339</v>
      </c>
      <c r="R52" s="42">
        <f t="shared" si="18"/>
        <v>766.98209527502968</v>
      </c>
      <c r="S52" s="42"/>
      <c r="T52" s="50">
        <f t="shared" si="32"/>
        <v>0.63924650867975963</v>
      </c>
      <c r="U52" s="16">
        <f t="shared" si="33"/>
        <v>0.56364142827514274</v>
      </c>
      <c r="V52" s="16">
        <f t="shared" si="34"/>
        <v>7.5605080404616817E-2</v>
      </c>
      <c r="W52" s="16">
        <f t="shared" si="35"/>
        <v>0.15189191315179559</v>
      </c>
      <c r="X52" s="16">
        <f t="shared" si="36"/>
        <v>0.20886157816844478</v>
      </c>
      <c r="Y52" s="16">
        <f t="shared" si="37"/>
        <v>0.10973818551367763</v>
      </c>
      <c r="Z52" s="16">
        <f t="shared" si="38"/>
        <v>9.9123392654767148E-2</v>
      </c>
      <c r="AA52" s="16">
        <f t="shared" si="39"/>
        <v>6.7652598397948682E-2</v>
      </c>
      <c r="AB52" s="19"/>
      <c r="AC52" s="51">
        <f t="shared" si="40"/>
        <v>0.20747697637359389</v>
      </c>
      <c r="AD52" s="2">
        <f>'PS Table A1'!D99/100</f>
        <v>0.18059</v>
      </c>
      <c r="AE52" s="20">
        <f t="shared" si="41"/>
        <v>0.15265999312698419</v>
      </c>
      <c r="AF52" s="20">
        <f t="shared" si="42"/>
        <v>0.32963281977020004</v>
      </c>
      <c r="AG52" s="16">
        <f t="shared" si="43"/>
        <v>0.15265999312698419</v>
      </c>
      <c r="AH52" s="20">
        <f t="shared" si="21"/>
        <v>0.52555707499310811</v>
      </c>
      <c r="AI52" s="20"/>
      <c r="AJ52" s="51">
        <f>[2]TB10!$M102</f>
        <v>0.21493314206600198</v>
      </c>
      <c r="AK52" s="20">
        <f>[2]TA10!$M102</f>
        <v>0.20668223500251798</v>
      </c>
      <c r="AL52" s="20">
        <f>[2]TB10!$H102</f>
        <v>0.20099031925201402</v>
      </c>
      <c r="AM52" s="20">
        <f>'[3]F-1'!$C79</f>
        <v>0.1483895376888322</v>
      </c>
      <c r="AN52" s="2">
        <f>'PS Table A3'!D99/100</f>
        <v>0.22823000000000002</v>
      </c>
      <c r="AO52" s="2">
        <f>AD52*(('PS Table A7'!$Q97*0.3+'PS Table A7'!$R97+'PS Table A7'!$S97+'PS Table A7'!$T97)/100)</f>
        <v>4.5985437599999998E-2</v>
      </c>
      <c r="AP52" s="16">
        <f t="shared" si="44"/>
        <v>0.38881025294321192</v>
      </c>
      <c r="AQ52" s="2">
        <f t="shared" si="45"/>
        <v>0.10650754243137273</v>
      </c>
      <c r="AR52" s="2">
        <f t="shared" si="46"/>
        <v>0.52555707499310811</v>
      </c>
      <c r="AS52" s="21">
        <f>AD52*(('PS Table A7'!$Q97*0.7+'PS Table A7'!$P97)/100)</f>
        <v>0.13460456240000002</v>
      </c>
      <c r="AT52" s="16">
        <f t="shared" si="47"/>
        <v>0.15265999312698419</v>
      </c>
      <c r="AU52" s="16">
        <f>[4]TableB22!$E102</f>
        <v>0.57064998149871826</v>
      </c>
      <c r="AV52" s="16">
        <f>[4]TableB22b!$E102</f>
        <v>0.56547000000000003</v>
      </c>
      <c r="AW52" s="7"/>
      <c r="AX52" s="6">
        <f t="shared" si="48"/>
        <v>0</v>
      </c>
      <c r="AY52" s="6">
        <f t="shared" si="30"/>
        <v>0</v>
      </c>
      <c r="AZ52" s="51">
        <f t="shared" si="23"/>
        <v>0.14423228224172641</v>
      </c>
      <c r="BA52" s="6">
        <f t="shared" si="24"/>
        <v>0.18059</v>
      </c>
      <c r="BB52" s="20">
        <f t="shared" si="25"/>
        <v>5.8625880148224396E-2</v>
      </c>
      <c r="BC52" s="20">
        <f t="shared" si="26"/>
        <v>9.5211183970318886E-2</v>
      </c>
      <c r="BD52" s="20">
        <f t="shared" si="27"/>
        <v>5.8625880148224396E-2</v>
      </c>
      <c r="BE52" s="8">
        <f t="shared" si="29"/>
        <v>0.13571428571428629</v>
      </c>
      <c r="BF52" s="6">
        <f t="shared" si="28"/>
        <v>0.1483895376888322</v>
      </c>
      <c r="BG52" s="7"/>
      <c r="BH52" s="7"/>
      <c r="BI52" s="7"/>
      <c r="BJ52" s="6"/>
      <c r="BK52" s="6">
        <v>0.34520679235595259</v>
      </c>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row>
    <row r="53" spans="1:99">
      <c r="A53" s="5">
        <v>2007</v>
      </c>
      <c r="B53" s="49">
        <f>([1]TA0!$B103-[1]TSA12!$F103)</f>
        <v>11707.08</v>
      </c>
      <c r="C53" s="42"/>
      <c r="D53" s="48">
        <f t="shared" si="16"/>
        <v>7758.2887987860704</v>
      </c>
      <c r="E53" s="42">
        <f>D53-([1]TC1!$D105-[1]TC1!$Z105)</f>
        <v>0</v>
      </c>
      <c r="F53" s="42">
        <f>[1]TC2!$D105</f>
        <v>5842.2698200000004</v>
      </c>
      <c r="G53" s="42">
        <f>0.7*([1]TC2!$E105-[1]TC2!$H105+[1]TC1!$E105)</f>
        <v>359.64596498820015</v>
      </c>
      <c r="H53" s="43">
        <f>[1]TC2!$R105</f>
        <v>638.54079200000001</v>
      </c>
      <c r="I53" s="43">
        <f>[1]TC2!$H105+[1]TC2!$K105+[1]TC2!$M105+[1]TC2!$N105+[1]TC2!$O105+0.3*([1]TC2!$E105-[1]TC2!$H105+[1]TC1!$E105)</f>
        <v>917.83222179787015</v>
      </c>
      <c r="J53" s="43">
        <f>[1]TC1!$V105</f>
        <v>895.67399999999907</v>
      </c>
      <c r="K53" s="43"/>
      <c r="L53" s="48">
        <f>([1]TA4!$R102-[1]TA6!$L103-[1]TA6!$R103-[1]TA6!$V103-[1]TA6!$Z103+[1]TA6!$AE103+[1]TA6!$AI103)*[1]TA3!$B102-I53</f>
        <v>2296.3999308041703</v>
      </c>
      <c r="M53" s="42">
        <f>[1]TB7!$G102*[1]TB1!$R104</f>
        <v>1255.1793123027578</v>
      </c>
      <c r="N53" s="42">
        <f t="shared" si="17"/>
        <v>1041.2206185014124</v>
      </c>
      <c r="O53" s="48">
        <f t="shared" si="31"/>
        <v>1652.3912704097593</v>
      </c>
      <c r="P53" s="42">
        <f>[1]TSA10!$M103</f>
        <v>501.38600000000002</v>
      </c>
      <c r="Q53" s="42">
        <f>[1]TSA5!$O104</f>
        <v>517.58100000000002</v>
      </c>
      <c r="R53" s="42">
        <f t="shared" si="18"/>
        <v>633.42427040975929</v>
      </c>
      <c r="S53" s="42"/>
      <c r="T53" s="50">
        <f t="shared" si="32"/>
        <v>0.66270058791654884</v>
      </c>
      <c r="U53" s="16">
        <f t="shared" si="33"/>
        <v>0.58430083137624411</v>
      </c>
      <c r="V53" s="16">
        <f t="shared" si="34"/>
        <v>7.8399756540304677E-2</v>
      </c>
      <c r="W53" s="16">
        <f t="shared" si="35"/>
        <v>0.14114461252590393</v>
      </c>
      <c r="X53" s="16">
        <f t="shared" si="36"/>
        <v>0.19615479955754725</v>
      </c>
      <c r="Y53" s="16">
        <f t="shared" si="37"/>
        <v>0.10721540403779233</v>
      </c>
      <c r="Z53" s="16">
        <f t="shared" si="38"/>
        <v>8.8939395519754924E-2</v>
      </c>
      <c r="AA53" s="16">
        <f t="shared" si="39"/>
        <v>7.6507036767494457E-2</v>
      </c>
      <c r="AB53" s="19"/>
      <c r="AC53" s="51">
        <f t="shared" si="40"/>
        <v>0.20786959530592652</v>
      </c>
      <c r="AD53" s="2">
        <f>'PS Table A1'!D100/100</f>
        <v>0.18327000000000002</v>
      </c>
      <c r="AE53" s="20">
        <f t="shared" si="41"/>
        <v>0.15305817216338904</v>
      </c>
      <c r="AF53" s="20">
        <f t="shared" si="42"/>
        <v>0.33041823244055424</v>
      </c>
      <c r="AG53" s="16">
        <f t="shared" si="43"/>
        <v>0.15305817216338904</v>
      </c>
      <c r="AH53" s="20">
        <f t="shared" si="21"/>
        <v>0.54422371663186242</v>
      </c>
      <c r="AI53" s="20"/>
      <c r="AJ53" s="51">
        <f>[2]TB10!$M103</f>
        <v>0.21258991956710799</v>
      </c>
      <c r="AK53" s="20">
        <f>[2]TA10!$M103</f>
        <v>0.20459342002868697</v>
      </c>
      <c r="AL53" s="20">
        <f>[2]TB10!$H103</f>
        <v>0.19862812757492102</v>
      </c>
      <c r="AM53" s="20">
        <f>'[3]F-1'!$C80</f>
        <v>0.14771600769006624</v>
      </c>
      <c r="AN53" s="2">
        <f>'PS Table A3'!D100/100</f>
        <v>0.23502999999999999</v>
      </c>
      <c r="AO53" s="2">
        <f>AD53*(('PS Table A7'!$Q98*0.3+'PS Table A7'!$R98+'PS Table A7'!$S98+'PS Table A7'!$T98)/100)</f>
        <v>4.8319135500000006E-2</v>
      </c>
      <c r="AP53" s="16">
        <f t="shared" si="44"/>
        <v>0.40843391505951421</v>
      </c>
      <c r="AQ53" s="2">
        <f t="shared" si="45"/>
        <v>0.11404637610648007</v>
      </c>
      <c r="AR53" s="2">
        <f t="shared" si="46"/>
        <v>0.54422371663186242</v>
      </c>
      <c r="AS53" s="21">
        <f>AD53*(('PS Table A7'!$Q98*0.7+'PS Table A7'!$P98)/100)</f>
        <v>0.13495086449999999</v>
      </c>
      <c r="AT53" s="16">
        <f t="shared" si="47"/>
        <v>0.15305817216338904</v>
      </c>
      <c r="AU53" s="16">
        <f>[4]TableB22!$E103</f>
        <v>0.56064999103546143</v>
      </c>
      <c r="AV53" s="16">
        <f>[4]TableB22b!$E103</f>
        <v>0.55962000000000001</v>
      </c>
      <c r="AW53" s="7"/>
      <c r="AX53" s="6">
        <f t="shared" si="48"/>
        <v>0</v>
      </c>
      <c r="AY53" s="6">
        <f t="shared" si="30"/>
        <v>0</v>
      </c>
      <c r="AZ53" s="51">
        <f t="shared" si="23"/>
        <v>0.14776616714867929</v>
      </c>
      <c r="BA53" s="6">
        <f t="shared" si="24"/>
        <v>0.18327000000000002</v>
      </c>
      <c r="BB53" s="20">
        <f t="shared" si="25"/>
        <v>5.8625880148224396E-2</v>
      </c>
      <c r="BC53" s="20">
        <f t="shared" si="26"/>
        <v>9.1959530454467128E-2</v>
      </c>
      <c r="BD53" s="20">
        <f t="shared" si="27"/>
        <v>5.8625880148224396E-2</v>
      </c>
      <c r="BE53" s="8">
        <f t="shared" si="29"/>
        <v>0.13214285714285773</v>
      </c>
      <c r="BF53" s="6">
        <f t="shared" si="28"/>
        <v>0.14771600769006624</v>
      </c>
      <c r="BG53" s="7"/>
      <c r="BH53" s="7"/>
      <c r="BI53" s="7"/>
      <c r="BJ53" s="6">
        <v>0.3559899520582237</v>
      </c>
      <c r="BK53" s="6">
        <v>0.35631579624842863</v>
      </c>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row>
    <row r="54" spans="1:99">
      <c r="A54" s="5">
        <v>2008</v>
      </c>
      <c r="B54" s="49">
        <f>([1]TA0!$B104-[1]TSA12!$F104)</f>
        <v>11820.883</v>
      </c>
      <c r="C54" s="42"/>
      <c r="D54" s="48">
        <f t="shared" si="16"/>
        <v>7815.4331714576692</v>
      </c>
      <c r="E54" s="42">
        <f>D54-([1]TC1!$D106-[1]TC1!$Z106)</f>
        <v>0</v>
      </c>
      <c r="F54" s="42">
        <f>[1]TC2!$D106</f>
        <v>5950.6348289999996</v>
      </c>
      <c r="G54" s="42">
        <f>0.7*([1]TC2!$E106-[1]TC2!$H106+[1]TC1!$E106)</f>
        <v>358.92817103374313</v>
      </c>
      <c r="H54" s="43">
        <f>[1]TC2!$R106</f>
        <v>668.41923399999996</v>
      </c>
      <c r="I54" s="43">
        <f>[1]TC2!$H106+[1]TC2!$K106+[1]TC2!$M106+[1]TC2!$N106+[1]TC2!$O106+0.3*([1]TC2!$E106-[1]TC2!$H106+[1]TC1!$E106)</f>
        <v>837.45093742392669</v>
      </c>
      <c r="J54" s="43">
        <f>[1]TC1!$V106</f>
        <v>466.57900000000001</v>
      </c>
      <c r="K54" s="43"/>
      <c r="L54" s="48">
        <f>([1]TA4!$R103-[1]TA6!$L104-[1]TA6!$R104-[1]TA6!$V104-[1]TA6!$Z104+[1]TA6!$AE104+[1]TA6!$AI104)*[1]TA3!$B103-I54</f>
        <v>2315.7113559758745</v>
      </c>
      <c r="M54" s="42">
        <f>[1]TB7!$G103*[1]TB1!$R105</f>
        <v>1176.4039607136824</v>
      </c>
      <c r="N54" s="42">
        <f t="shared" si="17"/>
        <v>1139.3073952621921</v>
      </c>
      <c r="O54" s="48">
        <f t="shared" si="31"/>
        <v>1689.738472566456</v>
      </c>
      <c r="P54" s="42">
        <f>[1]TSA10!$M104</f>
        <v>521.596</v>
      </c>
      <c r="Q54" s="42">
        <f>[1]TSA5!$O105</f>
        <v>539.45000000000005</v>
      </c>
      <c r="R54" s="42">
        <f t="shared" si="18"/>
        <v>628.69247256645599</v>
      </c>
      <c r="S54" s="42"/>
      <c r="T54" s="50">
        <f t="shared" si="32"/>
        <v>0.66115476918751914</v>
      </c>
      <c r="U54" s="16">
        <f t="shared" si="33"/>
        <v>0.59030972847237739</v>
      </c>
      <c r="V54" s="16">
        <f t="shared" si="34"/>
        <v>7.0845040715141736E-2</v>
      </c>
      <c r="W54" s="16">
        <f t="shared" si="35"/>
        <v>0.14294519898102842</v>
      </c>
      <c r="X54" s="16">
        <f t="shared" si="36"/>
        <v>0.19590003183145241</v>
      </c>
      <c r="Y54" s="16">
        <f t="shared" si="37"/>
        <v>9.9519127353995679E-2</v>
      </c>
      <c r="Z54" s="16">
        <f t="shared" si="38"/>
        <v>9.638090447745673E-2</v>
      </c>
      <c r="AA54" s="16">
        <f t="shared" si="39"/>
        <v>3.9470740045392548E-2</v>
      </c>
      <c r="AB54" s="19"/>
      <c r="AC54" s="51">
        <f t="shared" si="40"/>
        <v>0.20515104181961868</v>
      </c>
      <c r="AD54" s="2">
        <f>'PS Table A1'!D101/100</f>
        <v>0.17892</v>
      </c>
      <c r="AE54" s="20">
        <f t="shared" si="41"/>
        <v>0.15137871474297424</v>
      </c>
      <c r="AF54" s="20">
        <f t="shared" si="42"/>
        <v>0.33291658713089584</v>
      </c>
      <c r="AG54" s="16">
        <f t="shared" si="43"/>
        <v>0.15137871474297424</v>
      </c>
      <c r="AH54" s="20">
        <f t="shared" si="21"/>
        <v>0.52036544683704944</v>
      </c>
      <c r="AI54" s="20"/>
      <c r="AJ54" s="51">
        <f>[2]TB10!$M104</f>
        <v>0.20850640535354603</v>
      </c>
      <c r="AK54" s="20">
        <f>[2]TA10!$M104</f>
        <v>0.20120912790298501</v>
      </c>
      <c r="AL54" s="20">
        <f>[2]TB10!$H104</f>
        <v>0.19522404670715302</v>
      </c>
      <c r="AM54" s="20">
        <f>'[3]F-1'!$C81</f>
        <v>0.14089816059526838</v>
      </c>
      <c r="AN54" s="2">
        <f>'PS Table A3'!D101/100</f>
        <v>0.20946000000000001</v>
      </c>
      <c r="AO54" s="2">
        <f>AD54*(('PS Table A7'!$Q99*0.3+'PS Table A7'!$R99+'PS Table A7'!$S99+'PS Table A7'!$T99)/100)</f>
        <v>4.3779934799999989E-2</v>
      </c>
      <c r="AP54" s="16">
        <f t="shared" si="44"/>
        <v>0.40857217944335428</v>
      </c>
      <c r="AQ54" s="2">
        <f t="shared" si="45"/>
        <v>8.193324364036278E-2</v>
      </c>
      <c r="AR54" s="2">
        <f t="shared" si="46"/>
        <v>0.52036544683704944</v>
      </c>
      <c r="AS54" s="21">
        <f>AD54*(('PS Table A7'!$Q99*0.7+'PS Table A7'!$P99)/100)</f>
        <v>0.13515795719999998</v>
      </c>
      <c r="AT54" s="16">
        <f t="shared" si="47"/>
        <v>0.15137871474297424</v>
      </c>
      <c r="AU54" s="16">
        <f>[4]TableB22!$E104</f>
        <v>0.57959997653961182</v>
      </c>
      <c r="AV54" s="16">
        <f>[4]TableB22b!$E104</f>
        <v>0.58333999999999997</v>
      </c>
      <c r="AW54" s="7"/>
      <c r="AX54" s="6">
        <f t="shared" si="48"/>
        <v>1.7891999999991581E-5</v>
      </c>
      <c r="AY54" s="6">
        <f t="shared" si="30"/>
        <v>1.6884028592178968E-5</v>
      </c>
      <c r="AZ54" s="51">
        <f t="shared" si="23"/>
        <v>0.1449003264146411</v>
      </c>
      <c r="BA54" s="6">
        <f t="shared" si="24"/>
        <v>0.17892</v>
      </c>
      <c r="BB54" s="20">
        <f t="shared" si="25"/>
        <v>5.8625880148224396E-2</v>
      </c>
      <c r="BC54" s="20">
        <f t="shared" si="26"/>
        <v>9.3038407589773622E-2</v>
      </c>
      <c r="BD54" s="20">
        <f t="shared" si="27"/>
        <v>5.8625880148224396E-2</v>
      </c>
      <c r="BE54" s="8">
        <f t="shared" si="29"/>
        <v>0.12857142857142917</v>
      </c>
      <c r="BF54" s="6">
        <f t="shared" si="28"/>
        <v>0.14089816059526838</v>
      </c>
      <c r="BG54" s="7"/>
      <c r="BH54" s="7"/>
      <c r="BI54" s="7"/>
      <c r="BJ54" s="6"/>
      <c r="BK54" s="6">
        <v>0.37734192798068583</v>
      </c>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row>
    <row r="55" spans="1:99">
      <c r="A55" s="5">
        <v>2009</v>
      </c>
      <c r="B55" s="49">
        <f>([1]TA0!$B105-[1]TSA12!$F105)</f>
        <v>11555.665999999999</v>
      </c>
      <c r="C55" s="42"/>
      <c r="D55" s="48">
        <f t="shared" si="16"/>
        <v>7429.1128041805077</v>
      </c>
      <c r="E55" s="42">
        <f>D55-([1]TC1!$D107-[1]TC1!$Z107)</f>
        <v>0</v>
      </c>
      <c r="F55" s="42">
        <f>[1]TC2!$D107</f>
        <v>5707.088487</v>
      </c>
      <c r="G55" s="42">
        <f>0.7*([1]TC2!$E107-[1]TC2!$H107+[1]TC1!$E107)</f>
        <v>354.88871298271334</v>
      </c>
      <c r="H55" s="43">
        <f>[1]TC2!$R107</f>
        <v>658.49850800000002</v>
      </c>
      <c r="I55" s="43">
        <f>[1]TC2!$H107+[1]TC2!$K107+[1]TC2!$M107+[1]TC2!$N107+[1]TC2!$O107+0.3*([1]TC2!$E107-[1]TC2!$H107+[1]TC1!$E107)</f>
        <v>708.63709619779411</v>
      </c>
      <c r="J55" s="43">
        <f>[1]TC1!$V107</f>
        <v>236.06399999999999</v>
      </c>
      <c r="K55" s="43"/>
      <c r="L55" s="48">
        <f>([1]TA4!$R104-[1]TA6!$L105-[1]TA6!$R105-[1]TA6!$V105-[1]TA6!$Z105+[1]TA6!$AE105+[1]TA6!$AI105)*[1]TA3!$B104-I55</f>
        <v>2563.9621192629597</v>
      </c>
      <c r="M55" s="42">
        <f>[1]TB7!$G104*[1]TB1!$R106</f>
        <v>1198.431696091307</v>
      </c>
      <c r="N55" s="42">
        <f t="shared" si="17"/>
        <v>1365.5304231716527</v>
      </c>
      <c r="O55" s="48">
        <f t="shared" si="31"/>
        <v>1562.5910765565318</v>
      </c>
      <c r="P55" s="42">
        <f>[1]TSA10!$M105</f>
        <v>569.85400000000004</v>
      </c>
      <c r="Q55" s="42">
        <f>[1]TSA5!$O106</f>
        <v>552.65800000000002</v>
      </c>
      <c r="R55" s="42">
        <f t="shared" si="18"/>
        <v>440.07907655653173</v>
      </c>
      <c r="S55" s="42"/>
      <c r="T55" s="50">
        <f t="shared" si="32"/>
        <v>0.64289784804965011</v>
      </c>
      <c r="U55" s="16">
        <f t="shared" si="33"/>
        <v>0.58157407006941131</v>
      </c>
      <c r="V55" s="16">
        <f t="shared" si="34"/>
        <v>6.1323777980238796E-2</v>
      </c>
      <c r="W55" s="16">
        <f t="shared" si="35"/>
        <v>0.13522293535972155</v>
      </c>
      <c r="X55" s="16">
        <f t="shared" si="36"/>
        <v>0.22187921659062834</v>
      </c>
      <c r="Y55" s="16">
        <f t="shared" si="37"/>
        <v>0.1037094440157155</v>
      </c>
      <c r="Z55" s="16">
        <f t="shared" si="38"/>
        <v>0.11816977257491285</v>
      </c>
      <c r="AA55" s="16">
        <f t="shared" si="39"/>
        <v>2.0428420136061394E-2</v>
      </c>
      <c r="AB55" s="19"/>
      <c r="AC55" s="51">
        <f t="shared" si="40"/>
        <v>0.19461587529588809</v>
      </c>
      <c r="AD55" s="2">
        <f>'PS Table A1'!D102/100</f>
        <v>0.16678999999999999</v>
      </c>
      <c r="AE55" s="20">
        <f t="shared" si="41"/>
        <v>0.14351727962842717</v>
      </c>
      <c r="AF55" s="20">
        <f t="shared" si="42"/>
        <v>0.30638342985910993</v>
      </c>
      <c r="AG55" s="16">
        <f t="shared" si="43"/>
        <v>0.14351727962842717</v>
      </c>
      <c r="AH55" s="20">
        <f t="shared" si="21"/>
        <v>0.4493197960833602</v>
      </c>
      <c r="AI55" s="20"/>
      <c r="AJ55" s="51">
        <f>[2]TB10!$M105</f>
        <v>0.19809387624263797</v>
      </c>
      <c r="AK55" s="20">
        <f>[2]TA10!$M105</f>
        <v>0.193100556731224</v>
      </c>
      <c r="AL55" s="20">
        <f>[2]TB10!$H105</f>
        <v>0.18539911508560203</v>
      </c>
      <c r="AM55" s="20">
        <f>'[3]F-1'!$C82</f>
        <v>0.13190353504666685</v>
      </c>
      <c r="AN55" s="2">
        <f>'PS Table A3'!D102/100</f>
        <v>0.18118999999999999</v>
      </c>
      <c r="AO55" s="2">
        <f>AD55*(('PS Table A7'!$Q100*0.3+'PS Table A7'!$R100+'PS Table A7'!$S100+'PS Table A7'!$T100)/100)</f>
        <v>3.6979010899999998E-2</v>
      </c>
      <c r="AP55" s="16">
        <f t="shared" si="44"/>
        <v>0.3876755039175096</v>
      </c>
      <c r="AQ55" s="2">
        <f t="shared" si="45"/>
        <v>5.5376792309841646E-2</v>
      </c>
      <c r="AR55" s="2">
        <f t="shared" si="46"/>
        <v>0.4493197960833602</v>
      </c>
      <c r="AS55" s="21">
        <f>AD55*(('PS Table A7'!$Q100*0.7+'PS Table A7'!$P100)/100)</f>
        <v>0.12982766809999999</v>
      </c>
      <c r="AT55" s="16">
        <f t="shared" si="47"/>
        <v>0.14351727962842717</v>
      </c>
      <c r="AU55" s="16">
        <f>[4]TableB22!$E105</f>
        <v>0.57674002647399902</v>
      </c>
      <c r="AV55" s="16">
        <f>[4]TableB22b!$E105</f>
        <v>0.59153999999999995</v>
      </c>
      <c r="AW55" s="7"/>
      <c r="AX55" s="6">
        <f t="shared" si="48"/>
        <v>1.6678999999991673E-5</v>
      </c>
      <c r="AY55" s="6">
        <f t="shared" si="30"/>
        <v>1.6165337816259617E-5</v>
      </c>
      <c r="AZ55" s="51">
        <f t="shared" si="23"/>
        <v>0.13600777468485978</v>
      </c>
      <c r="BA55" s="6">
        <f t="shared" si="24"/>
        <v>0.16678999999999999</v>
      </c>
      <c r="BB55" s="20">
        <f t="shared" si="25"/>
        <v>5.8625880148224396E-2</v>
      </c>
      <c r="BC55" s="20">
        <f t="shared" si="26"/>
        <v>9.3975809574988425E-2</v>
      </c>
      <c r="BD55" s="20">
        <f t="shared" si="27"/>
        <v>5.8625880148224396E-2</v>
      </c>
      <c r="BE55" s="8">
        <f t="shared" si="29"/>
        <v>0.12500000000000061</v>
      </c>
      <c r="BF55" s="6">
        <f t="shared" si="28"/>
        <v>0.13190353504666685</v>
      </c>
      <c r="BG55" s="7"/>
      <c r="BH55" s="7"/>
      <c r="BI55" s="7"/>
      <c r="BJ55" s="6"/>
      <c r="BK55" s="6">
        <v>0.37723528414844132</v>
      </c>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row>
    <row r="56" spans="1:99">
      <c r="A56" s="5">
        <v>2010</v>
      </c>
      <c r="B56" s="49">
        <f>([1]TA0!$B106-[1]TSA12!$F106)</f>
        <v>12140.359999999999</v>
      </c>
      <c r="C56" s="42"/>
      <c r="D56" s="48">
        <f t="shared" si="16"/>
        <v>7737.9686928126985</v>
      </c>
      <c r="E56" s="42">
        <f>D56-([1]TC1!$D108-[1]TC1!$Z108)</f>
        <v>0</v>
      </c>
      <c r="F56" s="42">
        <f>[1]TC2!$D108</f>
        <v>5837.3503650000002</v>
      </c>
      <c r="G56" s="42">
        <f>0.7*([1]TC2!$E108-[1]TC2!$H108+[1]TC1!$E108)</f>
        <v>381.63023954719392</v>
      </c>
      <c r="H56" s="43">
        <f>[1]TC2!$R108</f>
        <v>752.87388199999998</v>
      </c>
      <c r="I56" s="43">
        <f>[1]TC2!$H108+[1]TC2!$K108+[1]TC2!$M108+[1]TC2!$N108+[1]TC2!$O108+0.3*([1]TC2!$E108-[1]TC2!$H108+[1]TC1!$E108)</f>
        <v>766.11420626550409</v>
      </c>
      <c r="J56" s="43">
        <f>[1]TC1!$V108</f>
        <v>363.80799999999999</v>
      </c>
      <c r="K56" s="43"/>
      <c r="L56" s="48">
        <f>([1]TA4!$R105-[1]TA6!$L106-[1]TA6!$R106-[1]TA6!$V106-[1]TA6!$Z106+[1]TA6!$AE106+[1]TA6!$AI106)*[1]TA3!$B105-I56</f>
        <v>2898.1540411548162</v>
      </c>
      <c r="M56" s="42">
        <f>[1]TB7!$G105*[1]TB1!$R107</f>
        <v>1380.18340516425</v>
      </c>
      <c r="N56" s="42">
        <f t="shared" si="17"/>
        <v>1517.9706359905663</v>
      </c>
      <c r="O56" s="48">
        <f t="shared" si="31"/>
        <v>1504.2372660324841</v>
      </c>
      <c r="P56" s="42">
        <f>[1]TSA10!$M106</f>
        <v>590.54200000000003</v>
      </c>
      <c r="Q56" s="42">
        <f>[1]TSA5!$O107</f>
        <v>561.19799999999998</v>
      </c>
      <c r="R56" s="42">
        <f t="shared" si="18"/>
        <v>352.49726603248405</v>
      </c>
      <c r="S56" s="42"/>
      <c r="T56" s="50">
        <f t="shared" si="32"/>
        <v>0.6373755549928255</v>
      </c>
      <c r="U56" s="16">
        <f t="shared" si="33"/>
        <v>0.57427081952653747</v>
      </c>
      <c r="V56" s="16">
        <f t="shared" si="34"/>
        <v>6.3104735466288003E-2</v>
      </c>
      <c r="W56" s="16">
        <f t="shared" si="35"/>
        <v>0.12390384354603029</v>
      </c>
      <c r="X56" s="16">
        <f t="shared" si="36"/>
        <v>0.23872060146114418</v>
      </c>
      <c r="Y56" s="16">
        <f t="shared" si="37"/>
        <v>0.11368554187554983</v>
      </c>
      <c r="Z56" s="16">
        <f t="shared" si="38"/>
        <v>0.12503505958559435</v>
      </c>
      <c r="AA56" s="16">
        <f t="shared" si="39"/>
        <v>2.9966821412215128E-2</v>
      </c>
      <c r="AB56" s="19"/>
      <c r="AC56" s="51">
        <f t="shared" si="40"/>
        <v>0.20906431294472777</v>
      </c>
      <c r="AD56" s="2">
        <f>'PS Table A1'!D103/100</f>
        <v>0.17451</v>
      </c>
      <c r="AE56" s="20">
        <f t="shared" si="41"/>
        <v>0.15031996158010655</v>
      </c>
      <c r="AF56" s="20">
        <f t="shared" si="42"/>
        <v>0.33181335568290221</v>
      </c>
      <c r="AG56" s="16">
        <f t="shared" si="43"/>
        <v>0.15031996158010655</v>
      </c>
      <c r="AH56" s="20">
        <f t="shared" si="21"/>
        <v>0.49683247051192614</v>
      </c>
      <c r="AI56" s="20"/>
      <c r="AJ56" s="51">
        <f>[2]TB10!$M106</f>
        <v>0.21156336367130302</v>
      </c>
      <c r="AK56" s="20">
        <f>[2]TA10!$M106</f>
        <v>0.20613591372966802</v>
      </c>
      <c r="AL56" s="20">
        <f>[2]TB10!$H106</f>
        <v>0.19798202812671697</v>
      </c>
      <c r="AM56" s="20">
        <f>'[3]F-1'!$C83</f>
        <v>0.14365290085907464</v>
      </c>
      <c r="AN56" s="2">
        <f>'PS Table A3'!D103/100</f>
        <v>0.19863</v>
      </c>
      <c r="AO56" s="2">
        <f>AD56*(('PS Table A7'!$Q101*0.3+'PS Table A7'!$R101+'PS Table A7'!$S101+'PS Table A7'!$T101)/100)</f>
        <v>3.9090239999999998E-2</v>
      </c>
      <c r="AP56" s="16">
        <f t="shared" si="44"/>
        <v>0.39482240485918835</v>
      </c>
      <c r="AQ56" s="2">
        <f t="shared" si="45"/>
        <v>6.9291226173043452E-2</v>
      </c>
      <c r="AR56" s="2">
        <f t="shared" si="46"/>
        <v>0.49683247051192614</v>
      </c>
      <c r="AS56" s="21">
        <f>AD56*(('PS Table A7'!$Q101*0.7+'PS Table A7'!$P101)/100)</f>
        <v>0.135437211</v>
      </c>
      <c r="AT56" s="16">
        <f t="shared" si="47"/>
        <v>0.15031996158010655</v>
      </c>
      <c r="AU56" s="16">
        <f>[4]TableB22!$E106</f>
        <v>0.58991998434066772</v>
      </c>
      <c r="AV56" s="16">
        <f>[4]TableB22b!$E106</f>
        <v>0.63549999999999995</v>
      </c>
      <c r="AW56" s="7"/>
      <c r="AX56" s="6">
        <f t="shared" si="48"/>
        <v>1.745100000000166E-5</v>
      </c>
      <c r="AY56" s="6">
        <f t="shared" si="30"/>
        <v>1.6667367761180607E-5</v>
      </c>
      <c r="AZ56" s="51">
        <f t="shared" si="23"/>
        <v>0.14034012359997891</v>
      </c>
      <c r="BA56" s="6">
        <f t="shared" si="24"/>
        <v>0.17451</v>
      </c>
      <c r="BB56" s="20">
        <f t="shared" si="25"/>
        <v>5.8625880148224396E-2</v>
      </c>
      <c r="BC56" s="20">
        <f t="shared" si="26"/>
        <v>9.1520143141492233E-2</v>
      </c>
      <c r="BD56" s="20">
        <f t="shared" si="27"/>
        <v>5.8625880148224396E-2</v>
      </c>
      <c r="BE56" s="8">
        <f t="shared" si="29"/>
        <v>0.12142857142857204</v>
      </c>
      <c r="BF56" s="6">
        <f t="shared" si="28"/>
        <v>0.14365290085907464</v>
      </c>
      <c r="BG56" s="7"/>
      <c r="BH56" s="7"/>
      <c r="BI56" s="7"/>
      <c r="BJ56" s="6">
        <v>0.36360001578003581</v>
      </c>
      <c r="BK56" s="6">
        <v>0.3923364130315587</v>
      </c>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row>
    <row r="57" spans="1:99">
      <c r="A57" s="5">
        <v>2011</v>
      </c>
      <c r="B57" s="49">
        <f>([1]TA0!$B107-[1]TSA12!$F107)</f>
        <v>12713.319</v>
      </c>
      <c r="C57" s="42"/>
      <c r="D57" s="48">
        <f t="shared" si="16"/>
        <v>8052.1191704653456</v>
      </c>
      <c r="E57" s="42">
        <f>D57-([1]TC1!$D109-[1]TC1!$Z109)</f>
        <v>0</v>
      </c>
      <c r="F57" s="42">
        <f>[1]TC2!$D109</f>
        <v>6055.3894339999997</v>
      </c>
      <c r="G57" s="42">
        <f>0.7*([1]TC2!$E109-[1]TC2!$H109+[1]TC1!$E109)</f>
        <v>402.60744103159226</v>
      </c>
      <c r="H57" s="43">
        <f>[1]TC2!$R109</f>
        <v>798.499548</v>
      </c>
      <c r="I57" s="43">
        <f>[1]TC2!$H109+[1]TC2!$K109+[1]TC2!$M109+[1]TC2!$N109+[1]TC2!$O109+0.3*([1]TC2!$E109-[1]TC2!$H109+[1]TC1!$E109)</f>
        <v>795.62274743375406</v>
      </c>
      <c r="J57" s="43">
        <f>[1]TC1!$V109</f>
        <v>375.26</v>
      </c>
      <c r="K57" s="43"/>
      <c r="L57" s="48">
        <f>([1]TA4!$R106-[1]TA6!$L107-[1]TA6!$R107-[1]TA6!$V107-[1]TA6!$Z107+[1]TA6!$AE107+[1]TA6!$AI107)*[1]TA3!$B106-I57</f>
        <v>3089.6958810602864</v>
      </c>
      <c r="M57" s="42">
        <f>[1]TB7!$G106*[1]TB1!$R108</f>
        <v>1462.4001694680244</v>
      </c>
      <c r="N57" s="42">
        <f t="shared" si="17"/>
        <v>1627.295711592262</v>
      </c>
      <c r="O57" s="48">
        <f t="shared" si="31"/>
        <v>1571.5039484743675</v>
      </c>
      <c r="P57" s="42">
        <f>[1]TSA10!$M107</f>
        <v>609.52300000000002</v>
      </c>
      <c r="Q57" s="42">
        <f>[1]TSA5!$O108</f>
        <v>584.28399999999999</v>
      </c>
      <c r="R57" s="42">
        <f t="shared" si="18"/>
        <v>377.69694847436745</v>
      </c>
      <c r="S57" s="42"/>
      <c r="T57" s="50">
        <f t="shared" si="32"/>
        <v>0.63336090052214888</v>
      </c>
      <c r="U57" s="16">
        <f t="shared" si="33"/>
        <v>0.57077907217081492</v>
      </c>
      <c r="V57" s="16">
        <f t="shared" si="34"/>
        <v>6.2581828351334065E-2</v>
      </c>
      <c r="W57" s="16">
        <f t="shared" si="35"/>
        <v>0.12361083273961485</v>
      </c>
      <c r="X57" s="16">
        <f t="shared" si="36"/>
        <v>0.24302826673823621</v>
      </c>
      <c r="Y57" s="16">
        <f t="shared" si="37"/>
        <v>0.1150289841282221</v>
      </c>
      <c r="Z57" s="16">
        <f t="shared" si="38"/>
        <v>0.12799928261001411</v>
      </c>
      <c r="AA57" s="16">
        <f t="shared" si="39"/>
        <v>2.9517075753389025E-2</v>
      </c>
      <c r="AB57" s="19"/>
      <c r="AC57" s="51">
        <f t="shared" si="40"/>
        <v>0.20700975056131574</v>
      </c>
      <c r="AD57" s="2">
        <f>'PS Table A1'!D104/100</f>
        <v>0.17466999999999999</v>
      </c>
      <c r="AE57" s="20">
        <f t="shared" si="41"/>
        <v>0.15257226019247899</v>
      </c>
      <c r="AF57" s="20">
        <f t="shared" si="42"/>
        <v>0.31897942972720839</v>
      </c>
      <c r="AG57" s="16">
        <f t="shared" si="43"/>
        <v>0.15257226019247899</v>
      </c>
      <c r="AH57" s="20">
        <f t="shared" si="21"/>
        <v>0.46852439023728543</v>
      </c>
      <c r="AI57" s="20"/>
      <c r="AJ57" s="51">
        <f>[2]TB10!$M107</f>
        <v>0.21016973257064797</v>
      </c>
      <c r="AK57" s="20">
        <f>[2]TA10!$M107</f>
        <v>0.20562838017940502</v>
      </c>
      <c r="AL57" s="20">
        <f>[2]TB10!$H107</f>
        <v>0.19600796699523898</v>
      </c>
      <c r="AM57" s="20">
        <f>'[3]F-1'!$C84</f>
        <v>0.13935687540751371</v>
      </c>
      <c r="AN57" s="2">
        <f>'PS Table A3'!D104/100</f>
        <v>0.19646999999999998</v>
      </c>
      <c r="AO57" s="2">
        <f>AD57*(('PS Table A7'!$Q102*0.3+'PS Table A7'!$R102+'PS Table A7'!$S102+'PS Table A7'!$T102)/100)</f>
        <v>3.71732694E-2</v>
      </c>
      <c r="AP57" s="16">
        <f t="shared" si="44"/>
        <v>0.37621296792992387</v>
      </c>
      <c r="AQ57" s="2">
        <f t="shared" si="45"/>
        <v>6.5095816170623905E-2</v>
      </c>
      <c r="AR57" s="2">
        <f t="shared" si="46"/>
        <v>0.46852439023728543</v>
      </c>
      <c r="AS57" s="21">
        <f>AD57*(('PS Table A7'!$Q102*0.7+'PS Table A7'!$P102)/100)</f>
        <v>0.13749673060000001</v>
      </c>
      <c r="AT57" s="16">
        <f t="shared" si="47"/>
        <v>0.15257226019247899</v>
      </c>
      <c r="AU57" s="16">
        <f>[4]TableB22!$E107</f>
        <v>0.58556997776031494</v>
      </c>
      <c r="AV57" s="16">
        <f>[4]TableB22b!$E107</f>
        <v>0.62980999999999998</v>
      </c>
      <c r="AW57" s="7"/>
      <c r="AX57" s="6">
        <f t="shared" si="48"/>
        <v>0</v>
      </c>
      <c r="AY57" s="6">
        <f t="shared" si="30"/>
        <v>0</v>
      </c>
      <c r="AZ57" s="51">
        <f t="shared" si="23"/>
        <v>0.13970524753267208</v>
      </c>
      <c r="BA57" s="6">
        <f t="shared" si="24"/>
        <v>0.17466999999999999</v>
      </c>
      <c r="BB57" s="20">
        <f t="shared" si="25"/>
        <v>5.8625880148224396E-2</v>
      </c>
      <c r="BC57" s="20">
        <f t="shared" si="26"/>
        <v>8.9822083110873835E-2</v>
      </c>
      <c r="BD57" s="20">
        <f t="shared" si="27"/>
        <v>5.8625880148224396E-2</v>
      </c>
      <c r="BE57" s="8">
        <f t="shared" si="29"/>
        <v>0.11785714285714347</v>
      </c>
      <c r="BF57" s="6">
        <f t="shared" si="28"/>
        <v>0.13935687540751371</v>
      </c>
      <c r="BG57" s="7"/>
      <c r="BH57" s="7"/>
      <c r="BI57" s="7"/>
      <c r="BJ57" s="6"/>
      <c r="BK57" s="6">
        <v>0.39221977444099426</v>
      </c>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row>
    <row r="58" spans="1:99">
      <c r="A58" s="5">
        <v>2012</v>
      </c>
      <c r="B58" s="49">
        <f>([1]TA0!$B108-[1]TSA12!$F108)</f>
        <v>13391.310000000001</v>
      </c>
      <c r="C58" s="42"/>
      <c r="D58" s="48">
        <f t="shared" si="16"/>
        <v>8593.8562377907365</v>
      </c>
      <c r="E58" s="42">
        <f>D58-([1]TC1!$D110-[1]TC1!$Z110)</f>
        <v>0</v>
      </c>
      <c r="F58" s="42">
        <f>[1]TC2!$D110</f>
        <v>6301</v>
      </c>
      <c r="G58" s="42">
        <f>0.7*([1]TC2!$E110-[1]TC2!$H110+[1]TC1!$E110)</f>
        <v>502.21936645351559</v>
      </c>
      <c r="H58" s="43">
        <f>[1]TC2!$R110</f>
        <v>843</v>
      </c>
      <c r="I58" s="43">
        <f>[1]TC2!$H110+[1]TC2!$K110+[1]TC2!$M110+[1]TC2!$N110+[1]TC2!$O110+0.3*([1]TC2!$E110-[1]TC2!$H110+[1]TC1!$E110)</f>
        <v>947.63687133722101</v>
      </c>
      <c r="J58" s="43">
        <f>[1]TC1!$V110</f>
        <v>620.67028900000082</v>
      </c>
      <c r="K58" s="43"/>
      <c r="L58" s="48">
        <f>([1]TA4!$R107-[1]TA6!$L108-[1]TA6!$R108-[1]TA6!$V108-[1]TA6!$Z108+[1]TA6!$AE108+[1]TA6!$AI108)*[1]TA3!$B107-I58</f>
        <v>3202.871084296401</v>
      </c>
      <c r="M58" s="42">
        <f>[1]TB7!$G107*[1]TB1!$R109</f>
        <v>1564.013112667712</v>
      </c>
      <c r="N58" s="42">
        <f t="shared" si="17"/>
        <v>1638.857971628689</v>
      </c>
      <c r="O58" s="48">
        <f t="shared" si="31"/>
        <v>1594.5826779128638</v>
      </c>
      <c r="P58" s="42">
        <f>[1]TSA10!$M108</f>
        <v>651.68100000000004</v>
      </c>
      <c r="Q58" s="42">
        <f>[1]TSA5!$O109</f>
        <v>597.23900000000003</v>
      </c>
      <c r="R58" s="42">
        <f t="shared" si="18"/>
        <v>345.66267791286373</v>
      </c>
      <c r="S58" s="42"/>
      <c r="T58" s="50">
        <f t="shared" si="32"/>
        <v>0.64174873390211529</v>
      </c>
      <c r="U58" s="16">
        <f t="shared" si="33"/>
        <v>0.57098367272906936</v>
      </c>
      <c r="V58" s="16">
        <f t="shared" si="34"/>
        <v>7.0765061173045873E-2</v>
      </c>
      <c r="W58" s="16">
        <f t="shared" si="35"/>
        <v>0.11907592893547111</v>
      </c>
      <c r="X58" s="16">
        <f t="shared" si="36"/>
        <v>0.2391753371624136</v>
      </c>
      <c r="Y58" s="16">
        <f t="shared" si="37"/>
        <v>0.11679313768912167</v>
      </c>
      <c r="Z58" s="16">
        <f t="shared" si="38"/>
        <v>0.12238219947329192</v>
      </c>
      <c r="AA58" s="16">
        <f t="shared" si="39"/>
        <v>4.6348735784624562E-2</v>
      </c>
      <c r="AB58" s="19"/>
      <c r="AC58" s="51">
        <f t="shared" si="40"/>
        <v>0.22721215471859335</v>
      </c>
      <c r="AD58" s="2">
        <f>'PS Table A1'!D105/100</f>
        <v>0.18875</v>
      </c>
      <c r="AE58" s="20">
        <f t="shared" si="41"/>
        <v>0.16089334029990982</v>
      </c>
      <c r="AF58" s="20">
        <f t="shared" si="42"/>
        <v>0.36343026948384921</v>
      </c>
      <c r="AG58" s="16">
        <f t="shared" si="43"/>
        <v>0.16089334029990982</v>
      </c>
      <c r="AH58" s="20">
        <f t="shared" si="21"/>
        <v>0.55671755766070585</v>
      </c>
      <c r="AI58" s="20"/>
      <c r="AJ58" s="51">
        <f>[2]TB10!$M108</f>
        <v>0.22273264825344097</v>
      </c>
      <c r="AK58" s="20">
        <f>[2]TA10!$M108</f>
        <v>0.21777722239494302</v>
      </c>
      <c r="AL58" s="20">
        <f>[2]TB10!$H108</f>
        <v>0.20779405534267403</v>
      </c>
      <c r="AM58" s="20">
        <f>'[3]F-1'!$C85</f>
        <v>0.15309910086071343</v>
      </c>
      <c r="AN58" s="2">
        <f>'PS Table A3'!D105/100</f>
        <v>0.22827999999999998</v>
      </c>
      <c r="AO58" s="2">
        <f>AD58*(('PS Table A7'!$Q103*0.3+'PS Table A7'!$R103+'PS Table A7'!$S103+'PS Table A7'!$T103)/100)</f>
        <v>4.5579349999999998E-2</v>
      </c>
      <c r="AP58" s="16">
        <f t="shared" si="44"/>
        <v>0.41334649712311378</v>
      </c>
      <c r="AQ58" s="2">
        <f t="shared" si="45"/>
        <v>9.4753010849361843E-2</v>
      </c>
      <c r="AR58" s="2">
        <f t="shared" si="46"/>
        <v>0.55671755766070585</v>
      </c>
      <c r="AS58" s="21">
        <f>AD58*(('PS Table A7'!$Q103*0.7+'PS Table A7'!$P103)/100)</f>
        <v>0.14315177500000001</v>
      </c>
      <c r="AT58" s="16">
        <f t="shared" si="47"/>
        <v>0.16089334029990982</v>
      </c>
      <c r="AU58" s="16">
        <f>[4]TableB22!$E108</f>
        <v>0.62858998775482178</v>
      </c>
      <c r="AV58" s="16">
        <f>[4]TableB22b!$E108</f>
        <v>0.67906</v>
      </c>
      <c r="AW58" s="7"/>
      <c r="AX58" s="6">
        <f t="shared" si="48"/>
        <v>-1.8875000000001529E-5</v>
      </c>
      <c r="AY58" s="6">
        <f t="shared" si="30"/>
        <v>-1.760362141411953E-5</v>
      </c>
      <c r="AZ58" s="51">
        <f t="shared" si="23"/>
        <v>0.14894464223729317</v>
      </c>
      <c r="BA58" s="6">
        <f t="shared" si="24"/>
        <v>0.18875</v>
      </c>
      <c r="BB58" s="20">
        <f t="shared" si="25"/>
        <v>5.8625880148224396E-2</v>
      </c>
      <c r="BC58" s="20">
        <f t="shared" si="26"/>
        <v>8.7106128174128189E-2</v>
      </c>
      <c r="BD58" s="20">
        <f t="shared" si="27"/>
        <v>5.8625880148224396E-2</v>
      </c>
      <c r="BE58" s="8">
        <f t="shared" si="29"/>
        <v>0.11428571428571489</v>
      </c>
      <c r="BF58" s="6">
        <f t="shared" si="28"/>
        <v>0.15309910086071343</v>
      </c>
      <c r="BG58" s="7"/>
      <c r="BH58" s="7"/>
      <c r="BI58" s="7"/>
      <c r="BJ58" s="6"/>
      <c r="BK58" s="6">
        <v>0.40664446291181316</v>
      </c>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row>
    <row r="59" spans="1:99">
      <c r="A59" s="5">
        <v>2013</v>
      </c>
      <c r="B59" s="49">
        <f>([1]TA0!$B109-[1]TSA12!$F109)</f>
        <v>13739.621999999999</v>
      </c>
      <c r="C59" s="42"/>
      <c r="D59" s="48">
        <f t="shared" si="16"/>
        <v>8718.3473993133393</v>
      </c>
      <c r="E59" s="42">
        <f>D59-([1]TC1!$D111-[1]TC1!$Z111)</f>
        <v>0</v>
      </c>
      <c r="F59" s="42">
        <f>[1]TC2!$D111</f>
        <v>6475.3808820000004</v>
      </c>
      <c r="G59" s="42">
        <f>0.7*([1]TC2!$E111-[1]TC2!$H111+[1]TC1!$E111)</f>
        <v>498.53483909086384</v>
      </c>
      <c r="H59" s="43">
        <f>[1]TC2!$R111</f>
        <v>852.26142900000002</v>
      </c>
      <c r="I59" s="43">
        <f>[1]TC2!$H111+[1]TC2!$K111+[1]TC2!$M111+[1]TC2!$N111+[1]TC2!$O111+0.3*([1]TC2!$E111-[1]TC2!$H111+[1]TC1!$E111)</f>
        <v>892.17024922247458</v>
      </c>
      <c r="J59" s="43">
        <f>[1]TC1!$V111</f>
        <v>483.41300000000001</v>
      </c>
      <c r="K59" s="43"/>
      <c r="L59" s="48">
        <f>([1]TA4!$R108-[1]TA6!$L109-[1]TA6!$R109-[1]TA6!$V109-[1]TA6!$Z109+[1]TA6!$AE109+[1]TA6!$AI109)*[1]TA3!$B108-I59</f>
        <v>3256.9785409575338</v>
      </c>
      <c r="M59" s="42">
        <f>[1]TB7!$G108*[1]TB1!$R110</f>
        <v>1506.3719269632902</v>
      </c>
      <c r="N59" s="42">
        <f t="shared" si="17"/>
        <v>1750.6066139942436</v>
      </c>
      <c r="O59" s="48">
        <f t="shared" si="31"/>
        <v>1764.2960597291262</v>
      </c>
      <c r="P59" s="42">
        <f>[1]TSA10!$M109</f>
        <v>685.54899999999998</v>
      </c>
      <c r="Q59" s="42">
        <f>[1]TSA5!$O110</f>
        <v>623.54999999999995</v>
      </c>
      <c r="R59" s="42">
        <f t="shared" si="18"/>
        <v>455.19705972912629</v>
      </c>
      <c r="S59" s="42"/>
      <c r="T59" s="50">
        <f t="shared" si="32"/>
        <v>0.634540557179327</v>
      </c>
      <c r="U59" s="16">
        <f t="shared" si="33"/>
        <v>0.56960643823322543</v>
      </c>
      <c r="V59" s="16">
        <f t="shared" si="34"/>
        <v>6.4934118946101613E-2</v>
      </c>
      <c r="W59" s="16">
        <f t="shared" si="35"/>
        <v>0.12840935942263376</v>
      </c>
      <c r="X59" s="16">
        <f t="shared" si="36"/>
        <v>0.23705008339803918</v>
      </c>
      <c r="Y59" s="16">
        <f t="shared" si="37"/>
        <v>0.10963707203613682</v>
      </c>
      <c r="Z59" s="16">
        <f t="shared" si="38"/>
        <v>0.12741301136190236</v>
      </c>
      <c r="AA59" s="16">
        <f t="shared" si="39"/>
        <v>3.5183864592490247E-2</v>
      </c>
      <c r="AB59" s="19"/>
      <c r="AC59" s="51">
        <f t="shared" si="40"/>
        <v>0.20728415523638039</v>
      </c>
      <c r="AD59" s="2">
        <f>'PS Table A1'!D106/100</f>
        <v>0.17425000000000002</v>
      </c>
      <c r="AE59" s="20">
        <f t="shared" si="41"/>
        <v>0.1515818294343686</v>
      </c>
      <c r="AF59" s="20">
        <f t="shared" si="42"/>
        <v>0.32588445624121398</v>
      </c>
      <c r="AG59" s="16">
        <f t="shared" si="43"/>
        <v>0.1515818294343686</v>
      </c>
      <c r="AH59" s="20">
        <f t="shared" si="21"/>
        <v>0.47586937102381882</v>
      </c>
      <c r="AI59" s="20"/>
      <c r="AJ59" s="51">
        <f>[2]TB10!$M109</f>
        <v>0.21139280498027799</v>
      </c>
      <c r="AK59" s="20">
        <f>[2]TA10!$M109</f>
        <v>0.205320253968239</v>
      </c>
      <c r="AL59" s="20">
        <f>[2]TB10!$H109</f>
        <v>0.19596129655837999</v>
      </c>
      <c r="AM59" s="20">
        <f>'[3]F-1'!$C86</f>
        <v>0.13992308867745099</v>
      </c>
      <c r="AN59" s="2">
        <f>'PS Table A3'!D106/100</f>
        <v>0.20006000000000002</v>
      </c>
      <c r="AO59" s="2">
        <f>AD59*(('PS Table A7'!$Q104*0.3+'PS Table A7'!$R104+'PS Table A7'!$S104+'PS Table A7'!$T104)/100)</f>
        <v>3.81799175E-2</v>
      </c>
      <c r="AP59" s="16">
        <f t="shared" si="44"/>
        <v>0.37309670966075703</v>
      </c>
      <c r="AQ59" s="2">
        <f t="shared" si="45"/>
        <v>7.1138337360669365E-2</v>
      </c>
      <c r="AR59" s="2">
        <f t="shared" si="46"/>
        <v>0.47586937102381882</v>
      </c>
      <c r="AS59" s="21">
        <f>AD59*(('PS Table A7'!$Q104*0.7+'PS Table A7'!$P104)/100)</f>
        <v>0.13607008249999999</v>
      </c>
      <c r="AT59" s="16">
        <f t="shared" si="47"/>
        <v>0.1515818294343686</v>
      </c>
      <c r="AU59" s="7"/>
      <c r="AV59" s="7"/>
      <c r="AW59" s="7"/>
      <c r="AX59" s="6">
        <f t="shared" si="48"/>
        <v>0</v>
      </c>
      <c r="AY59" s="6">
        <f t="shared" si="30"/>
        <v>0</v>
      </c>
      <c r="AZ59" s="51">
        <f t="shared" si="23"/>
        <v>0.13863081419255141</v>
      </c>
      <c r="BA59" s="6">
        <f t="shared" si="24"/>
        <v>0.17425000000000002</v>
      </c>
      <c r="BB59" s="20">
        <f t="shared" si="25"/>
        <v>5.8625880148224396E-2</v>
      </c>
      <c r="BC59" s="20">
        <f t="shared" si="26"/>
        <v>8.6623088649805224E-2</v>
      </c>
      <c r="BD59" s="20">
        <f t="shared" si="27"/>
        <v>5.8625880148224396E-2</v>
      </c>
      <c r="BE59" s="8">
        <f t="shared" si="29"/>
        <v>0.11071428571428632</v>
      </c>
      <c r="BF59" s="6">
        <f t="shared" si="28"/>
        <v>0.13992308867745099</v>
      </c>
      <c r="BG59" s="7"/>
      <c r="BH59" s="7"/>
      <c r="BI59" s="7"/>
      <c r="BJ59" s="6">
        <v>0.38402187999725607</v>
      </c>
      <c r="BK59" s="6">
        <v>0.38855409264470048</v>
      </c>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row>
    <row r="60" spans="1:99">
      <c r="A60" s="5">
        <v>2014</v>
      </c>
      <c r="B60" s="49">
        <f>([1]TA0!$B110-[1]TSA12!$F110)</f>
        <v>14405.371999999999</v>
      </c>
      <c r="C60" s="42"/>
      <c r="D60" s="48">
        <f t="shared" si="16"/>
        <v>8912.9272984263298</v>
      </c>
      <c r="E60" s="42">
        <f>D60-([1]TC1!$D112-[1]TC1!$Z112)</f>
        <v>0</v>
      </c>
      <c r="F60" s="42">
        <f>[1]TC2!$D112</f>
        <v>6784.9478520000002</v>
      </c>
      <c r="G60" s="42">
        <f>0.7*([1]TC2!$E112-[1]TC2!$H112+[1]TC1!$E112)</f>
        <v>354.29691880013831</v>
      </c>
      <c r="H60" s="43">
        <f>[1]TC2!$R112</f>
        <v>893.00528531226576</v>
      </c>
      <c r="I60" s="43">
        <f>[1]TC2!$H112+[1]TC2!$K112+[1]TC2!$M112+[1]TC2!$N112+[1]TC2!$O112+0.3*([1]TC2!$E112-[1]TC2!$H112+[1]TC1!$E112)</f>
        <v>880.67724231392617</v>
      </c>
      <c r="J60" s="43">
        <f>[1]TC1!$V112</f>
        <v>687.38800048828102</v>
      </c>
      <c r="K60" s="43"/>
      <c r="L60" s="48">
        <f>([1]TA4!$R109-[1]TA6!$L110-[1]TA6!$R110-[1]TA6!$V110-[1]TA6!$Z110+[1]TA6!$AE110+[1]TA6!$AI110)*[1]TA3!$B109-I60</f>
        <v>3549.326247359807</v>
      </c>
      <c r="M60" s="42">
        <f>[1]TB7!$G109*[1]TB1!$R111</f>
        <v>1610.9155914569715</v>
      </c>
      <c r="N60" s="42">
        <f t="shared" si="17"/>
        <v>1938.4106559028355</v>
      </c>
      <c r="O60" s="48">
        <f t="shared" si="31"/>
        <v>1943.1184542138626</v>
      </c>
      <c r="P60" s="42">
        <f>[1]TSA10!$M110</f>
        <v>721.69099999999992</v>
      </c>
      <c r="Q60" s="42">
        <f>[1]TSA5!$O111</f>
        <v>642.99400000000003</v>
      </c>
      <c r="R60" s="42">
        <f t="shared" si="18"/>
        <v>578.43345421386277</v>
      </c>
      <c r="S60" s="42"/>
      <c r="T60" s="50">
        <f t="shared" si="32"/>
        <v>0.61872246675936793</v>
      </c>
      <c r="U60" s="16">
        <f t="shared" si="33"/>
        <v>0.55758713180835628</v>
      </c>
      <c r="V60" s="16">
        <f t="shared" si="34"/>
        <v>6.1135334951011762E-2</v>
      </c>
      <c r="W60" s="16">
        <f t="shared" si="35"/>
        <v>0.13488846065300242</v>
      </c>
      <c r="X60" s="16">
        <f t="shared" si="36"/>
        <v>0.2463890725876296</v>
      </c>
      <c r="Y60" s="16">
        <f t="shared" si="37"/>
        <v>0.11182742045515878</v>
      </c>
      <c r="Z60" s="16">
        <f t="shared" si="38"/>
        <v>0.13456165213247084</v>
      </c>
      <c r="AA60" s="16">
        <f t="shared" si="39"/>
        <v>4.7717476541965113E-2</v>
      </c>
      <c r="AB60" s="19"/>
      <c r="AC60" s="51">
        <f t="shared" si="40"/>
        <v>0.21996911422924961</v>
      </c>
      <c r="AD60" s="2">
        <f>'PS Table A1'!D107/100</f>
        <v>0.17801999999999998</v>
      </c>
      <c r="AE60" s="20">
        <f t="shared" si="41"/>
        <v>0.15244447750942358</v>
      </c>
      <c r="AF60" s="20">
        <f t="shared" si="42"/>
        <v>0.36227718564386963</v>
      </c>
      <c r="AG60" s="16">
        <f t="shared" si="43"/>
        <v>0.15244447750942358</v>
      </c>
      <c r="AH60" s="20">
        <f t="shared" si="21"/>
        <v>0.53665859450688547</v>
      </c>
      <c r="AI60" s="20"/>
      <c r="AJ60" s="51">
        <f>[2]TB10!$M110</f>
        <v>0.21780321002006497</v>
      </c>
      <c r="AK60" s="20">
        <f>[2]TA10!$M110</f>
        <v>0.21137599647045097</v>
      </c>
      <c r="AL60" s="20">
        <f>[2]TB10!$H110</f>
        <v>0.201961278915405</v>
      </c>
      <c r="AM60" s="20">
        <f>'[3]F-1'!$C87</f>
        <v>0.14346539182543197</v>
      </c>
      <c r="AN60" s="2">
        <f>'PS Table A3'!D107/100</f>
        <v>0.2152</v>
      </c>
      <c r="AO60" s="2">
        <f>AD60*(('PS Table A7'!$Q105*0.3+'PS Table A7'!$R105+'PS Table A7'!$S105+'PS Table A7'!$T105)/100)</f>
        <v>4.0638405599999997E-2</v>
      </c>
      <c r="AP60" s="16">
        <f t="shared" si="44"/>
        <v>0.41128251899082124</v>
      </c>
      <c r="AQ60" s="2">
        <f t="shared" si="45"/>
        <v>8.7655005392632296E-2</v>
      </c>
      <c r="AR60" s="2">
        <f t="shared" si="46"/>
        <v>0.53665859450688547</v>
      </c>
      <c r="AS60" s="21">
        <f>AD60*(('PS Table A7'!$Q105*0.7+'PS Table A7'!$P105)/100)</f>
        <v>0.13738159439999997</v>
      </c>
      <c r="AT60" s="16">
        <f t="shared" si="47"/>
        <v>0.15244447750942358</v>
      </c>
      <c r="AU60" s="7"/>
      <c r="AV60" s="7"/>
      <c r="AW60" s="7"/>
      <c r="AX60" s="6">
        <f t="shared" si="48"/>
        <v>0</v>
      </c>
      <c r="AY60" s="6">
        <f t="shared" si="30"/>
        <v>0</v>
      </c>
      <c r="AZ60" s="51">
        <f t="shared" si="23"/>
        <v>0.13902622908034956</v>
      </c>
      <c r="BA60" s="6">
        <f t="shared" si="24"/>
        <v>0.17801999999999998</v>
      </c>
      <c r="BB60" s="20">
        <f t="shared" si="25"/>
        <v>5.8625880148224396E-2</v>
      </c>
      <c r="BC60" s="20">
        <f t="shared" si="26"/>
        <v>8.5122690710101243E-2</v>
      </c>
      <c r="BD60" s="20">
        <f t="shared" si="27"/>
        <v>5.8625880148224396E-2</v>
      </c>
      <c r="BE60" s="8">
        <f t="shared" si="29"/>
        <v>0.10714285714285775</v>
      </c>
      <c r="BF60" s="6">
        <f t="shared" si="28"/>
        <v>0.14346539182543197</v>
      </c>
      <c r="BG60" s="7"/>
      <c r="BH60" s="7"/>
      <c r="BI60" s="7"/>
      <c r="BJ60" s="6"/>
      <c r="BK60" s="6">
        <v>0.39106355913060886</v>
      </c>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row>
    <row r="61" spans="1:99">
      <c r="A61" s="5">
        <v>2015</v>
      </c>
      <c r="B61" s="49">
        <f>([1]TA0!$B111-[1]TSA12!$F111)</f>
        <v>14977.512000000001</v>
      </c>
      <c r="C61" s="42"/>
      <c r="D61" s="48">
        <f t="shared" si="16"/>
        <v>9346.7172368791325</v>
      </c>
      <c r="E61" s="42">
        <f>D61-([1]TC1!$D113-[1]TC1!$Z113)</f>
        <v>0</v>
      </c>
      <c r="F61" s="42">
        <f>[1]TC2!$D113</f>
        <v>7112.2229589999997</v>
      </c>
      <c r="G61" s="42">
        <f>0.7*([1]TC2!$E113-[1]TC2!$H113+[1]TC1!$E113)</f>
        <v>378.81058538428852</v>
      </c>
      <c r="H61" s="43">
        <f>[1]TC2!$R113</f>
        <v>936.07980949095747</v>
      </c>
      <c r="I61" s="43">
        <f>[1]TC2!$H113+[1]TC2!$K113+[1]TC2!$M113+[1]TC2!$N113+[1]TC2!$O113+0.3*([1]TC2!$E113-[1]TC2!$H113+[1]TC1!$E113)</f>
        <v>919.60388300388661</v>
      </c>
      <c r="J61" s="43">
        <f>[1]TC1!$V113</f>
        <v>694.951773</v>
      </c>
      <c r="K61" s="43"/>
      <c r="L61" s="48">
        <f>([1]TA4!$R110-[1]TA6!$L111-[1]TA6!$R111-[1]TA6!$V111-[1]TA6!$Z111+[1]TA6!$AE111+[1]TA6!$AI111)*[1]TA3!$B110-I61</f>
        <v>3651.9562133969916</v>
      </c>
      <c r="M61" s="42">
        <f>[1]TB7!$G110*[1]TB1!$R112</f>
        <v>1637.3054008088677</v>
      </c>
      <c r="N61" s="42">
        <f t="shared" si="17"/>
        <v>2014.6508125881239</v>
      </c>
      <c r="O61" s="48">
        <f t="shared" si="31"/>
        <v>1978.8385497238764</v>
      </c>
      <c r="P61" s="42">
        <f>[1]TSA10!$M111</f>
        <v>758.99599999999998</v>
      </c>
      <c r="Q61" s="42">
        <f>[1]TSA5!$O112</f>
        <v>671.99</v>
      </c>
      <c r="R61" s="42">
        <f t="shared" si="18"/>
        <v>547.85254972387634</v>
      </c>
      <c r="S61" s="42"/>
      <c r="T61" s="50">
        <f t="shared" si="32"/>
        <v>0.62405005830602123</v>
      </c>
      <c r="U61" s="16">
        <f t="shared" si="33"/>
        <v>0.5626510834292936</v>
      </c>
      <c r="V61" s="16">
        <f t="shared" si="34"/>
        <v>6.139897487672763E-2</v>
      </c>
      <c r="W61" s="16">
        <f t="shared" si="35"/>
        <v>0.132120645252955</v>
      </c>
      <c r="X61" s="16">
        <f t="shared" si="36"/>
        <v>0.2438292964410238</v>
      </c>
      <c r="Y61" s="16">
        <f t="shared" si="37"/>
        <v>0.10931758230665198</v>
      </c>
      <c r="Z61" s="16">
        <f t="shared" si="38"/>
        <v>0.13451171413437185</v>
      </c>
      <c r="AA61" s="16">
        <f t="shared" si="39"/>
        <v>4.6399680601157255E-2</v>
      </c>
      <c r="AB61" s="19"/>
      <c r="AC61" s="51">
        <f t="shared" si="40"/>
        <v>0.22144291831406807</v>
      </c>
      <c r="AD61" s="2">
        <f>'PS Table A1'!D108/100</f>
        <v>0.18053999999999998</v>
      </c>
      <c r="AE61" s="20">
        <f t="shared" si="41"/>
        <v>0.15603004156253475</v>
      </c>
      <c r="AF61" s="20">
        <f t="shared" si="42"/>
        <v>0.36157316739309764</v>
      </c>
      <c r="AG61" s="16">
        <f t="shared" si="43"/>
        <v>0.15603004156253475</v>
      </c>
      <c r="AH61" s="20">
        <f t="shared" si="21"/>
        <v>0.52861793163647763</v>
      </c>
      <c r="AI61" s="20"/>
      <c r="AJ61" s="51">
        <f>[2]TB10!$M111</f>
        <v>0.21759897470474202</v>
      </c>
      <c r="AK61" s="20">
        <f>[2]TA10!$M111</f>
        <v>0.21083703637123105</v>
      </c>
      <c r="AL61" s="20">
        <f>[2]TB10!$H111</f>
        <v>0.20129899680614496</v>
      </c>
      <c r="AM61" s="20">
        <f>'[3]F-1'!$C88</f>
        <v>0.14176170446648043</v>
      </c>
      <c r="AN61" s="2">
        <f>'PS Table A3'!D108/100</f>
        <v>0.21592</v>
      </c>
      <c r="AO61" s="2">
        <f>AD61*(('PS Table A7'!$Q106*0.3+'PS Table A7'!$R106+'PS Table A7'!$S106+'PS Table A7'!$T106)/100)</f>
        <v>3.9879480600000003E-2</v>
      </c>
      <c r="AP61" s="16">
        <f t="shared" si="44"/>
        <v>0.40532911573213926</v>
      </c>
      <c r="AQ61" s="2">
        <f t="shared" si="45"/>
        <v>8.4994144952306477E-2</v>
      </c>
      <c r="AR61" s="2">
        <f t="shared" si="46"/>
        <v>0.52861793163647763</v>
      </c>
      <c r="AS61" s="21">
        <f>AD61*(('PS Table A7'!$Q106*0.7+'PS Table A7'!$P106)/100)</f>
        <v>0.14067857340000001</v>
      </c>
      <c r="AT61" s="16">
        <f t="shared" si="47"/>
        <v>0.15603004156253475</v>
      </c>
      <c r="AU61" s="7"/>
      <c r="AV61" s="7"/>
      <c r="AW61" s="7"/>
      <c r="AX61" s="6">
        <f t="shared" si="48"/>
        <v>1.805400000004509E-5</v>
      </c>
      <c r="AY61" s="6">
        <f t="shared" si="30"/>
        <v>1.6804540443310367E-5</v>
      </c>
      <c r="AZ61" s="51">
        <f t="shared" si="23"/>
        <v>0.14075209651116688</v>
      </c>
      <c r="BA61" s="6">
        <f t="shared" si="24"/>
        <v>0.18053999999999998</v>
      </c>
      <c r="BB61" s="20">
        <f t="shared" si="25"/>
        <v>5.8625880148224396E-2</v>
      </c>
      <c r="BC61" s="20">
        <f t="shared" si="26"/>
        <v>8.3420697052340731E-2</v>
      </c>
      <c r="BD61" s="20">
        <f t="shared" si="27"/>
        <v>5.8625880148224396E-2</v>
      </c>
      <c r="BE61" s="8">
        <f t="shared" si="29"/>
        <v>0.10357142857142917</v>
      </c>
      <c r="BF61" s="6">
        <f t="shared" si="28"/>
        <v>0.14176170446648043</v>
      </c>
      <c r="BG61" s="7"/>
      <c r="BH61" s="7"/>
      <c r="BI61" s="7"/>
      <c r="BJ61" s="6"/>
      <c r="BK61" s="6">
        <v>0.39215174478647774</v>
      </c>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row>
    <row r="62" spans="1:99">
      <c r="A62" s="5">
        <v>2016</v>
      </c>
      <c r="B62" s="49">
        <f>([1]TA0!$B112-[1]TSA12!$F112)</f>
        <v>15273.948</v>
      </c>
      <c r="C62" s="42"/>
      <c r="D62" s="48">
        <f t="shared" si="16"/>
        <v>9717.3764117225401</v>
      </c>
      <c r="E62" s="42">
        <f>D62-([1]TC1!$D114-[1]TC1!$Z114)</f>
        <v>0</v>
      </c>
      <c r="F62" s="42">
        <f>[1]TC2!$D114</f>
        <v>7233.4004999999997</v>
      </c>
      <c r="G62" s="42">
        <f>0.7*([1]TC2!$E114-[1]TC2!$H114+[1]TC1!$E114)</f>
        <v>533.25207000060482</v>
      </c>
      <c r="H62" s="43">
        <f>[1]TC2!$R114</f>
        <v>952.02866966417844</v>
      </c>
      <c r="I62" s="43">
        <f>[1]TC2!$H114+[1]TC2!$K114+[1]TC2!$M114+[1]TC2!$N114+[1]TC2!$O114+0.3*([1]TC2!$E114-[1]TC2!$H114+[1]TC1!$E114)</f>
        <v>998.69517205775821</v>
      </c>
      <c r="J62" s="43">
        <f>[1]TC1!$V114</f>
        <v>706.79231110618593</v>
      </c>
      <c r="K62" s="43"/>
      <c r="L62" s="48">
        <f>([1]TA4!$R111-[1]TA6!$L112-[1]TA6!$R112-[1]TA6!$V112-[1]TA6!$Z112+[1]TA6!$AE112+[1]TA6!$AI112)*[1]TA3!$B111-I62</f>
        <v>3619.6517367078495</v>
      </c>
      <c r="M62" s="42">
        <f>[1]TB7!$G111*[1]TB1!$R113</f>
        <v>1626.4423605854472</v>
      </c>
      <c r="N62" s="42">
        <f t="shared" si="17"/>
        <v>1993.2093761224023</v>
      </c>
      <c r="O62" s="48">
        <f t="shared" si="31"/>
        <v>1936.9198515696107</v>
      </c>
      <c r="P62" s="42">
        <f>[1]TSA10!$M112</f>
        <v>782.88900000000001</v>
      </c>
      <c r="Q62" s="42">
        <f>[1]TSA5!$O113</f>
        <v>691.34</v>
      </c>
      <c r="R62" s="42">
        <f t="shared" si="18"/>
        <v>462.69085156961057</v>
      </c>
      <c r="S62" s="42"/>
      <c r="T62" s="66">
        <f t="shared" si="32"/>
        <v>0.63620593783104018</v>
      </c>
      <c r="U62" s="16">
        <f t="shared" si="33"/>
        <v>0.57082040868967088</v>
      </c>
      <c r="V62" s="16">
        <f t="shared" si="34"/>
        <v>6.538552914136922E-2</v>
      </c>
      <c r="W62" s="2">
        <f t="shared" si="35"/>
        <v>0.12681199723670727</v>
      </c>
      <c r="X62" s="16">
        <f t="shared" si="36"/>
        <v>0.23698206493225257</v>
      </c>
      <c r="Y62" s="2">
        <f t="shared" si="37"/>
        <v>0.10648473862720019</v>
      </c>
      <c r="Z62" s="2">
        <f t="shared" si="38"/>
        <v>0.1304973263050524</v>
      </c>
      <c r="AA62" s="16">
        <f t="shared" si="39"/>
        <v>4.6274369344860011E-2</v>
      </c>
      <c r="AB62" s="19"/>
      <c r="AC62" s="51">
        <f t="shared" si="40"/>
        <v>0.21126044153430779</v>
      </c>
      <c r="AD62" s="2">
        <f>'PS Table A1'!D109/100</f>
        <v>0.17776</v>
      </c>
      <c r="AE62" s="20">
        <f t="shared" si="41"/>
        <v>0.15424970951162167</v>
      </c>
      <c r="AF62" s="20">
        <f t="shared" si="42"/>
        <v>0.33170341524192348</v>
      </c>
      <c r="AG62" s="16">
        <f t="shared" si="43"/>
        <v>0.15424970951162167</v>
      </c>
      <c r="AH62" s="20">
        <f t="shared" si="21"/>
        <v>0.47650417099800285</v>
      </c>
      <c r="AI62" s="20"/>
      <c r="AJ62" s="51">
        <f>[2]TB10!$M112</f>
        <v>0.214012250304222</v>
      </c>
      <c r="AK62" s="20">
        <f>[2]TA10!$M112</f>
        <v>0.20796437561511999</v>
      </c>
      <c r="AL62" s="20">
        <f>[2]TB10!$H112</f>
        <v>0.19791091978550002</v>
      </c>
      <c r="AM62" s="20"/>
      <c r="AN62" s="2">
        <f>'PS Table A3'!D109/100</f>
        <v>0.20699000000000001</v>
      </c>
      <c r="AO62" s="2">
        <f>AD62*(('PS Table A7'!$Q107*0.3+'PS Table A7'!$R107+'PS Table A7'!$S107+'PS Table A7'!$T107)/100)</f>
        <v>3.9345398400000002E-2</v>
      </c>
      <c r="AP62" s="16">
        <f t="shared" si="44"/>
        <v>0.3828335782721437</v>
      </c>
      <c r="AQ62" s="2">
        <f t="shared" si="45"/>
        <v>7.7960355489332181E-2</v>
      </c>
      <c r="AR62" s="2">
        <f t="shared" si="46"/>
        <v>0.47650417099800285</v>
      </c>
      <c r="AS62" s="21">
        <f>AD62*(('PS Table A7'!$Q107*0.7+'PS Table A7'!$P107)/100)</f>
        <v>0.1383968256</v>
      </c>
      <c r="AT62" s="16">
        <f t="shared" si="47"/>
        <v>0.15424970951162167</v>
      </c>
      <c r="AU62" s="7"/>
      <c r="AV62" s="7"/>
      <c r="AW62" s="7"/>
      <c r="AX62" s="6">
        <f t="shared" si="48"/>
        <v>-1.7775999999997127E-5</v>
      </c>
      <c r="AY62" s="6">
        <f t="shared" si="30"/>
        <v>-1.6570729780729376E-5</v>
      </c>
      <c r="AZ62" s="51">
        <f t="shared" si="23"/>
        <v>0.13981892661508036</v>
      </c>
      <c r="BA62" s="6">
        <f t="shared" si="24"/>
        <v>0.17776</v>
      </c>
      <c r="BB62" s="20">
        <f t="shared" si="25"/>
        <v>5.8625880148224396E-2</v>
      </c>
      <c r="BC62" s="20">
        <f t="shared" si="26"/>
        <v>8.1409089588251063E-2</v>
      </c>
      <c r="BD62" s="20">
        <f t="shared" si="27"/>
        <v>5.8625880148224396E-2</v>
      </c>
      <c r="BE62" s="20">
        <v>0.1</v>
      </c>
      <c r="BF62" s="20"/>
      <c r="BG62" s="7"/>
      <c r="BH62" s="7"/>
      <c r="BI62" s="7"/>
      <c r="BJ62" s="6">
        <v>0.40764649893502924</v>
      </c>
      <c r="BK62" s="6">
        <v>0.38893481625860293</v>
      </c>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row>
    <row r="63" spans="1:99">
      <c r="A63" s="5"/>
      <c r="M63" s="5"/>
      <c r="T63" s="16"/>
      <c r="U63" s="16"/>
      <c r="V63" s="16"/>
      <c r="W63" s="16"/>
      <c r="X63" s="16"/>
      <c r="Y63" s="7"/>
      <c r="Z63" s="7"/>
      <c r="AA63" s="19"/>
      <c r="AB63" s="7"/>
      <c r="AC63" s="7"/>
      <c r="AD63" s="2"/>
      <c r="AE63" s="7"/>
      <c r="AF63" s="7"/>
      <c r="AG63" s="16"/>
      <c r="AH63" s="20"/>
      <c r="AI63" s="20"/>
      <c r="AJ63" s="20"/>
      <c r="AK63" s="20"/>
      <c r="AL63" s="20"/>
      <c r="AM63" s="20"/>
      <c r="AN63" s="2"/>
      <c r="AO63" s="2"/>
      <c r="AP63" s="16"/>
      <c r="AQ63" s="2"/>
      <c r="AR63" s="2"/>
      <c r="AS63" s="7"/>
      <c r="AT63" s="7"/>
      <c r="AU63" s="7"/>
      <c r="AV63" s="7"/>
      <c r="AW63" s="7"/>
      <c r="AX63" s="6"/>
      <c r="AY63" s="7"/>
      <c r="AZ63" s="7"/>
      <c r="BA63" s="6"/>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row>
    <row r="64" spans="1:99">
      <c r="T64" s="16"/>
      <c r="U64" s="16"/>
      <c r="V64" s="16"/>
      <c r="W64" s="16"/>
      <c r="X64" s="16"/>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6"/>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row>
    <row r="65" spans="1:99">
      <c r="A65" t="s">
        <v>71</v>
      </c>
      <c r="T65" s="16"/>
      <c r="U65" s="16"/>
      <c r="V65" s="16"/>
      <c r="W65" s="16"/>
      <c r="X65" s="16"/>
      <c r="Y65" s="16"/>
      <c r="Z65" s="16"/>
      <c r="AA65" s="69">
        <f>T61+AA61</f>
        <v>0.67044973890717852</v>
      </c>
      <c r="AB65" s="7"/>
      <c r="AC65" s="16">
        <f t="shared" ref="AC65:AH65" si="49">AC60-AC6</f>
        <v>8.5939928690414419E-2</v>
      </c>
      <c r="AD65" s="16">
        <f t="shared" si="49"/>
        <v>9.4454099078642356E-2</v>
      </c>
      <c r="AE65" s="16">
        <f t="shared" si="49"/>
        <v>9.3818597361199185E-2</v>
      </c>
      <c r="AF65" s="16">
        <f t="shared" si="49"/>
        <v>1.6045168811314625E-2</v>
      </c>
      <c r="AG65" s="16">
        <f t="shared" si="49"/>
        <v>9.3818597361199185E-2</v>
      </c>
      <c r="AH65" s="16">
        <f t="shared" si="49"/>
        <v>0.14042828464262147</v>
      </c>
      <c r="AI65" s="16"/>
      <c r="AJ65" s="16">
        <f>AJ60-AJ6</f>
        <v>8.5608916203155055E-2</v>
      </c>
      <c r="AK65" s="7"/>
      <c r="AL65" s="7"/>
      <c r="AM65" s="7"/>
      <c r="AN65" s="16"/>
      <c r="AO65" s="7"/>
      <c r="AP65" s="7"/>
      <c r="AQ65" s="7"/>
      <c r="AR65" s="7"/>
      <c r="AS65" s="7"/>
      <c r="AT65" s="7"/>
      <c r="AU65" s="7"/>
      <c r="AV65" s="7"/>
      <c r="AW65" s="7"/>
      <c r="AX65" s="6"/>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row>
    <row r="66" spans="1:99">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6"/>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row>
    <row r="67" spans="1:99">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6"/>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row>
    <row r="68" spans="1:99">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row>
    <row r="69" spans="1:99">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row>
    <row r="70" spans="1:99">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row>
    <row r="71" spans="1:99">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row>
    <row r="72" spans="1:99">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row>
    <row r="73" spans="1:99">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row>
    <row r="74" spans="1:99">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row>
    <row r="75" spans="1:99">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row>
    <row r="76" spans="1:99">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row>
    <row r="77" spans="1:99">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row>
    <row r="78" spans="1:99">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row>
    <row r="79" spans="1:99">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row>
    <row r="80" spans="1:99">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row>
    <row r="81" spans="20:99">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row>
    <row r="82" spans="20:99">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row>
    <row r="83" spans="20:99">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row>
    <row r="84" spans="20:99">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row>
    <row r="85" spans="20:99">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row>
    <row r="86" spans="20:99">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row>
    <row r="87" spans="20:99">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row>
    <row r="88" spans="20:99">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row>
    <row r="89" spans="20:99">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row>
    <row r="90" spans="20:99">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row>
    <row r="91" spans="20:99">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row>
    <row r="92" spans="20:99">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row>
    <row r="93" spans="20:99">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row>
    <row r="94" spans="20:99">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row>
    <row r="95" spans="20:99">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row>
    <row r="96" spans="20:99">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row>
    <row r="97" spans="20:99">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row>
    <row r="98" spans="20:99">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row>
    <row r="99" spans="20:99">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row>
    <row r="100" spans="20:99">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row>
    <row r="101" spans="20:99">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row>
    <row r="102" spans="20:99">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row>
    <row r="103" spans="20:99">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row>
    <row r="104" spans="20:99">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row>
    <row r="105" spans="20:99">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row>
    <row r="106" spans="20:99">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row>
    <row r="107" spans="20:99">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row>
    <row r="108" spans="20:99">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row>
    <row r="109" spans="20:99">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row>
    <row r="110" spans="20:99">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row>
    <row r="111" spans="20:99">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row>
    <row r="112" spans="20:99">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row>
    <row r="113" spans="20:99">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row>
    <row r="114" spans="20:99">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row>
    <row r="115" spans="20:99">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row>
    <row r="116" spans="20:99">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sheetPr>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A187"/>
  <sheetViews>
    <sheetView workbookViewId="0">
      <pane xSplit="1" ySplit="5" topLeftCell="B31" activePane="bottomRight" state="frozen"/>
      <selection pane="topRight" activeCell="B1" sqref="B1"/>
      <selection pane="bottomLeft" activeCell="A6" sqref="A6"/>
      <selection pane="bottomRight" activeCell="D53" sqref="D53"/>
    </sheetView>
  </sheetViews>
  <sheetFormatPr baseColWidth="10" defaultColWidth="6.7109375" defaultRowHeight="13.5" customHeight="1" x14ac:dyDescent="0"/>
  <cols>
    <col min="1" max="6" width="6.7109375" style="52" customWidth="1"/>
    <col min="7" max="7" width="7.28515625" style="52" customWidth="1"/>
    <col min="8" max="8" width="3.42578125" style="52" customWidth="1"/>
    <col min="9" max="11" width="6.7109375" style="52" customWidth="1"/>
    <col min="12" max="12" width="7" style="52" customWidth="1"/>
    <col min="13" max="13" width="7.5703125" style="52" customWidth="1"/>
    <col min="14" max="16384" width="6.7109375" style="52"/>
  </cols>
  <sheetData>
    <row r="1" spans="1:13" ht="13.5" customHeight="1">
      <c r="A1" s="70" t="s">
        <v>153</v>
      </c>
      <c r="B1" s="71"/>
      <c r="C1" s="71"/>
      <c r="D1" s="71"/>
      <c r="E1" s="71"/>
      <c r="F1" s="71"/>
      <c r="G1" s="71"/>
      <c r="H1" s="71"/>
      <c r="I1" s="71"/>
      <c r="J1" s="71"/>
      <c r="K1" s="71"/>
      <c r="L1" s="71"/>
      <c r="M1" s="71"/>
    </row>
    <row r="2" spans="1:13" ht="13.5" customHeight="1">
      <c r="A2" s="75" t="s">
        <v>152</v>
      </c>
      <c r="B2" s="76"/>
      <c r="C2" s="76"/>
      <c r="D2" s="76"/>
      <c r="E2" s="76"/>
      <c r="F2" s="76"/>
      <c r="G2" s="76"/>
      <c r="H2" s="76"/>
      <c r="I2" s="76"/>
      <c r="J2" s="76"/>
      <c r="K2" s="76"/>
      <c r="L2" s="76"/>
      <c r="M2" s="76"/>
    </row>
    <row r="3" spans="1:13" ht="7.5" customHeight="1">
      <c r="A3" s="72"/>
      <c r="B3" s="73"/>
      <c r="C3" s="73"/>
      <c r="D3" s="73"/>
      <c r="E3" s="73"/>
      <c r="F3" s="73"/>
      <c r="G3" s="73"/>
      <c r="H3" s="74"/>
      <c r="I3" s="74"/>
      <c r="J3" s="74"/>
      <c r="K3" s="74"/>
      <c r="L3" s="74"/>
      <c r="M3" s="74"/>
    </row>
    <row r="4" spans="1:13" ht="13.5" customHeight="1">
      <c r="B4" s="60" t="s">
        <v>87</v>
      </c>
      <c r="C4" s="60" t="s">
        <v>86</v>
      </c>
      <c r="D4" s="60" t="s">
        <v>85</v>
      </c>
      <c r="E4" s="60" t="s">
        <v>84</v>
      </c>
      <c r="F4" s="60" t="s">
        <v>102</v>
      </c>
      <c r="G4" s="60" t="s">
        <v>96</v>
      </c>
      <c r="I4" s="60" t="s">
        <v>101</v>
      </c>
      <c r="J4" s="60" t="s">
        <v>100</v>
      </c>
      <c r="K4" s="60" t="s">
        <v>99</v>
      </c>
      <c r="L4" s="60" t="s">
        <v>98</v>
      </c>
      <c r="M4" s="60" t="s">
        <v>97</v>
      </c>
    </row>
    <row r="5" spans="1:13" ht="13.5" customHeight="1">
      <c r="A5" s="64"/>
      <c r="B5" s="63" t="s">
        <v>151</v>
      </c>
      <c r="C5" s="63" t="s">
        <v>150</v>
      </c>
      <c r="D5" s="63" t="s">
        <v>149</v>
      </c>
      <c r="E5" s="63" t="s">
        <v>148</v>
      </c>
      <c r="F5" s="63" t="s">
        <v>147</v>
      </c>
      <c r="G5" s="63" t="s">
        <v>146</v>
      </c>
      <c r="H5" s="57"/>
      <c r="I5" s="63" t="s">
        <v>145</v>
      </c>
      <c r="J5" s="63" t="s">
        <v>144</v>
      </c>
      <c r="K5" s="63" t="s">
        <v>143</v>
      </c>
      <c r="L5" s="63" t="s">
        <v>142</v>
      </c>
      <c r="M5" s="63" t="s">
        <v>141</v>
      </c>
    </row>
    <row r="6" spans="1:13" ht="13.5" customHeight="1">
      <c r="A6" s="60">
        <v>1913</v>
      </c>
      <c r="B6" s="53"/>
      <c r="C6" s="53"/>
      <c r="D6" s="53">
        <v>17.960041861867687</v>
      </c>
      <c r="E6" s="53">
        <v>14.726456931487057</v>
      </c>
      <c r="F6" s="53">
        <v>8.6166081714558089</v>
      </c>
      <c r="G6" s="53">
        <v>2.7550162054507692</v>
      </c>
      <c r="I6" s="53"/>
      <c r="J6" s="53"/>
      <c r="K6" s="53">
        <v>3.2335849303806294</v>
      </c>
      <c r="L6" s="53">
        <v>6.1098487600312481</v>
      </c>
      <c r="M6" s="53">
        <v>5.8615919660050411</v>
      </c>
    </row>
    <row r="7" spans="1:13" ht="13.5" customHeight="1">
      <c r="A7" s="60">
        <v>1914</v>
      </c>
      <c r="B7" s="53"/>
      <c r="C7" s="53"/>
      <c r="D7" s="53">
        <v>18.15794105921632</v>
      </c>
      <c r="E7" s="53">
        <v>15.080262243019749</v>
      </c>
      <c r="F7" s="53">
        <v>8.6033408914061322</v>
      </c>
      <c r="G7" s="53">
        <v>2.7292084736544595</v>
      </c>
      <c r="I7" s="53"/>
      <c r="J7" s="53"/>
      <c r="K7" s="53">
        <v>3.0776788161965696</v>
      </c>
      <c r="L7" s="53">
        <v>6.4769213516136181</v>
      </c>
      <c r="M7" s="53">
        <v>5.8741324177516727</v>
      </c>
    </row>
    <row r="8" spans="1:13" ht="13.5" customHeight="1">
      <c r="A8" s="60">
        <v>1915</v>
      </c>
      <c r="B8" s="53"/>
      <c r="C8" s="53"/>
      <c r="D8" s="62">
        <v>17.577725000000001</v>
      </c>
      <c r="E8" s="62">
        <v>14.577549999999999</v>
      </c>
      <c r="F8" s="62">
        <v>9.2188499999999998</v>
      </c>
      <c r="G8" s="62">
        <v>4.3603499999999995</v>
      </c>
      <c r="H8" s="53"/>
      <c r="I8" s="53"/>
      <c r="J8" s="53"/>
      <c r="K8" s="62">
        <v>3.0001749999999996</v>
      </c>
      <c r="L8" s="62">
        <v>5.3586999999999989</v>
      </c>
      <c r="M8" s="62">
        <v>4.8584999999999994</v>
      </c>
    </row>
    <row r="9" spans="1:13" ht="13.5" customHeight="1">
      <c r="A9" s="60">
        <v>1916</v>
      </c>
      <c r="B9" s="53"/>
      <c r="C9" s="53"/>
      <c r="D9" s="53">
        <v>18.573066775406247</v>
      </c>
      <c r="E9" s="53">
        <v>15.603644946132414</v>
      </c>
      <c r="F9" s="53">
        <v>9.8665304300158141</v>
      </c>
      <c r="G9" s="53">
        <v>4.4049341044346759</v>
      </c>
      <c r="I9" s="53"/>
      <c r="J9" s="53"/>
      <c r="K9" s="53">
        <v>2.9694218292738341</v>
      </c>
      <c r="L9" s="53">
        <v>5.7371145161165993</v>
      </c>
      <c r="M9" s="53">
        <v>5.4615963255811391</v>
      </c>
    </row>
    <row r="10" spans="1:13" ht="13.5" customHeight="1">
      <c r="A10" s="60">
        <v>1917</v>
      </c>
      <c r="B10" s="53">
        <v>40.287041875222585</v>
      </c>
      <c r="C10" s="53">
        <v>30.334548357320493</v>
      </c>
      <c r="D10" s="53">
        <v>17.599487458195231</v>
      </c>
      <c r="E10" s="53">
        <v>14.234191776849656</v>
      </c>
      <c r="F10" s="53">
        <v>8.3578808480598283</v>
      </c>
      <c r="G10" s="53">
        <v>3.3307691380518309</v>
      </c>
      <c r="I10" s="53">
        <v>9.9524935179020932</v>
      </c>
      <c r="J10" s="53">
        <v>12.735060899125262</v>
      </c>
      <c r="K10" s="53">
        <v>3.3652956813455743</v>
      </c>
      <c r="L10" s="53">
        <v>5.8763109287898265</v>
      </c>
      <c r="M10" s="53">
        <v>5.0271117100079978</v>
      </c>
    </row>
    <row r="11" spans="1:13" ht="13.5" customHeight="1">
      <c r="A11" s="60">
        <v>1918</v>
      </c>
      <c r="B11" s="53">
        <v>39.903727512022577</v>
      </c>
      <c r="C11" s="53">
        <v>29.297948299387599</v>
      </c>
      <c r="D11" s="53">
        <v>15.883220435548376</v>
      </c>
      <c r="E11" s="53">
        <v>12.385495073527531</v>
      </c>
      <c r="F11" s="53">
        <v>6.7411642602400779</v>
      </c>
      <c r="G11" s="53">
        <v>2.4481629304319621</v>
      </c>
      <c r="I11" s="53">
        <v>10.605779212634976</v>
      </c>
      <c r="J11" s="53">
        <v>13.414727863839222</v>
      </c>
      <c r="K11" s="53">
        <v>3.4977253620208453</v>
      </c>
      <c r="L11" s="53">
        <v>5.6443308132874535</v>
      </c>
      <c r="M11" s="53">
        <v>4.2930013298081153</v>
      </c>
    </row>
    <row r="12" spans="1:13" ht="13.5" customHeight="1">
      <c r="A12" s="60">
        <v>1919</v>
      </c>
      <c r="B12" s="53">
        <v>39.481324015339318</v>
      </c>
      <c r="C12" s="53">
        <v>29.307649555520989</v>
      </c>
      <c r="D12" s="53">
        <v>15.867414854522684</v>
      </c>
      <c r="E12" s="53">
        <v>12.233965187748193</v>
      </c>
      <c r="F12" s="53">
        <v>6.4539788483073588</v>
      </c>
      <c r="G12" s="53">
        <v>2.2202065921126208</v>
      </c>
      <c r="I12" s="53">
        <v>10.173674459818331</v>
      </c>
      <c r="J12" s="53">
        <v>13.440234700998305</v>
      </c>
      <c r="K12" s="53">
        <v>3.6334496667744909</v>
      </c>
      <c r="L12" s="53">
        <v>5.7799863394408346</v>
      </c>
      <c r="M12" s="53">
        <v>4.2337722561947384</v>
      </c>
    </row>
    <row r="13" spans="1:13" ht="13.5" customHeight="1">
      <c r="A13" s="60">
        <v>1920</v>
      </c>
      <c r="B13" s="53">
        <v>38.10038743776925</v>
      </c>
      <c r="C13" s="53">
        <v>27.469450331966726</v>
      </c>
      <c r="D13" s="53">
        <v>14.459042055439385</v>
      </c>
      <c r="E13" s="53">
        <v>10.953262951818074</v>
      </c>
      <c r="F13" s="53">
        <v>5.3714330344460741</v>
      </c>
      <c r="G13" s="53">
        <v>1.6716386264226366</v>
      </c>
      <c r="I13" s="53">
        <v>10.630937105802522</v>
      </c>
      <c r="J13" s="53">
        <v>13.010408276527343</v>
      </c>
      <c r="K13" s="53">
        <v>3.5057791036213106</v>
      </c>
      <c r="L13" s="53">
        <v>5.5818299173719996</v>
      </c>
      <c r="M13" s="53">
        <v>3.699794408023438</v>
      </c>
    </row>
    <row r="14" spans="1:13" ht="13.5" customHeight="1">
      <c r="A14" s="60">
        <v>1921</v>
      </c>
      <c r="B14" s="53">
        <v>42.859726639973672</v>
      </c>
      <c r="C14" s="53">
        <v>30.45706085831802</v>
      </c>
      <c r="D14" s="53">
        <v>15.472929986471554</v>
      </c>
      <c r="E14" s="53">
        <v>11.598833022368154</v>
      </c>
      <c r="F14" s="53">
        <v>5.6021650083906449</v>
      </c>
      <c r="G14" s="53">
        <v>1.6892103882340819</v>
      </c>
      <c r="I14" s="53">
        <v>12.402665781655651</v>
      </c>
      <c r="J14" s="53">
        <v>14.984130871846467</v>
      </c>
      <c r="K14" s="53">
        <v>3.8740969641033987</v>
      </c>
      <c r="L14" s="53">
        <v>5.9966680139775104</v>
      </c>
      <c r="M14" s="53">
        <v>3.9129546201565626</v>
      </c>
    </row>
    <row r="15" spans="1:13" ht="13.5" customHeight="1">
      <c r="A15" s="60">
        <v>1922</v>
      </c>
      <c r="B15" s="53">
        <v>42.948553427651262</v>
      </c>
      <c r="C15" s="53">
        <v>31.052785074698921</v>
      </c>
      <c r="D15" s="53">
        <v>16.292319490434096</v>
      </c>
      <c r="E15" s="53">
        <v>12.376225490196916</v>
      </c>
      <c r="F15" s="53">
        <v>6.1685282053958774</v>
      </c>
      <c r="G15" s="53">
        <v>2.0093203672445035</v>
      </c>
      <c r="I15" s="53">
        <v>11.895768352952343</v>
      </c>
      <c r="J15" s="53">
        <v>14.760465584264825</v>
      </c>
      <c r="K15" s="53">
        <v>3.9160940002371785</v>
      </c>
      <c r="L15" s="53">
        <v>6.2076972848010392</v>
      </c>
      <c r="M15" s="53">
        <v>4.1592078381513735</v>
      </c>
    </row>
    <row r="16" spans="1:13" ht="13.5" customHeight="1">
      <c r="A16" s="60">
        <v>1923</v>
      </c>
      <c r="B16" s="53">
        <v>40.589552069786016</v>
      </c>
      <c r="C16" s="53">
        <v>28.948658056395292</v>
      </c>
      <c r="D16" s="53">
        <v>14.991004682031273</v>
      </c>
      <c r="E16" s="53">
        <v>11.323141368900284</v>
      </c>
      <c r="F16" s="53">
        <v>5.5038652248768205</v>
      </c>
      <c r="G16" s="53">
        <v>1.7515973184398406</v>
      </c>
      <c r="I16" s="53">
        <v>11.640894013390728</v>
      </c>
      <c r="J16" s="53">
        <v>13.957653374364018</v>
      </c>
      <c r="K16" s="53">
        <v>3.6678633131309888</v>
      </c>
      <c r="L16" s="53">
        <v>5.8192761440234637</v>
      </c>
      <c r="M16" s="53">
        <v>3.7522679064369799</v>
      </c>
    </row>
    <row r="17" spans="1:13" ht="13.5" customHeight="1">
      <c r="A17" s="60">
        <v>1924</v>
      </c>
      <c r="B17" s="53">
        <v>43.263914655396832</v>
      </c>
      <c r="C17" s="53">
        <v>30.9278771313489</v>
      </c>
      <c r="D17" s="53">
        <v>16.315906869089506</v>
      </c>
      <c r="E17" s="53">
        <v>12.41639215115665</v>
      </c>
      <c r="F17" s="53">
        <v>6.1401284958182245</v>
      </c>
      <c r="G17" s="53">
        <v>2.0087135732595818</v>
      </c>
      <c r="I17" s="53">
        <v>12.336037524047935</v>
      </c>
      <c r="J17" s="53">
        <v>14.611970262259391</v>
      </c>
      <c r="K17" s="53">
        <v>3.899514717932858</v>
      </c>
      <c r="L17" s="53">
        <v>6.2762636553384255</v>
      </c>
      <c r="M17" s="53">
        <v>4.1314149225586423</v>
      </c>
    </row>
    <row r="18" spans="1:13" ht="13.5" customHeight="1">
      <c r="A18" s="60">
        <v>1925</v>
      </c>
      <c r="B18" s="53">
        <v>44.166809347301999</v>
      </c>
      <c r="C18" s="53">
        <v>32.465505649341267</v>
      </c>
      <c r="D18" s="53">
        <v>17.602806588875772</v>
      </c>
      <c r="E18" s="53">
        <v>13.413491441835065</v>
      </c>
      <c r="F18" s="53">
        <v>6.7520291796493837</v>
      </c>
      <c r="G18" s="53">
        <v>2.3450783923630882</v>
      </c>
      <c r="I18" s="53">
        <v>11.701303697960732</v>
      </c>
      <c r="J18" s="53">
        <v>14.862699060465493</v>
      </c>
      <c r="K18" s="53">
        <v>4.1893151470407082</v>
      </c>
      <c r="L18" s="53">
        <v>6.6614622621856814</v>
      </c>
      <c r="M18" s="53">
        <v>4.406950787286295</v>
      </c>
    </row>
    <row r="19" spans="1:13" ht="13.5" customHeight="1">
      <c r="A19" s="60">
        <v>1926</v>
      </c>
      <c r="B19" s="53">
        <v>44.068985279853884</v>
      </c>
      <c r="C19" s="53">
        <v>32.752353247483313</v>
      </c>
      <c r="D19" s="53">
        <v>18.011497014310468</v>
      </c>
      <c r="E19" s="53">
        <v>13.747729345105002</v>
      </c>
      <c r="F19" s="53">
        <v>7.0681737726868112</v>
      </c>
      <c r="G19" s="53">
        <v>2.538778969872193</v>
      </c>
      <c r="I19" s="53">
        <v>11.316632032370574</v>
      </c>
      <c r="J19" s="53">
        <v>14.740856233172842</v>
      </c>
      <c r="K19" s="53">
        <v>4.2637676692054676</v>
      </c>
      <c r="L19" s="53">
        <v>6.6795555724181908</v>
      </c>
      <c r="M19" s="53">
        <v>4.5293948028146183</v>
      </c>
    </row>
    <row r="20" spans="1:13" ht="13.5" customHeight="1">
      <c r="A20" s="60">
        <v>1927</v>
      </c>
      <c r="B20" s="53">
        <v>44.665733319579374</v>
      </c>
      <c r="C20" s="53">
        <v>33.431649181588078</v>
      </c>
      <c r="D20" s="53">
        <v>18.67888575023515</v>
      </c>
      <c r="E20" s="53">
        <v>14.333028457236894</v>
      </c>
      <c r="F20" s="53">
        <v>7.4726058910537043</v>
      </c>
      <c r="G20" s="53">
        <v>2.7581348811531092</v>
      </c>
      <c r="I20" s="53">
        <v>11.234084137991294</v>
      </c>
      <c r="J20" s="53">
        <v>14.75276343135293</v>
      </c>
      <c r="K20" s="53">
        <v>4.3458572929982573</v>
      </c>
      <c r="L20" s="53">
        <v>6.860422566183189</v>
      </c>
      <c r="M20" s="53">
        <v>4.7144710099005955</v>
      </c>
    </row>
    <row r="21" spans="1:13" ht="13.5" customHeight="1">
      <c r="A21" s="60">
        <v>1928</v>
      </c>
      <c r="B21" s="53">
        <v>46.093182150666607</v>
      </c>
      <c r="C21" s="53">
        <v>34.771422129759962</v>
      </c>
      <c r="D21" s="53">
        <v>19.598717962508879</v>
      </c>
      <c r="E21" s="53">
        <v>15.174913117686582</v>
      </c>
      <c r="F21" s="53">
        <v>8.1916622713454377</v>
      </c>
      <c r="G21" s="53">
        <v>3.2254883590899679</v>
      </c>
      <c r="I21" s="53">
        <v>11.321760020906645</v>
      </c>
      <c r="J21" s="53">
        <v>15.172704167251084</v>
      </c>
      <c r="K21" s="53">
        <v>4.4238048448222953</v>
      </c>
      <c r="L21" s="53">
        <v>6.9832508463411438</v>
      </c>
      <c r="M21" s="53">
        <v>4.9661739122554707</v>
      </c>
    </row>
    <row r="22" spans="1:13" ht="13.5" customHeight="1">
      <c r="A22" s="60">
        <v>1929</v>
      </c>
      <c r="B22" s="53">
        <v>43.758403603469105</v>
      </c>
      <c r="C22" s="53">
        <v>33.048367482715776</v>
      </c>
      <c r="D22" s="53">
        <v>18.417904285315917</v>
      </c>
      <c r="E22" s="53">
        <v>14.213125226733165</v>
      </c>
      <c r="F22" s="53">
        <v>7.6218608438736206</v>
      </c>
      <c r="G22" s="53">
        <v>3.0057812608517063</v>
      </c>
      <c r="I22" s="53">
        <v>10.710036120753328</v>
      </c>
      <c r="J22" s="53">
        <v>14.630463197399859</v>
      </c>
      <c r="K22" s="53">
        <v>4.2047790585827514</v>
      </c>
      <c r="L22" s="53">
        <v>6.5912643828595439</v>
      </c>
      <c r="M22" s="53">
        <v>4.6160795830219135</v>
      </c>
    </row>
    <row r="23" spans="1:13" ht="13.5" customHeight="1">
      <c r="A23" s="60">
        <v>1930</v>
      </c>
      <c r="B23" s="53">
        <v>43.073474553390646</v>
      </c>
      <c r="C23" s="53">
        <v>31.180684237748331</v>
      </c>
      <c r="D23" s="53">
        <v>16.422818416449541</v>
      </c>
      <c r="E23" s="53">
        <v>12.417256771537877</v>
      </c>
      <c r="F23" s="53">
        <v>6.4017230324275385</v>
      </c>
      <c r="G23" s="53">
        <v>2.3887538491116418</v>
      </c>
      <c r="I23" s="53">
        <v>11.892790315642312</v>
      </c>
      <c r="J23" s="53">
        <v>14.75786582129879</v>
      </c>
      <c r="K23" s="53">
        <v>4.0055616449116638</v>
      </c>
      <c r="L23" s="53">
        <v>6.0155337391103387</v>
      </c>
      <c r="M23" s="53">
        <v>4.0129691833158967</v>
      </c>
    </row>
    <row r="24" spans="1:13" ht="13.5" customHeight="1">
      <c r="A24" s="60">
        <v>1931</v>
      </c>
      <c r="B24" s="53">
        <v>44.404993839685282</v>
      </c>
      <c r="C24" s="53">
        <v>31.012222183907056</v>
      </c>
      <c r="D24" s="53">
        <v>15.270594044223252</v>
      </c>
      <c r="E24" s="53">
        <v>11.323771337745876</v>
      </c>
      <c r="F24" s="53">
        <v>5.6751445341883793</v>
      </c>
      <c r="G24" s="53">
        <v>2.0744133398493183</v>
      </c>
      <c r="I24" s="53">
        <v>13.39277165577823</v>
      </c>
      <c r="J24" s="53">
        <v>15.741628139683803</v>
      </c>
      <c r="K24" s="53">
        <v>3.9468227064773749</v>
      </c>
      <c r="L24" s="53">
        <v>5.648626803557498</v>
      </c>
      <c r="M24" s="53">
        <v>3.6007311943390605</v>
      </c>
    </row>
    <row r="25" spans="1:13" ht="13.5" customHeight="1">
      <c r="A25" s="60">
        <v>1932</v>
      </c>
      <c r="B25" s="53">
        <v>46.30052587105051</v>
      </c>
      <c r="C25" s="53">
        <v>32.590805160950012</v>
      </c>
      <c r="D25" s="53">
        <v>15.478467631887071</v>
      </c>
      <c r="E25" s="53">
        <v>11.548961982268013</v>
      </c>
      <c r="F25" s="53">
        <v>5.8962244962743897</v>
      </c>
      <c r="G25" s="53">
        <v>1.9264855493777389</v>
      </c>
      <c r="I25" s="53">
        <v>13.7097207101005</v>
      </c>
      <c r="J25" s="53">
        <v>17.112337529062941</v>
      </c>
      <c r="K25" s="53">
        <v>3.9295056496190592</v>
      </c>
      <c r="L25" s="53">
        <v>5.6527374859936232</v>
      </c>
      <c r="M25" s="53">
        <v>3.9697389468966504</v>
      </c>
    </row>
    <row r="26" spans="1:13" ht="13.5" customHeight="1">
      <c r="A26" s="60">
        <v>1933</v>
      </c>
      <c r="B26" s="53">
        <v>45.026429505703511</v>
      </c>
      <c r="C26" s="53">
        <v>32.486416270191881</v>
      </c>
      <c r="D26" s="53">
        <v>15.770913177787016</v>
      </c>
      <c r="E26" s="53">
        <v>11.778683388669775</v>
      </c>
      <c r="F26" s="53">
        <v>6.0544782496875325</v>
      </c>
      <c r="G26" s="53">
        <v>2.0446143537247261</v>
      </c>
      <c r="I26" s="53">
        <v>12.540013235511633</v>
      </c>
      <c r="J26" s="53">
        <v>16.715503092404862</v>
      </c>
      <c r="K26" s="53">
        <v>3.9922297891172414</v>
      </c>
      <c r="L26" s="53">
        <v>5.7242051389822421</v>
      </c>
      <c r="M26" s="53">
        <v>4.0098638959628063</v>
      </c>
    </row>
    <row r="27" spans="1:13" ht="13.5" customHeight="1">
      <c r="A27" s="60">
        <v>1934</v>
      </c>
      <c r="B27" s="53">
        <v>45.155076643858933</v>
      </c>
      <c r="C27" s="53">
        <v>32.994642950790201</v>
      </c>
      <c r="D27" s="53">
        <v>15.868185076417598</v>
      </c>
      <c r="E27" s="53">
        <v>11.79599110379406</v>
      </c>
      <c r="F27" s="53">
        <v>5.8236806287307799</v>
      </c>
      <c r="G27" s="53">
        <v>1.9218939824356394</v>
      </c>
      <c r="I27" s="53">
        <v>12.160433693068736</v>
      </c>
      <c r="J27" s="53">
        <v>17.126457874372601</v>
      </c>
      <c r="K27" s="53">
        <v>4.0721939726235377</v>
      </c>
      <c r="L27" s="53">
        <v>5.9723104750632814</v>
      </c>
      <c r="M27" s="53">
        <v>3.9017866462951409</v>
      </c>
    </row>
    <row r="28" spans="1:13" ht="13.5" customHeight="1">
      <c r="A28" s="60">
        <v>1935</v>
      </c>
      <c r="B28" s="53">
        <v>43.392987272768522</v>
      </c>
      <c r="C28" s="53">
        <v>30.990185866278104</v>
      </c>
      <c r="D28" s="53">
        <v>15.628311990462226</v>
      </c>
      <c r="E28" s="53">
        <v>11.67052653139077</v>
      </c>
      <c r="F28" s="53">
        <v>5.7968718562550565</v>
      </c>
      <c r="G28" s="53">
        <v>1.9463370851066035</v>
      </c>
      <c r="I28" s="53">
        <v>12.40280140649042</v>
      </c>
      <c r="J28" s="53">
        <v>15.361873875815876</v>
      </c>
      <c r="K28" s="53">
        <v>3.9577854590714563</v>
      </c>
      <c r="L28" s="53">
        <v>5.8736546751357137</v>
      </c>
      <c r="M28" s="53">
        <v>3.8505347711484532</v>
      </c>
    </row>
    <row r="29" spans="1:13" ht="13.5" customHeight="1">
      <c r="A29" s="60">
        <v>1936</v>
      </c>
      <c r="B29" s="53">
        <v>44.772366982564023</v>
      </c>
      <c r="C29" s="53">
        <v>32.654772694179684</v>
      </c>
      <c r="D29" s="53">
        <v>17.637342175901782</v>
      </c>
      <c r="E29" s="53">
        <v>13.369131687862877</v>
      </c>
      <c r="F29" s="53">
        <v>6.6874494164752774</v>
      </c>
      <c r="G29" s="53">
        <v>2.2341259705213141</v>
      </c>
      <c r="I29" s="53">
        <v>12.117594288384341</v>
      </c>
      <c r="J29" s="53">
        <v>15.017430518277902</v>
      </c>
      <c r="K29" s="53">
        <v>4.268210488038906</v>
      </c>
      <c r="L29" s="53">
        <v>6.6816822713876007</v>
      </c>
      <c r="M29" s="53">
        <v>4.4533234459539628</v>
      </c>
    </row>
    <row r="30" spans="1:13" ht="13.5" customHeight="1">
      <c r="A30" s="60">
        <v>1937</v>
      </c>
      <c r="B30" s="53">
        <v>43.34787985334529</v>
      </c>
      <c r="C30" s="53">
        <v>31.379274489392156</v>
      </c>
      <c r="D30" s="53">
        <v>16.450434286791296</v>
      </c>
      <c r="E30" s="53">
        <v>12.415189081359168</v>
      </c>
      <c r="F30" s="53">
        <v>6.1611817866289851</v>
      </c>
      <c r="G30" s="53">
        <v>2.0155380578081696</v>
      </c>
      <c r="I30" s="53">
        <v>11.968605363953138</v>
      </c>
      <c r="J30" s="53">
        <v>14.928840202600856</v>
      </c>
      <c r="K30" s="53">
        <v>4.0352452054321297</v>
      </c>
      <c r="L30" s="53">
        <v>6.254007294730183</v>
      </c>
      <c r="M30" s="53">
        <v>4.145643728820815</v>
      </c>
    </row>
    <row r="31" spans="1:13" ht="13.5" customHeight="1">
      <c r="A31" s="60">
        <v>1938</v>
      </c>
      <c r="B31" s="53">
        <v>43.000890492514117</v>
      </c>
      <c r="C31" s="53">
        <v>30.182192025392485</v>
      </c>
      <c r="D31" s="53">
        <v>14.72938302542493</v>
      </c>
      <c r="E31" s="53">
        <v>10.816366723209649</v>
      </c>
      <c r="F31" s="53">
        <v>5.1557203044317461</v>
      </c>
      <c r="G31" s="53">
        <v>1.6664630261522455</v>
      </c>
      <c r="I31" s="53">
        <v>12.818698467121632</v>
      </c>
      <c r="J31" s="53">
        <v>15.452808999967555</v>
      </c>
      <c r="K31" s="53">
        <v>3.9130163022152824</v>
      </c>
      <c r="L31" s="53">
        <v>5.660646418777902</v>
      </c>
      <c r="M31" s="53">
        <v>3.4892572782795011</v>
      </c>
    </row>
    <row r="32" spans="1:13" ht="13.5" customHeight="1">
      <c r="A32" s="60">
        <v>1939</v>
      </c>
      <c r="B32" s="53">
        <v>44.56889817296355</v>
      </c>
      <c r="C32" s="53">
        <v>31.286609705834508</v>
      </c>
      <c r="D32" s="53">
        <v>15.393035953166024</v>
      </c>
      <c r="E32" s="53">
        <v>11.365322329433996</v>
      </c>
      <c r="F32" s="53">
        <v>5.4509649925496273</v>
      </c>
      <c r="G32" s="53">
        <v>1.7412602984471626</v>
      </c>
      <c r="I32" s="53">
        <v>13.282288467129041</v>
      </c>
      <c r="J32" s="53">
        <v>15.893573752668486</v>
      </c>
      <c r="K32" s="53">
        <v>4.0277136237320281</v>
      </c>
      <c r="L32" s="53">
        <v>5.9143573368843683</v>
      </c>
      <c r="M32" s="53">
        <v>3.7097046941024643</v>
      </c>
    </row>
    <row r="33" spans="1:13" ht="13.5" customHeight="1">
      <c r="A33" s="60">
        <v>1940</v>
      </c>
      <c r="B33" s="53">
        <v>44.426637504743141</v>
      </c>
      <c r="C33" s="53">
        <v>31.288149701053527</v>
      </c>
      <c r="D33" s="53">
        <v>15.733988074633878</v>
      </c>
      <c r="E33" s="53">
        <v>11.661304145489529</v>
      </c>
      <c r="F33" s="53">
        <v>5.5731962080911872</v>
      </c>
      <c r="G33" s="53">
        <v>1.7740378459074349</v>
      </c>
      <c r="I33" s="53">
        <v>13.138487803689612</v>
      </c>
      <c r="J33" s="53">
        <v>15.554161626419647</v>
      </c>
      <c r="K33" s="53">
        <v>4.0726839291443486</v>
      </c>
      <c r="L33" s="53">
        <v>6.088107937398342</v>
      </c>
      <c r="M33" s="53">
        <v>3.7991583621837521</v>
      </c>
    </row>
    <row r="34" spans="1:13" ht="13.5" customHeight="1">
      <c r="A34" s="60">
        <v>1941</v>
      </c>
      <c r="B34" s="53">
        <v>41.019314576353104</v>
      </c>
      <c r="C34" s="53">
        <v>29.017206118853355</v>
      </c>
      <c r="D34" s="53">
        <v>15.007978377996723</v>
      </c>
      <c r="E34" s="53">
        <v>11.148372327385824</v>
      </c>
      <c r="F34" s="53">
        <v>5.2893892210692295</v>
      </c>
      <c r="G34" s="53">
        <v>1.6290480751623115</v>
      </c>
      <c r="I34" s="53">
        <v>12.002108457499745</v>
      </c>
      <c r="J34" s="53">
        <v>14.009227740856632</v>
      </c>
      <c r="K34" s="53">
        <v>3.8596060506109011</v>
      </c>
      <c r="L34" s="53">
        <v>5.858983106316594</v>
      </c>
      <c r="M34" s="53">
        <v>3.6603411459069175</v>
      </c>
    </row>
    <row r="35" spans="1:13" ht="13.5" customHeight="1">
      <c r="A35" s="60">
        <v>1942</v>
      </c>
      <c r="B35" s="53">
        <v>35.494183119366475</v>
      </c>
      <c r="C35" s="53">
        <v>25.107398225662394</v>
      </c>
      <c r="D35" s="53">
        <v>12.905441063638763</v>
      </c>
      <c r="E35" s="53">
        <v>9.5950203764281383</v>
      </c>
      <c r="F35" s="53">
        <v>4.477073872790176</v>
      </c>
      <c r="G35" s="53">
        <v>1.3216990923743428</v>
      </c>
      <c r="I35" s="53">
        <v>10.386784893704084</v>
      </c>
      <c r="J35" s="53">
        <v>12.201957162023632</v>
      </c>
      <c r="K35" s="53">
        <v>3.3104206872106241</v>
      </c>
      <c r="L35" s="53">
        <v>5.1179465036379632</v>
      </c>
      <c r="M35" s="53">
        <v>3.155374780415833</v>
      </c>
    </row>
    <row r="36" spans="1:13" ht="13.5" customHeight="1">
      <c r="A36" s="60">
        <v>1943</v>
      </c>
      <c r="B36" s="53">
        <v>32.669923198876596</v>
      </c>
      <c r="C36" s="53">
        <v>23.020762263415889</v>
      </c>
      <c r="D36" s="53">
        <v>11.484653721380797</v>
      </c>
      <c r="E36" s="53">
        <v>8.4288619326815795</v>
      </c>
      <c r="F36" s="53">
        <v>3.7832686913105351</v>
      </c>
      <c r="G36" s="53">
        <v>0.97267087256462537</v>
      </c>
      <c r="I36" s="53">
        <v>9.6491609354607046</v>
      </c>
      <c r="J36" s="53">
        <v>11.536108542035093</v>
      </c>
      <c r="K36" s="53">
        <v>3.0557917886992176</v>
      </c>
      <c r="L36" s="53">
        <v>4.6455932413710448</v>
      </c>
      <c r="M36" s="53">
        <v>2.8105978187459097</v>
      </c>
    </row>
    <row r="37" spans="1:13" ht="13.5" customHeight="1">
      <c r="A37" s="60">
        <v>1944</v>
      </c>
      <c r="B37" s="53">
        <v>31.548869949228212</v>
      </c>
      <c r="C37" s="53">
        <v>21.758283883058166</v>
      </c>
      <c r="D37" s="53">
        <v>10.53867000025793</v>
      </c>
      <c r="E37" s="53">
        <v>7.6036185090145505</v>
      </c>
      <c r="F37" s="53">
        <v>3.3274228934788352</v>
      </c>
      <c r="G37" s="53">
        <v>0.92409113609512228</v>
      </c>
      <c r="I37" s="53">
        <v>9.7905860661700448</v>
      </c>
      <c r="J37" s="53">
        <v>11.219613882800237</v>
      </c>
      <c r="K37" s="53">
        <v>2.9350514912433803</v>
      </c>
      <c r="L37" s="53">
        <v>4.2761956155357153</v>
      </c>
      <c r="M37" s="53">
        <v>2.4033317573837132</v>
      </c>
    </row>
    <row r="38" spans="1:13" ht="13.5" customHeight="1">
      <c r="A38" s="60">
        <v>1945</v>
      </c>
      <c r="B38" s="53">
        <v>32.644588706207493</v>
      </c>
      <c r="C38" s="53">
        <v>22.903431644415392</v>
      </c>
      <c r="D38" s="53">
        <v>11.071193948809938</v>
      </c>
      <c r="E38" s="53">
        <v>7.8688286470742437</v>
      </c>
      <c r="F38" s="53">
        <v>3.31886971735655</v>
      </c>
      <c r="G38" s="53">
        <v>0.84491417334779451</v>
      </c>
      <c r="I38" s="53">
        <v>9.7411570617921033</v>
      </c>
      <c r="J38" s="53">
        <v>11.832237695605455</v>
      </c>
      <c r="K38" s="53">
        <v>3.2023653017356946</v>
      </c>
      <c r="L38" s="53">
        <v>4.5499589297176932</v>
      </c>
      <c r="M38" s="53">
        <v>2.4739555440087551</v>
      </c>
    </row>
    <row r="39" spans="1:13" ht="13.5" customHeight="1">
      <c r="A39" s="60">
        <v>1946</v>
      </c>
      <c r="B39" s="53">
        <v>34.616394068930383</v>
      </c>
      <c r="C39" s="53">
        <v>24.657740220126538</v>
      </c>
      <c r="D39" s="53">
        <v>11.762425770547628</v>
      </c>
      <c r="E39" s="53">
        <v>8.2807493281650544</v>
      </c>
      <c r="F39" s="53">
        <v>3.4321167613422654</v>
      </c>
      <c r="G39" s="53">
        <v>0.91638256707099308</v>
      </c>
      <c r="I39" s="53">
        <v>9.9586538488038432</v>
      </c>
      <c r="J39" s="53">
        <v>12.89531444957891</v>
      </c>
      <c r="K39" s="53">
        <v>3.4816764423825739</v>
      </c>
      <c r="L39" s="53">
        <v>4.8486325668227881</v>
      </c>
      <c r="M39" s="53">
        <v>2.5157341942712721</v>
      </c>
    </row>
    <row r="40" spans="1:13" ht="13.5" customHeight="1">
      <c r="A40" s="60">
        <v>1947</v>
      </c>
      <c r="B40" s="53">
        <v>33.017177593435584</v>
      </c>
      <c r="C40" s="53">
        <v>23.29946264784413</v>
      </c>
      <c r="D40" s="53">
        <v>10.953835923874255</v>
      </c>
      <c r="E40" s="53">
        <v>7.7074987317122607</v>
      </c>
      <c r="F40" s="53">
        <v>3.2356965444957559</v>
      </c>
      <c r="G40" s="53">
        <v>0.90289404896681669</v>
      </c>
      <c r="H40" s="61"/>
      <c r="I40" s="53">
        <v>9.7177149455914549</v>
      </c>
      <c r="J40" s="53">
        <v>12.345626723969874</v>
      </c>
      <c r="K40" s="53">
        <v>3.2463371921619948</v>
      </c>
      <c r="L40" s="53">
        <v>4.4718021872165048</v>
      </c>
      <c r="M40" s="53">
        <v>2.3328024955289393</v>
      </c>
    </row>
    <row r="41" spans="1:13" ht="13.5" customHeight="1">
      <c r="A41" s="60">
        <v>1948</v>
      </c>
      <c r="B41" s="53">
        <v>33.720637645202814</v>
      </c>
      <c r="C41" s="53">
        <v>23.695979226593742</v>
      </c>
      <c r="D41" s="53">
        <v>11.269872474143945</v>
      </c>
      <c r="E41" s="53">
        <v>8.0260486391497246</v>
      </c>
      <c r="F41" s="53">
        <v>3.4371439795543273</v>
      </c>
      <c r="G41" s="53">
        <v>0.95385118565953486</v>
      </c>
      <c r="I41" s="53">
        <v>10.024658418609071</v>
      </c>
      <c r="J41" s="53">
        <v>12.426106752449797</v>
      </c>
      <c r="K41" s="53">
        <v>3.2438238349942203</v>
      </c>
      <c r="L41" s="53">
        <v>4.5889046595953973</v>
      </c>
      <c r="M41" s="53">
        <v>2.4832927938947922</v>
      </c>
    </row>
    <row r="42" spans="1:13" ht="13.5" customHeight="1">
      <c r="A42" s="60">
        <v>1949</v>
      </c>
      <c r="B42" s="53">
        <v>33.763098095195446</v>
      </c>
      <c r="C42" s="53">
        <v>23.461915111456022</v>
      </c>
      <c r="D42" s="53">
        <v>10.946064706587993</v>
      </c>
      <c r="E42" s="53">
        <v>7.7700219704230369</v>
      </c>
      <c r="F42" s="53">
        <v>3.336752323061472</v>
      </c>
      <c r="G42" s="53">
        <v>0.95443071522288514</v>
      </c>
      <c r="I42" s="53">
        <v>10.301182983739423</v>
      </c>
      <c r="J42" s="53">
        <v>12.515850404868029</v>
      </c>
      <c r="K42" s="53">
        <v>3.1760427361649564</v>
      </c>
      <c r="L42" s="53">
        <v>4.4332696473615645</v>
      </c>
      <c r="M42" s="53">
        <v>2.3823216078385867</v>
      </c>
    </row>
    <row r="43" spans="1:13" ht="13.5" customHeight="1">
      <c r="A43" s="60">
        <v>1950</v>
      </c>
      <c r="B43" s="53">
        <v>33.871100610399118</v>
      </c>
      <c r="C43" s="53">
        <v>23.871289592585629</v>
      </c>
      <c r="D43" s="53">
        <v>11.360065498282971</v>
      </c>
      <c r="E43" s="53">
        <v>8.1353358178590991</v>
      </c>
      <c r="F43" s="53">
        <v>3.5318014264095456</v>
      </c>
      <c r="G43" s="53">
        <v>0.82690330608120532</v>
      </c>
      <c r="I43" s="53">
        <v>9.9998110178134887</v>
      </c>
      <c r="J43" s="53">
        <v>12.511224094302658</v>
      </c>
      <c r="K43" s="53">
        <v>3.2247296804238719</v>
      </c>
      <c r="L43" s="53">
        <v>4.6035343914495535</v>
      </c>
      <c r="M43" s="53">
        <v>2.7048981203283402</v>
      </c>
    </row>
    <row r="44" spans="1:13" ht="13.5" customHeight="1">
      <c r="A44" s="60">
        <v>1951</v>
      </c>
      <c r="B44" s="53">
        <v>32.819965101679387</v>
      </c>
      <c r="C44" s="53">
        <v>22.670164315122829</v>
      </c>
      <c r="D44" s="53">
        <v>10.518335555718981</v>
      </c>
      <c r="E44" s="53">
        <v>7.4107190431467416</v>
      </c>
      <c r="F44" s="53">
        <v>3.1170911251546349</v>
      </c>
      <c r="G44" s="53">
        <v>0.86516933361116533</v>
      </c>
      <c r="I44" s="53">
        <v>10.149800786556558</v>
      </c>
      <c r="J44" s="53">
        <v>12.151828759403848</v>
      </c>
      <c r="K44" s="53">
        <v>3.107616512572239</v>
      </c>
      <c r="L44" s="53">
        <v>4.2936279179921062</v>
      </c>
      <c r="M44" s="53">
        <v>2.2519217915434697</v>
      </c>
    </row>
    <row r="45" spans="1:13" ht="13.5" customHeight="1">
      <c r="A45" s="60">
        <v>1952</v>
      </c>
      <c r="B45" s="53">
        <v>32.073962097575532</v>
      </c>
      <c r="C45" s="53">
        <v>21.846890327818876</v>
      </c>
      <c r="D45" s="53">
        <v>9.7583202165547416</v>
      </c>
      <c r="E45" s="53">
        <v>6.8078052646259355</v>
      </c>
      <c r="F45" s="53">
        <v>2.7559125464356864</v>
      </c>
      <c r="G45" s="53">
        <v>0.74571694613321526</v>
      </c>
      <c r="I45" s="53">
        <v>10.227071769756655</v>
      </c>
      <c r="J45" s="53">
        <v>12.088570111264135</v>
      </c>
      <c r="K45" s="53">
        <v>2.9505149519288061</v>
      </c>
      <c r="L45" s="53">
        <v>4.0518927181902491</v>
      </c>
      <c r="M45" s="53">
        <v>2.0101956003024712</v>
      </c>
    </row>
    <row r="46" spans="1:13" ht="13.5" customHeight="1">
      <c r="A46" s="60">
        <v>1953</v>
      </c>
      <c r="B46" s="53">
        <v>31.380431868356226</v>
      </c>
      <c r="C46" s="53">
        <v>21.007342489211897</v>
      </c>
      <c r="D46" s="53">
        <v>9.0810897702186377</v>
      </c>
      <c r="E46" s="53">
        <v>6.2629466664904676</v>
      </c>
      <c r="F46" s="53">
        <v>2.5063213094915051</v>
      </c>
      <c r="G46" s="53">
        <v>0.67264467154010632</v>
      </c>
      <c r="I46" s="53">
        <v>10.373089379144329</v>
      </c>
      <c r="J46" s="53">
        <v>11.926252718993259</v>
      </c>
      <c r="K46" s="53">
        <v>2.8181431037281701</v>
      </c>
      <c r="L46" s="53">
        <v>3.7566253569989625</v>
      </c>
      <c r="M46" s="53">
        <v>1.8336766379513989</v>
      </c>
    </row>
    <row r="47" spans="1:13" ht="13.5" customHeight="1">
      <c r="A47" s="60">
        <v>1954</v>
      </c>
      <c r="B47" s="53">
        <v>32.119310731545291</v>
      </c>
      <c r="C47" s="53">
        <v>21.560682682062694</v>
      </c>
      <c r="D47" s="53">
        <v>9.3904559145803042</v>
      </c>
      <c r="E47" s="53">
        <v>6.4692351907861205</v>
      </c>
      <c r="F47" s="53">
        <v>2.5663360562398658</v>
      </c>
      <c r="G47" s="53">
        <v>0.70588248853421987</v>
      </c>
      <c r="I47" s="53">
        <v>10.558628049482596</v>
      </c>
      <c r="J47" s="53">
        <v>12.17022676748239</v>
      </c>
      <c r="K47" s="53">
        <v>2.9212207237941836</v>
      </c>
      <c r="L47" s="53">
        <v>3.9028991345462547</v>
      </c>
      <c r="M47" s="53">
        <v>1.860453567705646</v>
      </c>
    </row>
    <row r="48" spans="1:13" ht="13.5" customHeight="1">
      <c r="A48" s="60">
        <v>1955</v>
      </c>
      <c r="B48" s="53">
        <v>31.772074577461307</v>
      </c>
      <c r="C48" s="53">
        <v>21.377836096924739</v>
      </c>
      <c r="D48" s="53">
        <v>9.1805282675712654</v>
      </c>
      <c r="E48" s="53">
        <v>6.2849672565750367</v>
      </c>
      <c r="F48" s="53">
        <v>2.4871088205796843</v>
      </c>
      <c r="G48" s="53">
        <v>0.72061163480499102</v>
      </c>
      <c r="I48" s="53">
        <v>10.394238480536568</v>
      </c>
      <c r="J48" s="53">
        <v>12.197307829353473</v>
      </c>
      <c r="K48" s="53">
        <v>2.8955610109962286</v>
      </c>
      <c r="L48" s="53">
        <v>3.7978584359953524</v>
      </c>
      <c r="M48" s="53">
        <v>1.7664971857746932</v>
      </c>
    </row>
    <row r="49" spans="1:13" ht="13.5" customHeight="1">
      <c r="A49" s="60">
        <v>1956</v>
      </c>
      <c r="B49" s="53">
        <v>31.806023990184453</v>
      </c>
      <c r="C49" s="53">
        <v>21.347549384221612</v>
      </c>
      <c r="D49" s="53">
        <v>9.0869757576587151</v>
      </c>
      <c r="E49" s="53">
        <v>6.1439963133614892</v>
      </c>
      <c r="F49" s="53">
        <v>2.3829153277974449</v>
      </c>
      <c r="G49" s="53">
        <v>0.68115311362396791</v>
      </c>
      <c r="I49" s="53">
        <v>10.458474605962842</v>
      </c>
      <c r="J49" s="53">
        <v>12.260573626562897</v>
      </c>
      <c r="K49" s="53">
        <v>2.9429794442972259</v>
      </c>
      <c r="L49" s="53">
        <v>3.7610809855640444</v>
      </c>
      <c r="M49" s="53">
        <v>1.701762214173477</v>
      </c>
    </row>
    <row r="50" spans="1:13" ht="13.5" customHeight="1">
      <c r="A50" s="60">
        <v>1957</v>
      </c>
      <c r="B50" s="53">
        <v>31.687309376554506</v>
      </c>
      <c r="C50" s="53">
        <v>21.167499809433842</v>
      </c>
      <c r="D50" s="53">
        <v>8.9818851566021518</v>
      </c>
      <c r="E50" s="53">
        <v>6.0799490321537224</v>
      </c>
      <c r="F50" s="53">
        <v>2.359138502575385</v>
      </c>
      <c r="G50" s="53">
        <v>0.6630805224142543</v>
      </c>
      <c r="I50" s="53">
        <v>10.519809567120664</v>
      </c>
      <c r="J50" s="53">
        <v>12.18561465283169</v>
      </c>
      <c r="K50" s="53">
        <v>2.9019361244484294</v>
      </c>
      <c r="L50" s="53">
        <v>3.7208105295783374</v>
      </c>
      <c r="M50" s="53">
        <v>1.6960579801611306</v>
      </c>
    </row>
    <row r="51" spans="1:13" ht="13.5" customHeight="1">
      <c r="A51" s="60">
        <v>1958</v>
      </c>
      <c r="B51" s="53">
        <v>32.112269096927541</v>
      </c>
      <c r="C51" s="53">
        <v>21.260017916472087</v>
      </c>
      <c r="D51" s="53">
        <v>8.8335735001955893</v>
      </c>
      <c r="E51" s="53">
        <v>5.9422686998001595</v>
      </c>
      <c r="F51" s="53">
        <v>2.2927344493339672</v>
      </c>
      <c r="G51" s="53">
        <v>0.64243772482167971</v>
      </c>
      <c r="I51" s="53">
        <v>10.852251180455454</v>
      </c>
      <c r="J51" s="53">
        <v>12.426444416276498</v>
      </c>
      <c r="K51" s="53">
        <v>2.8913048003954298</v>
      </c>
      <c r="L51" s="53">
        <v>3.6495342504661923</v>
      </c>
      <c r="M51" s="53">
        <v>1.6502967245122875</v>
      </c>
    </row>
    <row r="52" spans="1:13" ht="13.5" customHeight="1">
      <c r="A52" s="60">
        <v>1959</v>
      </c>
      <c r="B52" s="53">
        <v>32.03328794802492</v>
      </c>
      <c r="C52" s="53">
        <v>21.024822758488959</v>
      </c>
      <c r="D52" s="53">
        <v>8.7478520785266909</v>
      </c>
      <c r="E52" s="53">
        <v>5.9003455227801167</v>
      </c>
      <c r="F52" s="53">
        <v>2.1912719299930639</v>
      </c>
      <c r="G52" s="53">
        <v>0.61617667725255265</v>
      </c>
      <c r="I52" s="53">
        <v>11.008465189535961</v>
      </c>
      <c r="J52" s="53">
        <v>12.276970679962268</v>
      </c>
      <c r="K52" s="53">
        <v>2.8475065557465742</v>
      </c>
      <c r="L52" s="53">
        <v>3.7090735927870528</v>
      </c>
      <c r="M52" s="53">
        <v>1.5750952527405113</v>
      </c>
    </row>
    <row r="53" spans="1:13" ht="13.5" customHeight="1">
      <c r="A53" s="60">
        <v>1960</v>
      </c>
      <c r="B53" s="53">
        <v>31.657437586133984</v>
      </c>
      <c r="C53" s="53">
        <v>20.511531697340054</v>
      </c>
      <c r="D53" s="53">
        <v>8.3565900921357628</v>
      </c>
      <c r="E53" s="53">
        <v>5.5209793504172078</v>
      </c>
      <c r="F53" s="53">
        <v>2.0964547826658073</v>
      </c>
      <c r="G53" s="53">
        <v>0.59637321869406112</v>
      </c>
      <c r="I53" s="53">
        <v>11.14590588879393</v>
      </c>
      <c r="J53" s="53">
        <v>12.154941605204291</v>
      </c>
      <c r="K53" s="53">
        <v>2.835610741718555</v>
      </c>
      <c r="L53" s="53">
        <v>3.4245245677514005</v>
      </c>
      <c r="M53" s="53">
        <v>1.5000815639717462</v>
      </c>
    </row>
    <row r="54" spans="1:13" ht="13.5" customHeight="1">
      <c r="A54" s="60">
        <v>1961</v>
      </c>
      <c r="B54" s="53">
        <v>31.896211473952619</v>
      </c>
      <c r="C54" s="53">
        <v>20.906861751680228</v>
      </c>
      <c r="D54" s="53">
        <v>8.3376005383909941</v>
      </c>
      <c r="E54" s="53">
        <v>5.4093168016461393</v>
      </c>
      <c r="F54" s="53">
        <v>2.0533998280690757</v>
      </c>
      <c r="G54" s="53">
        <v>0.58703756633715509</v>
      </c>
      <c r="I54" s="53">
        <v>10.98934972227239</v>
      </c>
      <c r="J54" s="53">
        <v>12.569261213289234</v>
      </c>
      <c r="K54" s="53">
        <v>2.9282837367448549</v>
      </c>
      <c r="L54" s="53">
        <v>3.3559169735770635</v>
      </c>
      <c r="M54" s="53">
        <v>1.4663622617319207</v>
      </c>
    </row>
    <row r="55" spans="1:13" ht="13.5" customHeight="1">
      <c r="A55" s="60">
        <v>1962</v>
      </c>
      <c r="B55" s="53">
        <v>32.043825702061028</v>
      </c>
      <c r="C55" s="53">
        <v>20.942812217282853</v>
      </c>
      <c r="D55" s="53">
        <v>8.2736755670745552</v>
      </c>
      <c r="E55" s="53">
        <v>5.399157524165032</v>
      </c>
      <c r="F55" s="53">
        <v>1.9841173530430867</v>
      </c>
      <c r="G55" s="53">
        <v>0.56162058072998455</v>
      </c>
      <c r="I55" s="53">
        <v>11.101013484778175</v>
      </c>
      <c r="J55" s="53">
        <v>12.669136650208298</v>
      </c>
      <c r="K55" s="53">
        <v>2.8745180429095232</v>
      </c>
      <c r="L55" s="53">
        <v>3.4150401711219454</v>
      </c>
      <c r="M55" s="53">
        <v>1.4224967723131021</v>
      </c>
    </row>
    <row r="56" spans="1:13" ht="13.5" customHeight="1">
      <c r="A56" s="60">
        <v>1963</v>
      </c>
      <c r="B56" s="53">
        <v>32.009622322001462</v>
      </c>
      <c r="C56" s="53">
        <v>20.895061215332024</v>
      </c>
      <c r="D56" s="53">
        <v>8.1639366576136148</v>
      </c>
      <c r="E56" s="53">
        <v>5.3296943913043311</v>
      </c>
      <c r="F56" s="53">
        <v>1.9635566991754505</v>
      </c>
      <c r="G56" s="53">
        <v>0.56800334450204049</v>
      </c>
      <c r="I56" s="53">
        <v>11.114561106669438</v>
      </c>
      <c r="J56" s="53">
        <v>12.73112455771841</v>
      </c>
      <c r="K56" s="53">
        <v>2.8342422663092837</v>
      </c>
      <c r="L56" s="53">
        <v>3.3661376921288806</v>
      </c>
      <c r="M56" s="53">
        <v>1.39555335467341</v>
      </c>
    </row>
    <row r="57" spans="1:13" ht="13.5" customHeight="1">
      <c r="A57" s="60">
        <v>1964</v>
      </c>
      <c r="B57" s="53">
        <v>31.639317887208819</v>
      </c>
      <c r="C57" s="53">
        <v>20.623064231697001</v>
      </c>
      <c r="D57" s="53">
        <v>8.0207510462667724</v>
      </c>
      <c r="E57" s="53">
        <v>5.333220045802948</v>
      </c>
      <c r="F57" s="53">
        <v>1.9689860769877994</v>
      </c>
      <c r="G57" s="53">
        <v>0.5312891155561037</v>
      </c>
      <c r="I57" s="53">
        <v>11.016253655511818</v>
      </c>
      <c r="J57" s="53">
        <v>12.602313185430228</v>
      </c>
      <c r="K57" s="53">
        <v>2.6875310004638244</v>
      </c>
      <c r="L57" s="53">
        <v>3.3642339688151486</v>
      </c>
      <c r="M57" s="53">
        <v>1.4376969614316957</v>
      </c>
    </row>
    <row r="58" spans="1:13" ht="13.5" customHeight="1">
      <c r="A58" s="60">
        <v>1965</v>
      </c>
      <c r="B58" s="53">
        <v>31.518188292699275</v>
      </c>
      <c r="C58" s="53">
        <v>20.699893083727041</v>
      </c>
      <c r="D58" s="53">
        <v>8.065064694401487</v>
      </c>
      <c r="E58" s="53">
        <v>5.4219099611670192</v>
      </c>
      <c r="F58" s="53">
        <v>2.037189251925728</v>
      </c>
      <c r="G58" s="53">
        <v>0.53786651727255919</v>
      </c>
      <c r="I58" s="53">
        <v>10.818295208972234</v>
      </c>
      <c r="J58" s="53">
        <v>12.634828389325554</v>
      </c>
      <c r="K58" s="53">
        <v>2.6431547332344678</v>
      </c>
      <c r="L58" s="53">
        <v>3.3847207092412912</v>
      </c>
      <c r="M58" s="53">
        <v>1.4993227346531688</v>
      </c>
    </row>
    <row r="59" spans="1:13" ht="13.5" customHeight="1">
      <c r="A59" s="60">
        <v>1966</v>
      </c>
      <c r="B59" s="53">
        <v>31.98154518075177</v>
      </c>
      <c r="C59" s="53">
        <v>20.992058797409598</v>
      </c>
      <c r="D59" s="53">
        <v>8.3681843007293182</v>
      </c>
      <c r="E59" s="53">
        <v>5.5854611698855416</v>
      </c>
      <c r="F59" s="53">
        <v>2.1541736520115298</v>
      </c>
      <c r="G59" s="53">
        <v>0.60294666862191093</v>
      </c>
      <c r="I59" s="53">
        <v>10.989486383342172</v>
      </c>
      <c r="J59" s="53">
        <v>12.62387449668028</v>
      </c>
      <c r="K59" s="53">
        <v>2.7827231308437765</v>
      </c>
      <c r="L59" s="53">
        <v>3.4312875178740119</v>
      </c>
      <c r="M59" s="53">
        <v>1.5512269833896188</v>
      </c>
    </row>
    <row r="60" spans="1:13" ht="13.5" customHeight="1">
      <c r="A60" s="60">
        <v>1967</v>
      </c>
      <c r="B60" s="53">
        <v>32.045836973648242</v>
      </c>
      <c r="C60" s="53">
        <v>21.072967379553312</v>
      </c>
      <c r="D60" s="53">
        <v>8.4253319526665713</v>
      </c>
      <c r="E60" s="53">
        <v>5.6293010657226921</v>
      </c>
      <c r="F60" s="53">
        <v>2.1600022863991435</v>
      </c>
      <c r="G60" s="53">
        <v>0.5964716832179624</v>
      </c>
      <c r="I60" s="53">
        <v>10.972869594094931</v>
      </c>
      <c r="J60" s="53">
        <v>12.64763542688674</v>
      </c>
      <c r="K60" s="53">
        <v>2.7960308869438792</v>
      </c>
      <c r="L60" s="53">
        <v>3.4692987793235486</v>
      </c>
      <c r="M60" s="53">
        <v>1.5635306031811811</v>
      </c>
    </row>
    <row r="61" spans="1:13" ht="13.5" customHeight="1">
      <c r="A61" s="60">
        <v>1968</v>
      </c>
      <c r="B61" s="53">
        <v>31.982618841598999</v>
      </c>
      <c r="C61" s="53">
        <v>20.976312191629948</v>
      </c>
      <c r="D61" s="53">
        <v>8.3519414859066643</v>
      </c>
      <c r="E61" s="53">
        <v>5.5785271979832718</v>
      </c>
      <c r="F61" s="53">
        <v>2.1454516744584877</v>
      </c>
      <c r="G61" s="53">
        <v>0.58157218198253746</v>
      </c>
      <c r="I61" s="53">
        <v>11.006306649969051</v>
      </c>
      <c r="J61" s="53">
        <v>12.624370705723283</v>
      </c>
      <c r="K61" s="53">
        <v>2.7734142879233925</v>
      </c>
      <c r="L61" s="53">
        <v>3.4330755235247841</v>
      </c>
      <c r="M61" s="53">
        <v>1.5638794924759503</v>
      </c>
    </row>
    <row r="62" spans="1:13" ht="13.5" customHeight="1">
      <c r="A62" s="60">
        <v>1969</v>
      </c>
      <c r="B62" s="53">
        <v>31.820875705120677</v>
      </c>
      <c r="C62" s="53">
        <v>20.680012828562994</v>
      </c>
      <c r="D62" s="53">
        <v>8.0174220214230285</v>
      </c>
      <c r="E62" s="53">
        <v>5.3035687528601247</v>
      </c>
      <c r="F62" s="53">
        <v>2.0011547635668534</v>
      </c>
      <c r="G62" s="53">
        <v>0.54712956747793173</v>
      </c>
      <c r="I62" s="53">
        <v>11.140862876557684</v>
      </c>
      <c r="J62" s="53">
        <v>12.662590807139965</v>
      </c>
      <c r="K62" s="53">
        <v>2.7138532685629038</v>
      </c>
      <c r="L62" s="53">
        <v>3.3024139892932713</v>
      </c>
      <c r="M62" s="53">
        <v>1.4540251960889217</v>
      </c>
    </row>
    <row r="63" spans="1:13" ht="13.5" customHeight="1">
      <c r="A63" s="60">
        <v>1970</v>
      </c>
      <c r="B63" s="53">
        <v>31.513659945349506</v>
      </c>
      <c r="C63" s="53">
        <v>20.387697464443448</v>
      </c>
      <c r="D63" s="53">
        <v>7.8038458864426294</v>
      </c>
      <c r="E63" s="53">
        <v>5.1560740928070343</v>
      </c>
      <c r="F63" s="53">
        <v>1.9377728519936797</v>
      </c>
      <c r="G63" s="53">
        <v>0.52533930875849233</v>
      </c>
      <c r="I63" s="53">
        <v>11.125962480906058</v>
      </c>
      <c r="J63" s="53">
        <v>12.583851578000818</v>
      </c>
      <c r="K63" s="53">
        <v>2.6477717936355951</v>
      </c>
      <c r="L63" s="53">
        <v>3.2183012408133544</v>
      </c>
      <c r="M63" s="53">
        <v>1.4124335432351873</v>
      </c>
    </row>
    <row r="64" spans="1:13" ht="13.5" customHeight="1">
      <c r="A64" s="60">
        <v>1971</v>
      </c>
      <c r="B64" s="53">
        <v>31.753884586626654</v>
      </c>
      <c r="C64" s="53">
        <v>20.496020567854774</v>
      </c>
      <c r="D64" s="53">
        <v>7.7860816660916825</v>
      </c>
      <c r="E64" s="53">
        <v>5.1229721989136117</v>
      </c>
      <c r="F64" s="53">
        <v>1.9144201922077375</v>
      </c>
      <c r="G64" s="53">
        <v>0.51804645938540372</v>
      </c>
      <c r="I64" s="53">
        <v>11.25786401877188</v>
      </c>
      <c r="J64" s="53">
        <v>12.709938901763092</v>
      </c>
      <c r="K64" s="53">
        <v>2.6631094671780708</v>
      </c>
      <c r="L64" s="53">
        <v>3.2085520067058741</v>
      </c>
      <c r="M64" s="53">
        <v>1.3963737328223338</v>
      </c>
    </row>
    <row r="65" spans="1:13" ht="13.5" customHeight="1">
      <c r="A65" s="60">
        <v>1972</v>
      </c>
      <c r="B65" s="53">
        <v>31.623366972075377</v>
      </c>
      <c r="C65" s="53">
        <v>20.369344887545033</v>
      </c>
      <c r="D65" s="53">
        <v>7.7541268798518805</v>
      </c>
      <c r="E65" s="53">
        <v>5.0989755129187042</v>
      </c>
      <c r="F65" s="53">
        <v>1.9156191028254645</v>
      </c>
      <c r="G65" s="53">
        <v>0.52045600169461848</v>
      </c>
      <c r="I65" s="53">
        <v>11.254022084530344</v>
      </c>
      <c r="J65" s="53">
        <v>12.615218007693151</v>
      </c>
      <c r="K65" s="53">
        <v>2.6551513669331763</v>
      </c>
      <c r="L65" s="53">
        <v>3.1833564100932397</v>
      </c>
      <c r="M65" s="53">
        <v>1.3951631011308461</v>
      </c>
    </row>
    <row r="66" spans="1:13" ht="13.5" customHeight="1">
      <c r="A66" s="60">
        <v>1973</v>
      </c>
      <c r="B66" s="53">
        <v>31.853612004803786</v>
      </c>
      <c r="C66" s="53">
        <v>20.570669738485833</v>
      </c>
      <c r="D66" s="53">
        <v>7.7419961675539462</v>
      </c>
      <c r="E66" s="53">
        <v>5.0705239276352803</v>
      </c>
      <c r="F66" s="53">
        <v>1.8863507892417815</v>
      </c>
      <c r="G66" s="53">
        <v>0.4952197112420969</v>
      </c>
      <c r="I66" s="53">
        <v>11.282942266317953</v>
      </c>
      <c r="J66" s="53">
        <v>12.828673570931887</v>
      </c>
      <c r="K66" s="53">
        <v>2.6714722399186659</v>
      </c>
      <c r="L66" s="53">
        <v>3.1841731383934988</v>
      </c>
      <c r="M66" s="53">
        <v>1.3911310779996846</v>
      </c>
    </row>
    <row r="67" spans="1:13" ht="13.5" customHeight="1">
      <c r="A67" s="60">
        <v>1974</v>
      </c>
      <c r="B67" s="53">
        <v>32.359587527246141</v>
      </c>
      <c r="C67" s="53">
        <v>21.03654206231618</v>
      </c>
      <c r="D67" s="53">
        <v>8.123618917085782</v>
      </c>
      <c r="E67" s="53">
        <v>5.4091404311093108</v>
      </c>
      <c r="F67" s="53">
        <v>2.1068810561587226</v>
      </c>
      <c r="G67" s="53">
        <v>0.56296418427947892</v>
      </c>
      <c r="I67" s="53">
        <v>11.323045464929962</v>
      </c>
      <c r="J67" s="53">
        <v>12.912923145230398</v>
      </c>
      <c r="K67" s="53">
        <v>2.7144784859764712</v>
      </c>
      <c r="L67" s="53">
        <v>3.3022593749505882</v>
      </c>
      <c r="M67" s="53">
        <v>1.5439168718792438</v>
      </c>
    </row>
    <row r="68" spans="1:13" ht="13.5" customHeight="1">
      <c r="A68" s="60">
        <v>1975</v>
      </c>
      <c r="B68" s="53">
        <v>32.621103240656694</v>
      </c>
      <c r="C68" s="53">
        <v>21.025221443533386</v>
      </c>
      <c r="D68" s="53">
        <v>8.0058801501615697</v>
      </c>
      <c r="E68" s="53">
        <v>5.3084506886442311</v>
      </c>
      <c r="F68" s="53">
        <v>2.0380327831081049</v>
      </c>
      <c r="G68" s="53">
        <v>0.55970851689307577</v>
      </c>
      <c r="I68" s="53">
        <v>11.595881797123308</v>
      </c>
      <c r="J68" s="53">
        <v>13.019341293371816</v>
      </c>
      <c r="K68" s="53">
        <v>2.6974294615173386</v>
      </c>
      <c r="L68" s="53">
        <v>3.2704179055361262</v>
      </c>
      <c r="M68" s="53">
        <v>1.4783242662150291</v>
      </c>
    </row>
    <row r="69" spans="1:13" ht="13.5" customHeight="1">
      <c r="A69" s="60">
        <v>1976</v>
      </c>
      <c r="B69" s="53">
        <v>32.417663780373374</v>
      </c>
      <c r="C69" s="53">
        <v>20.845866714127542</v>
      </c>
      <c r="D69" s="53">
        <v>7.8891961987813497</v>
      </c>
      <c r="E69" s="53">
        <v>5.2307623913477439</v>
      </c>
      <c r="F69" s="53">
        <v>2.019184816526236</v>
      </c>
      <c r="G69" s="53">
        <v>0.56193360343470244</v>
      </c>
      <c r="I69" s="53">
        <v>11.571797066245832</v>
      </c>
      <c r="J69" s="53">
        <v>12.956670515346193</v>
      </c>
      <c r="K69" s="53">
        <v>2.6584338074336058</v>
      </c>
      <c r="L69" s="53">
        <v>3.2115775748215079</v>
      </c>
      <c r="M69" s="53">
        <v>1.4572512130915336</v>
      </c>
    </row>
    <row r="70" spans="1:13" ht="13.5" customHeight="1">
      <c r="A70" s="60">
        <v>1977</v>
      </c>
      <c r="B70" s="53">
        <v>32.434785235141845</v>
      </c>
      <c r="C70" s="53">
        <v>20.833310522293679</v>
      </c>
      <c r="D70" s="53">
        <v>7.8992263574060786</v>
      </c>
      <c r="E70" s="53">
        <v>5.2516648510762769</v>
      </c>
      <c r="F70" s="53">
        <v>2.0416144422048523</v>
      </c>
      <c r="G70" s="53">
        <v>0.56620582508149453</v>
      </c>
      <c r="I70" s="53">
        <v>11.601474712848166</v>
      </c>
      <c r="J70" s="53">
        <v>12.934084164887601</v>
      </c>
      <c r="K70" s="53">
        <v>2.6475615063298017</v>
      </c>
      <c r="L70" s="53">
        <v>3.2100504088714246</v>
      </c>
      <c r="M70" s="53">
        <v>1.4754086171233578</v>
      </c>
    </row>
    <row r="71" spans="1:13" ht="13.5" customHeight="1">
      <c r="A71" s="60">
        <v>1978</v>
      </c>
      <c r="B71" s="53">
        <v>32.440345569303432</v>
      </c>
      <c r="C71" s="53">
        <v>20.862076873463216</v>
      </c>
      <c r="D71" s="53">
        <v>7.9526089866496275</v>
      </c>
      <c r="E71" s="53">
        <v>5.3020949977013574</v>
      </c>
      <c r="F71" s="53">
        <v>2.0792463029645591</v>
      </c>
      <c r="G71" s="53">
        <v>0.58055664529142692</v>
      </c>
      <c r="I71" s="53">
        <v>11.578268695840215</v>
      </c>
      <c r="J71" s="53">
        <v>12.909467886813589</v>
      </c>
      <c r="K71" s="53">
        <v>2.6505139889482701</v>
      </c>
      <c r="L71" s="53">
        <v>3.2228486947367982</v>
      </c>
      <c r="M71" s="53">
        <v>1.4986896576731321</v>
      </c>
    </row>
    <row r="72" spans="1:13" ht="13.5" customHeight="1">
      <c r="A72" s="60">
        <v>1979</v>
      </c>
      <c r="B72" s="53">
        <v>32.345607896148167</v>
      </c>
      <c r="C72" s="53">
        <v>20.829964408975705</v>
      </c>
      <c r="D72" s="53">
        <v>8.0324098037332945</v>
      </c>
      <c r="E72" s="53">
        <v>5.3849467117310574</v>
      </c>
      <c r="F72" s="53">
        <v>2.1578669268075807</v>
      </c>
      <c r="G72" s="53">
        <v>0.6153247236620506</v>
      </c>
      <c r="I72" s="53">
        <v>11.515643487172461</v>
      </c>
      <c r="J72" s="53">
        <v>12.797554605242411</v>
      </c>
      <c r="K72" s="53">
        <v>2.6474630920022371</v>
      </c>
      <c r="L72" s="53">
        <v>3.2270797849234767</v>
      </c>
      <c r="M72" s="53">
        <v>1.5425422031455303</v>
      </c>
    </row>
    <row r="73" spans="1:13" ht="13.5" customHeight="1">
      <c r="A73" s="60">
        <v>1980</v>
      </c>
      <c r="B73" s="53">
        <v>32.865505425163583</v>
      </c>
      <c r="C73" s="53">
        <v>21.169487703218259</v>
      </c>
      <c r="D73" s="53">
        <v>8.1767146253680529</v>
      </c>
      <c r="E73" s="53">
        <v>5.506178782243758</v>
      </c>
      <c r="F73" s="53">
        <v>2.2311385274956113</v>
      </c>
      <c r="G73" s="53">
        <v>0.65481424578051528</v>
      </c>
      <c r="I73" s="53">
        <v>11.696017721945324</v>
      </c>
      <c r="J73" s="53">
        <v>12.992773077850206</v>
      </c>
      <c r="K73" s="53">
        <v>2.6705358431242949</v>
      </c>
      <c r="L73" s="53">
        <v>3.2750402547481468</v>
      </c>
      <c r="M73" s="53">
        <v>1.576324281715096</v>
      </c>
    </row>
    <row r="74" spans="1:13" ht="13.5" customHeight="1">
      <c r="A74" s="60">
        <v>1981</v>
      </c>
      <c r="B74" s="53">
        <v>32.71733171290925</v>
      </c>
      <c r="C74" s="53">
        <v>20.969036563446572</v>
      </c>
      <c r="D74" s="53">
        <v>8.026075546927979</v>
      </c>
      <c r="E74" s="53">
        <v>5.4230286800869676</v>
      </c>
      <c r="F74" s="53">
        <v>2.225339724004177</v>
      </c>
      <c r="G74" s="53">
        <v>0.65596229076334767</v>
      </c>
      <c r="I74" s="53">
        <v>11.748295149462678</v>
      </c>
      <c r="J74" s="53">
        <v>12.942961016518593</v>
      </c>
      <c r="K74" s="53">
        <v>2.6030468668410114</v>
      </c>
      <c r="L74" s="53">
        <v>3.1976889560827906</v>
      </c>
      <c r="M74" s="53">
        <v>1.5693774332408292</v>
      </c>
    </row>
    <row r="75" spans="1:13" ht="13.5" customHeight="1">
      <c r="A75" s="60">
        <v>1982</v>
      </c>
      <c r="B75" s="53">
        <v>33.218018943864813</v>
      </c>
      <c r="C75" s="53">
        <v>21.395668558262038</v>
      </c>
      <c r="D75" s="53">
        <v>8.3899380716959886</v>
      </c>
      <c r="E75" s="53">
        <v>5.7319689508431813</v>
      </c>
      <c r="F75" s="53">
        <v>2.4502879917508942</v>
      </c>
      <c r="G75" s="53">
        <v>0.77472867772956111</v>
      </c>
      <c r="I75" s="53">
        <v>11.822350385602775</v>
      </c>
      <c r="J75" s="53">
        <v>13.005730486566049</v>
      </c>
      <c r="K75" s="53">
        <v>2.6579691208528073</v>
      </c>
      <c r="L75" s="53">
        <v>3.2816809590922871</v>
      </c>
      <c r="M75" s="53">
        <v>1.6755593140213332</v>
      </c>
    </row>
    <row r="76" spans="1:13" ht="13.5" customHeight="1">
      <c r="A76" s="60">
        <v>1983</v>
      </c>
      <c r="B76" s="53">
        <v>33.691388139433307</v>
      </c>
      <c r="C76" s="53">
        <v>21.786377166359035</v>
      </c>
      <c r="D76" s="53">
        <v>8.5929026489475131</v>
      </c>
      <c r="E76" s="53">
        <v>5.9365053294047723</v>
      </c>
      <c r="F76" s="53">
        <v>2.6085192896377505</v>
      </c>
      <c r="G76" s="53">
        <v>0.87149098939761926</v>
      </c>
      <c r="I76" s="53">
        <v>11.905010973074273</v>
      </c>
      <c r="J76" s="53">
        <v>13.193474517411522</v>
      </c>
      <c r="K76" s="53">
        <v>2.6563973195427408</v>
      </c>
      <c r="L76" s="53">
        <v>3.3279860397670218</v>
      </c>
      <c r="M76" s="53">
        <v>1.7370283002401312</v>
      </c>
    </row>
    <row r="77" spans="1:13" ht="13.5" customHeight="1">
      <c r="A77" s="60">
        <v>1984</v>
      </c>
      <c r="B77" s="53">
        <v>33.94717666812484</v>
      </c>
      <c r="C77" s="53">
        <v>22.09678730556611</v>
      </c>
      <c r="D77" s="53">
        <v>8.8863707222620985</v>
      </c>
      <c r="E77" s="53">
        <v>6.2166698979006902</v>
      </c>
      <c r="F77" s="53">
        <v>2.8298315173762867</v>
      </c>
      <c r="G77" s="53">
        <v>0.98088071430846868</v>
      </c>
      <c r="I77" s="53">
        <v>11.85038936255873</v>
      </c>
      <c r="J77" s="53">
        <v>13.210416583304012</v>
      </c>
      <c r="K77" s="53">
        <v>2.6697008243614082</v>
      </c>
      <c r="L77" s="53">
        <v>3.3868383805244036</v>
      </c>
      <c r="M77" s="53">
        <v>1.8489508030678179</v>
      </c>
    </row>
    <row r="78" spans="1:13" ht="13.5" customHeight="1">
      <c r="A78" s="60">
        <v>1985</v>
      </c>
      <c r="B78" s="53">
        <v>34.251769473311022</v>
      </c>
      <c r="C78" s="53">
        <v>22.377194790583058</v>
      </c>
      <c r="D78" s="53">
        <v>9.0945605795137041</v>
      </c>
      <c r="E78" s="53">
        <v>6.3949575387069162</v>
      </c>
      <c r="F78" s="53">
        <v>2.9108288189871891</v>
      </c>
      <c r="G78" s="53">
        <v>0.97047439116255096</v>
      </c>
      <c r="I78" s="53">
        <v>11.874574682727964</v>
      </c>
      <c r="J78" s="53">
        <v>13.282634211069354</v>
      </c>
      <c r="K78" s="53">
        <v>2.6996030408067879</v>
      </c>
      <c r="L78" s="53">
        <v>3.484128719719727</v>
      </c>
      <c r="M78" s="53">
        <v>1.9403544278246381</v>
      </c>
    </row>
    <row r="79" spans="1:13" ht="13.5" customHeight="1">
      <c r="A79" s="60">
        <v>1986</v>
      </c>
      <c r="B79" s="53">
        <v>34.568578833279098</v>
      </c>
      <c r="C79" s="53">
        <v>22.588529427497559</v>
      </c>
      <c r="D79" s="53">
        <v>9.1292990690663967</v>
      </c>
      <c r="E79" s="53">
        <v>6.3800868801559227</v>
      </c>
      <c r="F79" s="53">
        <v>2.8675528945975888</v>
      </c>
      <c r="G79" s="53">
        <v>0.99694880598681768</v>
      </c>
      <c r="I79" s="53">
        <v>11.980049405781539</v>
      </c>
      <c r="J79" s="53">
        <v>13.459230358431162</v>
      </c>
      <c r="K79" s="53">
        <v>2.7492121889104739</v>
      </c>
      <c r="L79" s="53">
        <v>3.512533985558334</v>
      </c>
      <c r="M79" s="53">
        <v>1.8706040886107711</v>
      </c>
    </row>
    <row r="80" spans="1:13" ht="13.5" customHeight="1">
      <c r="A80" s="60">
        <v>1987</v>
      </c>
      <c r="B80" s="53">
        <v>36.482882411028584</v>
      </c>
      <c r="C80" s="53">
        <v>24.48929172789094</v>
      </c>
      <c r="D80" s="53">
        <v>10.746260633305884</v>
      </c>
      <c r="E80" s="53">
        <v>7.7622331243858946</v>
      </c>
      <c r="F80" s="53">
        <v>3.7260942145623082</v>
      </c>
      <c r="G80" s="53">
        <v>1.3010161292535967</v>
      </c>
      <c r="I80" s="53">
        <v>11.993590683137644</v>
      </c>
      <c r="J80" s="53">
        <v>13.743031094585056</v>
      </c>
      <c r="K80" s="53">
        <v>2.984027508919989</v>
      </c>
      <c r="L80" s="53">
        <v>4.0361389098235865</v>
      </c>
      <c r="M80" s="53">
        <v>2.4250780853087113</v>
      </c>
    </row>
    <row r="81" spans="1:27" ht="13.5" customHeight="1">
      <c r="A81" s="60">
        <v>1988</v>
      </c>
      <c r="B81" s="53">
        <v>38.626673931240653</v>
      </c>
      <c r="C81" s="53">
        <v>26.948544527265682</v>
      </c>
      <c r="D81" s="53">
        <v>13.165480795439365</v>
      </c>
      <c r="E81" s="53">
        <v>9.9624337247793537</v>
      </c>
      <c r="F81" s="53">
        <v>5.2131868019242154</v>
      </c>
      <c r="G81" s="53">
        <v>1.9903132937624797</v>
      </c>
      <c r="I81" s="53">
        <v>11.678129403974971</v>
      </c>
      <c r="J81" s="53">
        <v>13.783063731826317</v>
      </c>
      <c r="K81" s="53">
        <v>3.2030470706600109</v>
      </c>
      <c r="L81" s="53">
        <v>4.7492469228551384</v>
      </c>
      <c r="M81" s="53">
        <v>3.2228735081617357</v>
      </c>
    </row>
    <row r="82" spans="1:27" ht="13.5" customHeight="1">
      <c r="A82" s="60">
        <v>1989</v>
      </c>
      <c r="B82" s="53">
        <v>38.470729689858544</v>
      </c>
      <c r="C82" s="53">
        <v>26.663449582512545</v>
      </c>
      <c r="D82" s="53">
        <v>12.611494478689435</v>
      </c>
      <c r="E82" s="53">
        <v>9.3718913107303869</v>
      </c>
      <c r="F82" s="53">
        <v>4.7395599467880887</v>
      </c>
      <c r="G82" s="53">
        <v>1.7404590540249962</v>
      </c>
      <c r="I82" s="53">
        <v>11.807280107345999</v>
      </c>
      <c r="J82" s="53">
        <v>14.05195510382311</v>
      </c>
      <c r="K82" s="53">
        <v>3.2396031679590482</v>
      </c>
      <c r="L82" s="53">
        <v>4.6323313639422983</v>
      </c>
      <c r="M82" s="53">
        <v>2.9991008927630922</v>
      </c>
    </row>
    <row r="83" spans="1:27" ht="13.5" customHeight="1">
      <c r="A83" s="60">
        <v>1990</v>
      </c>
      <c r="B83" s="53">
        <v>38.836845589833757</v>
      </c>
      <c r="C83" s="53">
        <v>27.053969066530851</v>
      </c>
      <c r="D83" s="53">
        <v>12.981647252493072</v>
      </c>
      <c r="E83" s="53">
        <v>9.7136556696030141</v>
      </c>
      <c r="F83" s="53">
        <v>4.8984373327550852</v>
      </c>
      <c r="G83" s="53">
        <v>1.8256768906314789</v>
      </c>
      <c r="I83" s="53">
        <v>11.782876523302907</v>
      </c>
      <c r="J83" s="53">
        <v>14.072321814037778</v>
      </c>
      <c r="K83" s="53">
        <v>3.2679915828900583</v>
      </c>
      <c r="L83" s="53">
        <v>4.8152183368479289</v>
      </c>
      <c r="M83" s="53">
        <v>3.0727604421236063</v>
      </c>
    </row>
    <row r="84" spans="1:27" ht="13.5" customHeight="1">
      <c r="A84" s="60">
        <v>1991</v>
      </c>
      <c r="B84" s="53">
        <v>38.380981251828061</v>
      </c>
      <c r="C84" s="53">
        <v>26.429715390597078</v>
      </c>
      <c r="D84" s="53">
        <v>12.167379448376485</v>
      </c>
      <c r="E84" s="53">
        <v>8.9008963868177808</v>
      </c>
      <c r="F84" s="53">
        <v>4.3571285075582473</v>
      </c>
      <c r="G84" s="53">
        <v>1.6079501141719093</v>
      </c>
      <c r="I84" s="53">
        <v>11.951265861230983</v>
      </c>
      <c r="J84" s="53">
        <v>14.262335942220593</v>
      </c>
      <c r="K84" s="53">
        <v>3.2664830615587039</v>
      </c>
      <c r="L84" s="53">
        <v>4.5437678792595335</v>
      </c>
      <c r="M84" s="53">
        <v>2.7491783933863383</v>
      </c>
    </row>
    <row r="85" spans="1:27" ht="13.5" customHeight="1">
      <c r="A85" s="60">
        <v>1992</v>
      </c>
      <c r="B85" s="53">
        <v>39.817900537735774</v>
      </c>
      <c r="C85" s="53">
        <v>27.880531706387071</v>
      </c>
      <c r="D85" s="53">
        <v>13.479744861469998</v>
      </c>
      <c r="E85" s="53">
        <v>10.111783333307134</v>
      </c>
      <c r="F85" s="53">
        <v>5.2138683527103185</v>
      </c>
      <c r="G85" s="53">
        <v>2.0168169424359199</v>
      </c>
      <c r="I85" s="53">
        <v>11.937368831348703</v>
      </c>
      <c r="J85" s="53">
        <v>14.400786844917073</v>
      </c>
      <c r="K85" s="53">
        <v>3.3679615281628639</v>
      </c>
      <c r="L85" s="53">
        <v>4.8979149805968154</v>
      </c>
      <c r="M85" s="53">
        <v>3.1970514102743985</v>
      </c>
    </row>
    <row r="86" spans="1:27" ht="13.5" customHeight="1">
      <c r="A86" s="60">
        <v>1993</v>
      </c>
      <c r="B86" s="53">
        <v>39.481689855076183</v>
      </c>
      <c r="C86" s="53">
        <v>27.411700132898662</v>
      </c>
      <c r="D86" s="53">
        <v>12.821259920178939</v>
      </c>
      <c r="E86" s="53">
        <v>9.4519690317324283</v>
      </c>
      <c r="F86" s="53">
        <v>4.7157799883572604</v>
      </c>
      <c r="G86" s="53">
        <v>1.7375977884318456</v>
      </c>
      <c r="I86" s="53">
        <v>12.069989722177521</v>
      </c>
      <c r="J86" s="53">
        <v>14.590440212719724</v>
      </c>
      <c r="K86" s="53">
        <v>3.3692908884465105</v>
      </c>
      <c r="L86" s="53">
        <v>4.7361890433751679</v>
      </c>
      <c r="M86" s="53">
        <v>2.9781821999254148</v>
      </c>
    </row>
    <row r="87" spans="1:27" ht="13.5" customHeight="1">
      <c r="A87" s="60">
        <v>1994</v>
      </c>
      <c r="B87" s="53">
        <v>39.596851978506095</v>
      </c>
      <c r="C87" s="53">
        <v>27.502964862380537</v>
      </c>
      <c r="D87" s="53">
        <v>12.852119853413258</v>
      </c>
      <c r="E87" s="53">
        <v>9.4480733151683634</v>
      </c>
      <c r="F87" s="53">
        <v>4.7047549418179884</v>
      </c>
      <c r="G87" s="53">
        <v>1.7322505727484125</v>
      </c>
      <c r="I87" s="53">
        <v>12.093887116125558</v>
      </c>
      <c r="J87" s="53">
        <v>14.650845008967279</v>
      </c>
      <c r="K87" s="53">
        <v>3.404046538244895</v>
      </c>
      <c r="L87" s="53">
        <v>4.743318373350375</v>
      </c>
      <c r="M87" s="53">
        <v>2.9725043690695756</v>
      </c>
    </row>
    <row r="88" spans="1:27" ht="13.5" customHeight="1">
      <c r="A88" s="60">
        <v>1995</v>
      </c>
      <c r="B88" s="53">
        <v>40.542000000000002</v>
      </c>
      <c r="C88" s="53">
        <v>28.460999999999999</v>
      </c>
      <c r="D88" s="53">
        <v>13.528</v>
      </c>
      <c r="E88" s="53">
        <v>9.9879999999999995</v>
      </c>
      <c r="F88" s="53">
        <v>4.9829999999999997</v>
      </c>
      <c r="G88" s="53">
        <v>1.8149999999999999</v>
      </c>
      <c r="I88" s="53">
        <f t="shared" ref="I88:I106" si="0">B88-C88</f>
        <v>12.081000000000003</v>
      </c>
      <c r="J88" s="53">
        <f t="shared" ref="J88:J106" si="1">C88-D88</f>
        <v>14.932999999999998</v>
      </c>
      <c r="K88" s="53">
        <f t="shared" ref="K88:K106" si="2">D88-E88</f>
        <v>3.5400000000000009</v>
      </c>
      <c r="L88" s="53">
        <f t="shared" ref="L88:L106" si="3">E88-F88</f>
        <v>5.0049999999999999</v>
      </c>
      <c r="M88" s="53">
        <f t="shared" ref="M88:M106" si="4">F88-G88</f>
        <v>3.1679999999999997</v>
      </c>
    </row>
    <row r="89" spans="1:27" ht="13.5" customHeight="1">
      <c r="A89" s="60">
        <v>1996</v>
      </c>
      <c r="B89" s="53">
        <v>41.155000000000001</v>
      </c>
      <c r="C89" s="53">
        <v>29.16</v>
      </c>
      <c r="D89" s="53">
        <v>14.106999999999999</v>
      </c>
      <c r="E89" s="53">
        <v>10.486000000000001</v>
      </c>
      <c r="F89" s="53">
        <v>5.3250000000000002</v>
      </c>
      <c r="G89" s="53">
        <v>1.9730000000000001</v>
      </c>
      <c r="I89" s="53">
        <f t="shared" si="0"/>
        <v>11.995000000000001</v>
      </c>
      <c r="J89" s="53">
        <f t="shared" si="1"/>
        <v>15.053000000000001</v>
      </c>
      <c r="K89" s="53">
        <f t="shared" si="2"/>
        <v>3.6209999999999987</v>
      </c>
      <c r="L89" s="53">
        <f t="shared" si="3"/>
        <v>5.1610000000000005</v>
      </c>
      <c r="M89" s="53">
        <f t="shared" si="4"/>
        <v>3.3520000000000003</v>
      </c>
    </row>
    <row r="90" spans="1:27" ht="13.5" customHeight="1">
      <c r="A90" s="60">
        <v>1997</v>
      </c>
      <c r="B90" s="53">
        <v>41.725000000000001</v>
      </c>
      <c r="C90" s="53">
        <v>29.852</v>
      </c>
      <c r="D90" s="53">
        <v>14.771000000000001</v>
      </c>
      <c r="E90" s="53">
        <v>11.122</v>
      </c>
      <c r="F90" s="53">
        <v>5.806</v>
      </c>
      <c r="G90" s="53">
        <v>2.1949999999999998</v>
      </c>
      <c r="I90" s="53">
        <f t="shared" si="0"/>
        <v>11.873000000000001</v>
      </c>
      <c r="J90" s="53">
        <f t="shared" si="1"/>
        <v>15.081</v>
      </c>
      <c r="K90" s="53">
        <f t="shared" si="2"/>
        <v>3.6490000000000009</v>
      </c>
      <c r="L90" s="53">
        <f t="shared" si="3"/>
        <v>5.3159999999999998</v>
      </c>
      <c r="M90" s="53">
        <f t="shared" si="4"/>
        <v>3.6110000000000002</v>
      </c>
    </row>
    <row r="91" spans="1:27" ht="13.5" customHeight="1">
      <c r="A91" s="60">
        <v>1998</v>
      </c>
      <c r="B91" s="53">
        <v>42.124000000000002</v>
      </c>
      <c r="C91" s="53">
        <v>30.358000000000001</v>
      </c>
      <c r="D91" s="53">
        <v>15.294</v>
      </c>
      <c r="E91" s="53">
        <v>11.61</v>
      </c>
      <c r="F91" s="53">
        <v>6.2</v>
      </c>
      <c r="G91" s="53">
        <v>2.4060000000000001</v>
      </c>
      <c r="I91" s="53">
        <f t="shared" si="0"/>
        <v>11.766000000000002</v>
      </c>
      <c r="J91" s="53">
        <f t="shared" si="1"/>
        <v>15.064</v>
      </c>
      <c r="K91" s="53">
        <f t="shared" si="2"/>
        <v>3.6840000000000011</v>
      </c>
      <c r="L91" s="53">
        <f t="shared" si="3"/>
        <v>5.4099999999999993</v>
      </c>
      <c r="M91" s="53">
        <f t="shared" si="4"/>
        <v>3.794</v>
      </c>
    </row>
    <row r="92" spans="1:27" ht="13.5" customHeight="1">
      <c r="A92" s="60">
        <v>1999</v>
      </c>
      <c r="B92" s="53">
        <v>42.667999999999999</v>
      </c>
      <c r="C92" s="53">
        <v>30.968</v>
      </c>
      <c r="D92" s="53">
        <v>15.872999999999999</v>
      </c>
      <c r="E92" s="53">
        <v>12.156000000000001</v>
      </c>
      <c r="F92" s="53">
        <v>6.6349999999999998</v>
      </c>
      <c r="G92" s="53">
        <v>2.633</v>
      </c>
      <c r="I92" s="53">
        <f t="shared" si="0"/>
        <v>11.7</v>
      </c>
      <c r="J92" s="53">
        <f t="shared" si="1"/>
        <v>15.095000000000001</v>
      </c>
      <c r="K92" s="53">
        <f t="shared" si="2"/>
        <v>3.7169999999999987</v>
      </c>
      <c r="L92" s="53">
        <f t="shared" si="3"/>
        <v>5.5210000000000008</v>
      </c>
      <c r="M92" s="53">
        <f t="shared" si="4"/>
        <v>4.0019999999999998</v>
      </c>
    </row>
    <row r="93" spans="1:27" ht="13.5" customHeight="1">
      <c r="A93" s="60">
        <v>2000</v>
      </c>
      <c r="B93" s="53">
        <v>43.107999999999997</v>
      </c>
      <c r="C93" s="53">
        <v>31.510999999999999</v>
      </c>
      <c r="D93" s="53">
        <v>16.494</v>
      </c>
      <c r="E93" s="53">
        <v>12.782999999999999</v>
      </c>
      <c r="F93" s="53">
        <v>7.1269999999999998</v>
      </c>
      <c r="G93" s="53">
        <v>2.8410000000000002</v>
      </c>
      <c r="I93" s="53">
        <f t="shared" si="0"/>
        <v>11.596999999999998</v>
      </c>
      <c r="J93" s="53">
        <f t="shared" si="1"/>
        <v>15.016999999999999</v>
      </c>
      <c r="K93" s="53">
        <f t="shared" si="2"/>
        <v>3.7110000000000003</v>
      </c>
      <c r="L93" s="53">
        <f t="shared" si="3"/>
        <v>5.6559999999999997</v>
      </c>
      <c r="M93" s="53">
        <f t="shared" si="4"/>
        <v>4.2859999999999996</v>
      </c>
    </row>
    <row r="94" spans="1:27" ht="13.5" customHeight="1">
      <c r="A94" s="60">
        <v>2001</v>
      </c>
      <c r="B94" s="53">
        <v>42.228999999999999</v>
      </c>
      <c r="C94" s="53">
        <v>30.399000000000001</v>
      </c>
      <c r="D94" s="53">
        <v>15.371</v>
      </c>
      <c r="E94" s="53">
        <v>11.708</v>
      </c>
      <c r="F94" s="53">
        <v>6.258</v>
      </c>
      <c r="G94" s="53">
        <v>2.4020000000000001</v>
      </c>
      <c r="I94" s="53">
        <f t="shared" si="0"/>
        <v>11.829999999999998</v>
      </c>
      <c r="J94" s="53">
        <f t="shared" si="1"/>
        <v>15.028</v>
      </c>
      <c r="K94" s="53">
        <f t="shared" si="2"/>
        <v>3.6630000000000003</v>
      </c>
      <c r="L94" s="53">
        <f t="shared" si="3"/>
        <v>5.45</v>
      </c>
      <c r="M94" s="53">
        <f t="shared" si="4"/>
        <v>3.8559999999999999</v>
      </c>
    </row>
    <row r="95" spans="1:27" ht="13.5" customHeight="1">
      <c r="A95" s="60">
        <v>2002</v>
      </c>
      <c r="B95" s="53">
        <v>42.363999999999997</v>
      </c>
      <c r="C95" s="53">
        <v>30.361999999999998</v>
      </c>
      <c r="D95" s="53">
        <v>14.989000000000001</v>
      </c>
      <c r="E95" s="53">
        <v>11.262</v>
      </c>
      <c r="F95" s="53">
        <v>5.9349999999999996</v>
      </c>
      <c r="G95" s="53">
        <v>2.3010000000000002</v>
      </c>
      <c r="H95" s="53"/>
      <c r="I95" s="53">
        <f t="shared" si="0"/>
        <v>12.001999999999999</v>
      </c>
      <c r="J95" s="53">
        <f t="shared" si="1"/>
        <v>15.372999999999998</v>
      </c>
      <c r="K95" s="53">
        <f t="shared" si="2"/>
        <v>3.7270000000000003</v>
      </c>
      <c r="L95" s="53">
        <f t="shared" si="3"/>
        <v>5.3270000000000008</v>
      </c>
      <c r="M95" s="53">
        <f t="shared" si="4"/>
        <v>3.6339999999999995</v>
      </c>
      <c r="V95" s="59"/>
      <c r="W95" s="59"/>
      <c r="X95" s="59"/>
      <c r="Y95" s="59"/>
      <c r="Z95" s="59"/>
      <c r="AA95" s="59"/>
    </row>
    <row r="96" spans="1:27" ht="13.5" customHeight="1">
      <c r="A96" s="60">
        <f>A95+1</f>
        <v>2003</v>
      </c>
      <c r="B96" s="53">
        <v>42.762</v>
      </c>
      <c r="C96" s="53">
        <v>30.655000000000001</v>
      </c>
      <c r="D96" s="53">
        <v>15.214</v>
      </c>
      <c r="E96" s="53">
        <v>11.465999999999999</v>
      </c>
      <c r="F96" s="53">
        <v>6.109</v>
      </c>
      <c r="G96" s="53">
        <v>2.4380000000000002</v>
      </c>
      <c r="H96" s="53"/>
      <c r="I96" s="53">
        <f t="shared" si="0"/>
        <v>12.106999999999999</v>
      </c>
      <c r="J96" s="53">
        <f t="shared" si="1"/>
        <v>15.441000000000001</v>
      </c>
      <c r="K96" s="53">
        <f t="shared" si="2"/>
        <v>3.7480000000000011</v>
      </c>
      <c r="L96" s="53">
        <f t="shared" si="3"/>
        <v>5.3569999999999993</v>
      </c>
      <c r="M96" s="53">
        <f t="shared" si="4"/>
        <v>3.6709999999999998</v>
      </c>
      <c r="V96" s="59"/>
      <c r="W96" s="59"/>
      <c r="X96" s="59"/>
      <c r="Y96" s="59"/>
      <c r="Z96" s="59"/>
      <c r="AA96" s="59"/>
    </row>
    <row r="97" spans="1:27" ht="13.5" customHeight="1">
      <c r="A97" s="60">
        <f>A96+1</f>
        <v>2004</v>
      </c>
      <c r="B97" s="53">
        <v>43.643000000000001</v>
      </c>
      <c r="C97" s="53">
        <v>31.707999999999998</v>
      </c>
      <c r="D97" s="53">
        <v>16.337</v>
      </c>
      <c r="E97" s="53">
        <v>12.509</v>
      </c>
      <c r="F97" s="53">
        <v>6.9050000000000002</v>
      </c>
      <c r="G97" s="53">
        <v>2.87</v>
      </c>
      <c r="H97" s="53"/>
      <c r="I97" s="53">
        <f t="shared" si="0"/>
        <v>11.935000000000002</v>
      </c>
      <c r="J97" s="53">
        <f t="shared" si="1"/>
        <v>15.370999999999999</v>
      </c>
      <c r="K97" s="53">
        <f t="shared" si="2"/>
        <v>3.8279999999999994</v>
      </c>
      <c r="L97" s="53">
        <f t="shared" si="3"/>
        <v>5.6040000000000001</v>
      </c>
      <c r="M97" s="53">
        <f t="shared" si="4"/>
        <v>4.0350000000000001</v>
      </c>
      <c r="V97" s="59"/>
      <c r="W97" s="59"/>
      <c r="X97" s="59"/>
      <c r="Y97" s="59"/>
      <c r="Z97" s="59"/>
      <c r="AA97" s="59"/>
    </row>
    <row r="98" spans="1:27" ht="13.5" customHeight="1">
      <c r="A98" s="60">
        <v>2005</v>
      </c>
      <c r="B98" s="53">
        <v>44.939</v>
      </c>
      <c r="C98" s="53">
        <v>33.122999999999998</v>
      </c>
      <c r="D98" s="53">
        <v>17.681000000000001</v>
      </c>
      <c r="E98" s="53">
        <v>13.722</v>
      </c>
      <c r="F98" s="53">
        <v>7.7610000000000001</v>
      </c>
      <c r="G98" s="53">
        <v>3.2879999999999998</v>
      </c>
      <c r="H98" s="53"/>
      <c r="I98" s="53">
        <f t="shared" si="0"/>
        <v>11.816000000000003</v>
      </c>
      <c r="J98" s="53">
        <f t="shared" si="1"/>
        <v>15.441999999999997</v>
      </c>
      <c r="K98" s="53">
        <f t="shared" si="2"/>
        <v>3.9590000000000014</v>
      </c>
      <c r="L98" s="53">
        <f t="shared" si="3"/>
        <v>5.9609999999999994</v>
      </c>
      <c r="M98" s="53">
        <f t="shared" si="4"/>
        <v>4.4730000000000008</v>
      </c>
      <c r="V98" s="59"/>
      <c r="W98" s="59"/>
      <c r="X98" s="59"/>
      <c r="Y98" s="59"/>
      <c r="Z98" s="59"/>
      <c r="AA98" s="59"/>
    </row>
    <row r="99" spans="1:27" ht="13.5" customHeight="1">
      <c r="A99" s="60">
        <v>2006</v>
      </c>
      <c r="B99" s="53">
        <v>45.497999999999998</v>
      </c>
      <c r="C99" s="53">
        <v>33.588999999999999</v>
      </c>
      <c r="D99" s="53">
        <v>18.059000000000001</v>
      </c>
      <c r="E99" s="53">
        <v>14.034000000000001</v>
      </c>
      <c r="F99" s="53">
        <v>7.9180000000000001</v>
      </c>
      <c r="G99" s="53">
        <v>3.323</v>
      </c>
      <c r="H99" s="53"/>
      <c r="I99" s="53">
        <f t="shared" si="0"/>
        <v>11.908999999999999</v>
      </c>
      <c r="J99" s="53">
        <f t="shared" si="1"/>
        <v>15.529999999999998</v>
      </c>
      <c r="K99" s="53">
        <f t="shared" si="2"/>
        <v>4.0250000000000004</v>
      </c>
      <c r="L99" s="53">
        <f t="shared" si="3"/>
        <v>6.1160000000000005</v>
      </c>
      <c r="M99" s="53">
        <f t="shared" si="4"/>
        <v>4.5950000000000006</v>
      </c>
      <c r="V99" s="59"/>
      <c r="W99" s="59"/>
      <c r="X99" s="59"/>
      <c r="Y99" s="59"/>
      <c r="Z99" s="59"/>
      <c r="AA99" s="59"/>
    </row>
    <row r="100" spans="1:27" ht="13.5" customHeight="1">
      <c r="A100" s="60">
        <v>2007</v>
      </c>
      <c r="B100" s="53">
        <v>45.665999999999997</v>
      </c>
      <c r="C100" s="53">
        <v>33.844000000000001</v>
      </c>
      <c r="D100" s="53">
        <v>18.327000000000002</v>
      </c>
      <c r="E100" s="53">
        <v>14.315</v>
      </c>
      <c r="F100" s="53">
        <v>8.1609999999999996</v>
      </c>
      <c r="G100" s="53">
        <v>3.5289999999999999</v>
      </c>
      <c r="H100" s="53"/>
      <c r="I100" s="53">
        <f t="shared" si="0"/>
        <v>11.821999999999996</v>
      </c>
      <c r="J100" s="53">
        <f t="shared" si="1"/>
        <v>15.516999999999999</v>
      </c>
      <c r="K100" s="53">
        <f t="shared" si="2"/>
        <v>4.0120000000000022</v>
      </c>
      <c r="L100" s="53">
        <f t="shared" si="3"/>
        <v>6.1539999999999999</v>
      </c>
      <c r="M100" s="53">
        <f t="shared" si="4"/>
        <v>4.6319999999999997</v>
      </c>
      <c r="V100" s="59"/>
      <c r="W100" s="59"/>
      <c r="X100" s="59"/>
      <c r="Y100" s="59"/>
      <c r="Z100" s="59"/>
      <c r="AA100" s="59"/>
    </row>
    <row r="101" spans="1:27" ht="13.5" customHeight="1">
      <c r="A101" s="60">
        <v>2008</v>
      </c>
      <c r="B101" s="53">
        <v>45.963000000000001</v>
      </c>
      <c r="C101" s="53">
        <v>33.777000000000001</v>
      </c>
      <c r="D101" s="53">
        <v>17.891999999999999</v>
      </c>
      <c r="E101" s="53">
        <v>13.864000000000001</v>
      </c>
      <c r="F101" s="53">
        <v>7.8159999999999998</v>
      </c>
      <c r="G101" s="53">
        <v>3.3730000000000002</v>
      </c>
      <c r="H101" s="53"/>
      <c r="I101" s="53">
        <f t="shared" si="0"/>
        <v>12.186</v>
      </c>
      <c r="J101" s="53">
        <f t="shared" si="1"/>
        <v>15.885000000000002</v>
      </c>
      <c r="K101" s="53">
        <f t="shared" si="2"/>
        <v>4.0279999999999987</v>
      </c>
      <c r="L101" s="53">
        <f t="shared" si="3"/>
        <v>6.0480000000000009</v>
      </c>
      <c r="M101" s="53">
        <f t="shared" si="4"/>
        <v>4.4429999999999996</v>
      </c>
      <c r="V101" s="59"/>
      <c r="W101" s="59"/>
      <c r="X101" s="59"/>
      <c r="Y101" s="59"/>
      <c r="Z101" s="59"/>
      <c r="AA101" s="59"/>
    </row>
    <row r="102" spans="1:27" ht="13.5" customHeight="1">
      <c r="A102" s="60">
        <v>2009</v>
      </c>
      <c r="B102" s="53">
        <v>45.468000000000004</v>
      </c>
      <c r="C102" s="53">
        <v>32.808</v>
      </c>
      <c r="D102" s="53">
        <v>16.678999999999998</v>
      </c>
      <c r="E102" s="53">
        <v>12.711</v>
      </c>
      <c r="F102" s="53">
        <v>7.0389999999999997</v>
      </c>
      <c r="G102" s="53">
        <v>3.0649999999999999</v>
      </c>
      <c r="H102" s="53"/>
      <c r="I102" s="53">
        <f t="shared" si="0"/>
        <v>12.660000000000004</v>
      </c>
      <c r="J102" s="53">
        <f t="shared" si="1"/>
        <v>16.129000000000001</v>
      </c>
      <c r="K102" s="53">
        <f t="shared" si="2"/>
        <v>3.9679999999999982</v>
      </c>
      <c r="L102" s="53">
        <f t="shared" si="3"/>
        <v>5.6720000000000006</v>
      </c>
      <c r="M102" s="53">
        <f t="shared" si="4"/>
        <v>3.9739999999999998</v>
      </c>
      <c r="V102" s="59"/>
      <c r="W102" s="59"/>
      <c r="X102" s="59"/>
      <c r="Y102" s="59"/>
      <c r="Z102" s="59"/>
      <c r="AA102" s="59"/>
    </row>
    <row r="103" spans="1:27" ht="13.5" customHeight="1">
      <c r="A103" s="60">
        <v>2010</v>
      </c>
      <c r="B103" s="53">
        <v>46.351999999999997</v>
      </c>
      <c r="C103" s="53">
        <v>33.731999999999999</v>
      </c>
      <c r="D103" s="53">
        <v>17.451000000000001</v>
      </c>
      <c r="E103" s="53">
        <v>13.397</v>
      </c>
      <c r="F103" s="53">
        <v>7.516</v>
      </c>
      <c r="G103" s="53">
        <v>3.31</v>
      </c>
      <c r="H103" s="53"/>
      <c r="I103" s="53">
        <f t="shared" si="0"/>
        <v>12.619999999999997</v>
      </c>
      <c r="J103" s="53">
        <f t="shared" si="1"/>
        <v>16.280999999999999</v>
      </c>
      <c r="K103" s="53">
        <f t="shared" si="2"/>
        <v>4.0540000000000003</v>
      </c>
      <c r="L103" s="53">
        <f t="shared" si="3"/>
        <v>5.8810000000000002</v>
      </c>
      <c r="M103" s="53">
        <f t="shared" si="4"/>
        <v>4.2059999999999995</v>
      </c>
      <c r="V103" s="59"/>
      <c r="W103" s="59"/>
      <c r="X103" s="59"/>
      <c r="Y103" s="59"/>
      <c r="Z103" s="59"/>
      <c r="AA103" s="59"/>
    </row>
    <row r="104" spans="1:27" ht="13.5" customHeight="1">
      <c r="A104" s="60">
        <f>A103+1</f>
        <v>2011</v>
      </c>
      <c r="B104" s="53">
        <v>46.63</v>
      </c>
      <c r="C104" s="53">
        <v>33.976999999999997</v>
      </c>
      <c r="D104" s="53">
        <v>17.466999999999999</v>
      </c>
      <c r="E104" s="53">
        <v>13.367000000000001</v>
      </c>
      <c r="F104" s="53">
        <v>7.3789999999999996</v>
      </c>
      <c r="G104" s="53">
        <v>3.1579999999999999</v>
      </c>
      <c r="H104" s="53"/>
      <c r="I104" s="53">
        <f t="shared" si="0"/>
        <v>12.653000000000006</v>
      </c>
      <c r="J104" s="53">
        <f t="shared" si="1"/>
        <v>16.509999999999998</v>
      </c>
      <c r="K104" s="53">
        <f t="shared" si="2"/>
        <v>4.0999999999999979</v>
      </c>
      <c r="L104" s="53">
        <f t="shared" si="3"/>
        <v>5.9880000000000013</v>
      </c>
      <c r="M104" s="53">
        <f t="shared" si="4"/>
        <v>4.2210000000000001</v>
      </c>
      <c r="V104" s="59"/>
      <c r="W104" s="59"/>
      <c r="X104" s="59"/>
      <c r="Y104" s="59"/>
      <c r="Z104" s="59"/>
      <c r="AA104" s="59"/>
    </row>
    <row r="105" spans="1:27" ht="13.5" customHeight="1">
      <c r="A105" s="60">
        <f>A104+1</f>
        <v>2012</v>
      </c>
      <c r="B105" s="53">
        <v>47.759</v>
      </c>
      <c r="C105" s="53">
        <v>35.347999999999999</v>
      </c>
      <c r="D105" s="53">
        <v>18.875</v>
      </c>
      <c r="E105" s="53">
        <v>14.702</v>
      </c>
      <c r="F105" s="53">
        <v>8.3559999999999999</v>
      </c>
      <c r="G105" s="53">
        <v>3.645</v>
      </c>
      <c r="H105" s="53"/>
      <c r="I105" s="53">
        <f t="shared" si="0"/>
        <v>12.411000000000001</v>
      </c>
      <c r="J105" s="53">
        <f t="shared" si="1"/>
        <v>16.472999999999999</v>
      </c>
      <c r="K105" s="53">
        <f t="shared" si="2"/>
        <v>4.173</v>
      </c>
      <c r="L105" s="53">
        <f t="shared" si="3"/>
        <v>6.3460000000000001</v>
      </c>
      <c r="M105" s="53">
        <f t="shared" si="4"/>
        <v>4.7110000000000003</v>
      </c>
      <c r="V105" s="59"/>
      <c r="W105" s="59"/>
      <c r="X105" s="59"/>
      <c r="Y105" s="59"/>
      <c r="Z105" s="59"/>
      <c r="AA105" s="59"/>
    </row>
    <row r="106" spans="1:27" ht="13.5" customHeight="1">
      <c r="A106" s="60">
        <f>A105+1</f>
        <v>2013</v>
      </c>
      <c r="B106" s="53">
        <v>46.698</v>
      </c>
      <c r="C106" s="53">
        <v>34.097000000000001</v>
      </c>
      <c r="D106" s="53">
        <v>17.425000000000001</v>
      </c>
      <c r="E106" s="53">
        <v>13.324</v>
      </c>
      <c r="F106" s="53">
        <v>7.319</v>
      </c>
      <c r="G106" s="53">
        <v>3.0910000000000002</v>
      </c>
      <c r="H106" s="53"/>
      <c r="I106" s="53">
        <f t="shared" si="0"/>
        <v>12.600999999999999</v>
      </c>
      <c r="J106" s="53">
        <f t="shared" si="1"/>
        <v>16.672000000000001</v>
      </c>
      <c r="K106" s="53">
        <f t="shared" si="2"/>
        <v>4.1010000000000009</v>
      </c>
      <c r="L106" s="53">
        <f t="shared" si="3"/>
        <v>6.0049999999999999</v>
      </c>
      <c r="M106" s="53">
        <f t="shared" si="4"/>
        <v>4.2279999999999998</v>
      </c>
      <c r="V106" s="59"/>
      <c r="W106" s="59"/>
      <c r="X106" s="59"/>
      <c r="Y106" s="59"/>
      <c r="Z106" s="59"/>
      <c r="AA106" s="59"/>
    </row>
    <row r="107" spans="1:27" ht="13.5" customHeight="1">
      <c r="A107" s="60">
        <v>2014</v>
      </c>
      <c r="B107" s="53">
        <v>46.856000000000002</v>
      </c>
      <c r="C107" s="53">
        <v>34.414999999999999</v>
      </c>
      <c r="D107" s="53">
        <v>17.802</v>
      </c>
      <c r="E107" s="53">
        <v>13.670999999999999</v>
      </c>
      <c r="F107" s="53">
        <v>7.5430000000000001</v>
      </c>
      <c r="G107" s="53">
        <v>3.161</v>
      </c>
      <c r="H107" s="53"/>
      <c r="I107" s="53">
        <v>12.441000000000001</v>
      </c>
      <c r="J107" s="53">
        <v>16.613</v>
      </c>
      <c r="K107" s="53">
        <v>4.1310000000000002</v>
      </c>
      <c r="L107" s="53">
        <v>6.1280000000000001</v>
      </c>
      <c r="M107" s="53">
        <v>4.3819999999999997</v>
      </c>
      <c r="V107" s="59"/>
      <c r="W107" s="59"/>
      <c r="X107" s="59"/>
      <c r="Y107" s="59"/>
      <c r="Z107" s="59"/>
      <c r="AA107" s="59"/>
    </row>
    <row r="108" spans="1:27" ht="13.5" customHeight="1">
      <c r="A108" s="60">
        <v>2015</v>
      </c>
      <c r="B108" s="53">
        <v>47.168999999999997</v>
      </c>
      <c r="C108" s="53">
        <v>34.75</v>
      </c>
      <c r="D108" s="53">
        <v>18.053999999999998</v>
      </c>
      <c r="E108" s="53">
        <v>13.893000000000001</v>
      </c>
      <c r="F108" s="53">
        <v>7.718</v>
      </c>
      <c r="G108" s="53">
        <v>3.294</v>
      </c>
      <c r="H108" s="53"/>
      <c r="I108" s="53">
        <v>12.419</v>
      </c>
      <c r="J108" s="53">
        <v>16.696000000000002</v>
      </c>
      <c r="K108" s="53">
        <v>4.1609999999999996</v>
      </c>
      <c r="L108" s="53">
        <v>6.1749999999999998</v>
      </c>
      <c r="M108" s="53">
        <v>4.4240000000000004</v>
      </c>
      <c r="V108" s="59"/>
      <c r="W108" s="59"/>
      <c r="X108" s="59"/>
      <c r="Y108" s="59"/>
      <c r="Z108" s="59"/>
      <c r="AA108" s="59"/>
    </row>
    <row r="109" spans="1:27" ht="13.5" customHeight="1">
      <c r="A109" s="60">
        <v>2016</v>
      </c>
      <c r="B109" s="53">
        <v>47.387999999999998</v>
      </c>
      <c r="C109" s="53">
        <v>34.762</v>
      </c>
      <c r="D109" s="53">
        <v>17.776</v>
      </c>
      <c r="E109" s="53">
        <v>13.586</v>
      </c>
      <c r="F109" s="53">
        <v>7.4489999999999998</v>
      </c>
      <c r="G109" s="53">
        <v>3.13</v>
      </c>
      <c r="H109" s="53"/>
      <c r="I109" s="53">
        <v>12.625999999999999</v>
      </c>
      <c r="J109" s="53">
        <v>16.986000000000001</v>
      </c>
      <c r="K109" s="53">
        <v>4.1900000000000004</v>
      </c>
      <c r="L109" s="53">
        <v>6.1369999999999996</v>
      </c>
      <c r="M109" s="53">
        <v>4.319</v>
      </c>
      <c r="V109" s="59"/>
      <c r="W109" s="59"/>
      <c r="X109" s="59"/>
      <c r="Y109" s="59"/>
      <c r="Z109" s="59"/>
      <c r="AA109" s="59"/>
    </row>
    <row r="110" spans="1:27" ht="13.5" customHeight="1">
      <c r="A110" s="60">
        <v>2017</v>
      </c>
      <c r="B110" s="53">
        <v>47.563000000000002</v>
      </c>
      <c r="C110" s="53">
        <v>35.03</v>
      </c>
      <c r="D110" s="53">
        <v>18.062999999999999</v>
      </c>
      <c r="E110" s="53">
        <v>13.863</v>
      </c>
      <c r="F110" s="53">
        <v>7.673</v>
      </c>
      <c r="G110" s="53">
        <v>3.2410000000000001</v>
      </c>
      <c r="H110" s="53"/>
      <c r="I110" s="53">
        <f>B110-C110</f>
        <v>12.533000000000001</v>
      </c>
      <c r="J110" s="53">
        <f>C110-D110</f>
        <v>16.967000000000002</v>
      </c>
      <c r="K110" s="53">
        <f>D110-E110</f>
        <v>4.1999999999999993</v>
      </c>
      <c r="L110" s="53">
        <f>E110-F110</f>
        <v>6.1899999999999995</v>
      </c>
      <c r="M110" s="53">
        <f>F110-G110</f>
        <v>4.4320000000000004</v>
      </c>
      <c r="V110" s="59"/>
      <c r="W110" s="59"/>
      <c r="X110" s="59"/>
      <c r="Y110" s="59"/>
      <c r="Z110" s="59"/>
      <c r="AA110" s="59"/>
    </row>
    <row r="111" spans="1:27" ht="13.5" customHeight="1">
      <c r="A111" s="58"/>
      <c r="B111" s="56"/>
      <c r="C111" s="58"/>
      <c r="D111" s="58"/>
      <c r="E111" s="58"/>
      <c r="F111" s="58"/>
      <c r="G111" s="58"/>
      <c r="H111" s="57"/>
      <c r="I111" s="56"/>
      <c r="J111" s="56"/>
      <c r="K111" s="56"/>
      <c r="L111" s="56"/>
      <c r="M111" s="56"/>
    </row>
    <row r="112" spans="1:27" ht="13.5" customHeight="1">
      <c r="A112" s="55"/>
      <c r="I112" s="53"/>
      <c r="J112" s="53"/>
      <c r="K112" s="53"/>
      <c r="L112" s="53"/>
      <c r="M112" s="53"/>
    </row>
    <row r="113" spans="1:13" ht="13.5" customHeight="1">
      <c r="A113" s="54" t="s">
        <v>140</v>
      </c>
      <c r="I113" s="53"/>
      <c r="J113" s="53"/>
      <c r="K113" s="53"/>
      <c r="L113" s="53"/>
      <c r="M113" s="53"/>
    </row>
    <row r="114" spans="1:13" ht="13.5" customHeight="1">
      <c r="A114" s="54" t="s">
        <v>139</v>
      </c>
      <c r="I114" s="53"/>
      <c r="J114" s="53"/>
      <c r="K114" s="53"/>
      <c r="L114" s="53"/>
      <c r="M114" s="53"/>
    </row>
    <row r="115" spans="1:13" ht="13.5" customHeight="1">
      <c r="A115" s="54" t="s">
        <v>138</v>
      </c>
      <c r="I115" s="53"/>
      <c r="J115" s="53"/>
      <c r="K115" s="53"/>
      <c r="L115" s="53"/>
      <c r="M115" s="53"/>
    </row>
    <row r="116" spans="1:13" ht="13.5" customHeight="1">
      <c r="A116" s="54" t="s">
        <v>137</v>
      </c>
      <c r="I116" s="53"/>
      <c r="J116" s="53"/>
      <c r="K116" s="53"/>
      <c r="L116" s="53"/>
      <c r="M116" s="53"/>
    </row>
    <row r="117" spans="1:13" ht="13.5" customHeight="1">
      <c r="I117" s="53"/>
      <c r="J117" s="53"/>
      <c r="K117" s="53"/>
      <c r="L117" s="53"/>
      <c r="M117" s="53"/>
    </row>
    <row r="118" spans="1:13" ht="13.5" customHeight="1">
      <c r="I118" s="53"/>
      <c r="J118" s="53"/>
      <c r="K118" s="53"/>
      <c r="L118" s="53"/>
      <c r="M118" s="53"/>
    </row>
    <row r="119" spans="1:13" ht="13.5" customHeight="1">
      <c r="I119" s="53"/>
      <c r="J119" s="53"/>
      <c r="K119" s="53"/>
      <c r="L119" s="53"/>
      <c r="M119" s="53"/>
    </row>
    <row r="120" spans="1:13" ht="13.5" customHeight="1">
      <c r="I120" s="53"/>
      <c r="J120" s="53"/>
      <c r="K120" s="53"/>
      <c r="L120" s="53"/>
      <c r="M120" s="53"/>
    </row>
    <row r="121" spans="1:13" ht="13.5" customHeight="1">
      <c r="I121" s="53"/>
      <c r="J121" s="53"/>
      <c r="K121" s="53"/>
      <c r="L121" s="53"/>
      <c r="M121" s="53"/>
    </row>
    <row r="122" spans="1:13" ht="13.5" customHeight="1">
      <c r="I122" s="53"/>
      <c r="J122" s="53"/>
      <c r="K122" s="53"/>
      <c r="L122" s="53"/>
      <c r="M122" s="53"/>
    </row>
    <row r="123" spans="1:13" ht="13.5" customHeight="1">
      <c r="I123" s="53"/>
      <c r="J123" s="53"/>
      <c r="K123" s="53"/>
      <c r="L123" s="53"/>
      <c r="M123" s="53"/>
    </row>
    <row r="124" spans="1:13" ht="13.5" customHeight="1">
      <c r="I124" s="53"/>
      <c r="J124" s="53"/>
      <c r="K124" s="53"/>
      <c r="L124" s="53"/>
      <c r="M124" s="53"/>
    </row>
    <row r="125" spans="1:13" ht="13.5" customHeight="1">
      <c r="I125" s="53"/>
      <c r="J125" s="53"/>
      <c r="K125" s="53"/>
      <c r="L125" s="53"/>
      <c r="M125" s="53"/>
    </row>
    <row r="126" spans="1:13" ht="13.5" customHeight="1">
      <c r="I126" s="53"/>
      <c r="J126" s="53"/>
      <c r="K126" s="53"/>
      <c r="L126" s="53"/>
      <c r="M126" s="53"/>
    </row>
    <row r="127" spans="1:13" ht="13.5" customHeight="1">
      <c r="I127" s="53"/>
      <c r="J127" s="53"/>
      <c r="K127" s="53"/>
      <c r="L127" s="53"/>
      <c r="M127" s="53"/>
    </row>
    <row r="128" spans="1:13" ht="13.5" customHeight="1">
      <c r="I128" s="53"/>
      <c r="J128" s="53"/>
      <c r="K128" s="53"/>
      <c r="L128" s="53"/>
      <c r="M128" s="53"/>
    </row>
    <row r="129" spans="9:13" ht="13.5" customHeight="1">
      <c r="I129" s="53"/>
      <c r="J129" s="53"/>
      <c r="K129" s="53"/>
      <c r="L129" s="53"/>
      <c r="M129" s="53"/>
    </row>
    <row r="130" spans="9:13" ht="13.5" customHeight="1">
      <c r="I130" s="53"/>
      <c r="J130" s="53"/>
      <c r="K130" s="53"/>
      <c r="L130" s="53"/>
      <c r="M130" s="53"/>
    </row>
    <row r="131" spans="9:13" ht="13.5" customHeight="1">
      <c r="I131" s="53"/>
      <c r="J131" s="53"/>
      <c r="K131" s="53"/>
      <c r="L131" s="53"/>
      <c r="M131" s="53"/>
    </row>
    <row r="132" spans="9:13" ht="13.5" customHeight="1">
      <c r="I132" s="53"/>
      <c r="J132" s="53"/>
      <c r="K132" s="53"/>
      <c r="L132" s="53"/>
      <c r="M132" s="53"/>
    </row>
    <row r="133" spans="9:13" ht="13.5" customHeight="1">
      <c r="I133" s="53"/>
      <c r="J133" s="53"/>
      <c r="K133" s="53"/>
      <c r="L133" s="53"/>
      <c r="M133" s="53"/>
    </row>
    <row r="134" spans="9:13" ht="13.5" customHeight="1">
      <c r="I134" s="53"/>
      <c r="J134" s="53"/>
      <c r="K134" s="53"/>
      <c r="L134" s="53"/>
      <c r="M134" s="53"/>
    </row>
    <row r="135" spans="9:13" ht="13.5" customHeight="1">
      <c r="I135" s="53"/>
      <c r="J135" s="53"/>
      <c r="K135" s="53"/>
      <c r="L135" s="53"/>
      <c r="M135" s="53"/>
    </row>
    <row r="136" spans="9:13" ht="13.5" customHeight="1">
      <c r="I136" s="53"/>
      <c r="J136" s="53"/>
      <c r="K136" s="53"/>
      <c r="L136" s="53"/>
      <c r="M136" s="53"/>
    </row>
    <row r="137" spans="9:13" ht="13.5" customHeight="1">
      <c r="I137" s="53"/>
      <c r="J137" s="53"/>
      <c r="K137" s="53"/>
      <c r="L137" s="53"/>
      <c r="M137" s="53"/>
    </row>
    <row r="138" spans="9:13" ht="13.5" customHeight="1">
      <c r="I138" s="53"/>
      <c r="J138" s="53"/>
      <c r="K138" s="53"/>
      <c r="L138" s="53"/>
      <c r="M138" s="53"/>
    </row>
    <row r="139" spans="9:13" ht="13.5" customHeight="1">
      <c r="I139" s="53"/>
      <c r="J139" s="53"/>
      <c r="K139" s="53"/>
      <c r="L139" s="53"/>
      <c r="M139" s="53"/>
    </row>
    <row r="140" spans="9:13" ht="13.5" customHeight="1">
      <c r="I140" s="53"/>
      <c r="J140" s="53"/>
      <c r="K140" s="53"/>
      <c r="L140" s="53"/>
      <c r="M140" s="53"/>
    </row>
    <row r="141" spans="9:13" ht="13.5" customHeight="1">
      <c r="I141" s="53"/>
      <c r="J141" s="53"/>
      <c r="K141" s="53"/>
      <c r="L141" s="53"/>
      <c r="M141" s="53"/>
    </row>
    <row r="142" spans="9:13" ht="13.5" customHeight="1">
      <c r="I142" s="53"/>
      <c r="J142" s="53"/>
      <c r="K142" s="53"/>
      <c r="L142" s="53"/>
      <c r="M142" s="53"/>
    </row>
    <row r="143" spans="9:13" ht="13.5" customHeight="1">
      <c r="I143" s="53"/>
      <c r="J143" s="53"/>
      <c r="K143" s="53"/>
      <c r="L143" s="53"/>
      <c r="M143" s="53"/>
    </row>
    <row r="144" spans="9:13" ht="13.5" customHeight="1">
      <c r="I144" s="53"/>
      <c r="J144" s="53"/>
      <c r="K144" s="53"/>
      <c r="L144" s="53"/>
      <c r="M144" s="53"/>
    </row>
    <row r="145" spans="9:13" ht="13.5" customHeight="1">
      <c r="I145" s="53"/>
      <c r="J145" s="53"/>
      <c r="K145" s="53"/>
      <c r="L145" s="53"/>
      <c r="M145" s="53"/>
    </row>
    <row r="146" spans="9:13" ht="13.5" customHeight="1">
      <c r="I146" s="53"/>
      <c r="J146" s="53"/>
      <c r="K146" s="53"/>
      <c r="L146" s="53"/>
      <c r="M146" s="53"/>
    </row>
    <row r="147" spans="9:13" ht="13.5" customHeight="1">
      <c r="I147" s="53"/>
      <c r="J147" s="53"/>
      <c r="K147" s="53"/>
      <c r="L147" s="53"/>
      <c r="M147" s="53"/>
    </row>
    <row r="148" spans="9:13" ht="13.5" customHeight="1">
      <c r="I148" s="53"/>
      <c r="J148" s="53"/>
      <c r="K148" s="53"/>
      <c r="L148" s="53"/>
      <c r="M148" s="53"/>
    </row>
    <row r="149" spans="9:13" ht="13.5" customHeight="1">
      <c r="I149" s="53"/>
      <c r="J149" s="53"/>
      <c r="K149" s="53"/>
      <c r="L149" s="53"/>
      <c r="M149" s="53"/>
    </row>
    <row r="150" spans="9:13" ht="13.5" customHeight="1">
      <c r="I150" s="53"/>
      <c r="J150" s="53"/>
      <c r="K150" s="53"/>
      <c r="L150" s="53"/>
      <c r="M150" s="53"/>
    </row>
    <row r="151" spans="9:13" ht="13.5" customHeight="1">
      <c r="I151" s="53"/>
      <c r="J151" s="53"/>
      <c r="K151" s="53"/>
      <c r="L151" s="53"/>
      <c r="M151" s="53"/>
    </row>
    <row r="152" spans="9:13" ht="13.5" customHeight="1">
      <c r="I152" s="53"/>
      <c r="J152" s="53"/>
      <c r="K152" s="53"/>
      <c r="L152" s="53"/>
      <c r="M152" s="53"/>
    </row>
    <row r="153" spans="9:13" ht="13.5" customHeight="1">
      <c r="I153" s="53"/>
      <c r="J153" s="53"/>
      <c r="K153" s="53"/>
      <c r="L153" s="53"/>
      <c r="M153" s="53"/>
    </row>
    <row r="154" spans="9:13" ht="13.5" customHeight="1">
      <c r="I154" s="53"/>
      <c r="J154" s="53"/>
      <c r="K154" s="53"/>
      <c r="L154" s="53"/>
      <c r="M154" s="53"/>
    </row>
    <row r="155" spans="9:13" ht="13.5" customHeight="1">
      <c r="I155" s="53"/>
      <c r="J155" s="53"/>
      <c r="K155" s="53"/>
      <c r="L155" s="53"/>
      <c r="M155" s="53"/>
    </row>
    <row r="156" spans="9:13" ht="13.5" customHeight="1">
      <c r="I156" s="53"/>
      <c r="J156" s="53"/>
      <c r="K156" s="53"/>
      <c r="L156" s="53"/>
      <c r="M156" s="53"/>
    </row>
    <row r="157" spans="9:13" ht="13.5" customHeight="1">
      <c r="I157" s="53"/>
      <c r="J157" s="53"/>
      <c r="K157" s="53"/>
      <c r="L157" s="53"/>
      <c r="M157" s="53"/>
    </row>
    <row r="158" spans="9:13" ht="13.5" customHeight="1">
      <c r="I158" s="53"/>
      <c r="J158" s="53"/>
      <c r="K158" s="53"/>
      <c r="L158" s="53"/>
      <c r="M158" s="53"/>
    </row>
    <row r="159" spans="9:13" ht="13.5" customHeight="1">
      <c r="I159" s="53"/>
      <c r="J159" s="53"/>
      <c r="K159" s="53"/>
      <c r="L159" s="53"/>
      <c r="M159" s="53"/>
    </row>
    <row r="160" spans="9:13" ht="13.5" customHeight="1">
      <c r="I160" s="53"/>
      <c r="J160" s="53"/>
      <c r="K160" s="53"/>
      <c r="L160" s="53"/>
      <c r="M160" s="53"/>
    </row>
    <row r="161" spans="9:13" ht="13.5" customHeight="1">
      <c r="I161" s="53"/>
      <c r="J161" s="53"/>
      <c r="K161" s="53"/>
      <c r="L161" s="53"/>
      <c r="M161" s="53"/>
    </row>
    <row r="162" spans="9:13" ht="13.5" customHeight="1">
      <c r="I162" s="53"/>
      <c r="J162" s="53"/>
      <c r="K162" s="53"/>
      <c r="L162" s="53"/>
      <c r="M162" s="53"/>
    </row>
    <row r="163" spans="9:13" ht="13.5" customHeight="1">
      <c r="I163" s="53"/>
      <c r="J163" s="53"/>
      <c r="K163" s="53"/>
      <c r="L163" s="53"/>
      <c r="M163" s="53"/>
    </row>
    <row r="164" spans="9:13" ht="13.5" customHeight="1">
      <c r="I164" s="53"/>
      <c r="J164" s="53"/>
      <c r="K164" s="53"/>
      <c r="L164" s="53"/>
      <c r="M164" s="53"/>
    </row>
    <row r="165" spans="9:13" ht="13.5" customHeight="1">
      <c r="I165" s="53"/>
      <c r="J165" s="53"/>
      <c r="K165" s="53"/>
      <c r="L165" s="53"/>
      <c r="M165" s="53"/>
    </row>
    <row r="166" spans="9:13" ht="13.5" customHeight="1">
      <c r="I166" s="53"/>
      <c r="J166" s="53"/>
      <c r="K166" s="53"/>
      <c r="L166" s="53"/>
      <c r="M166" s="53"/>
    </row>
    <row r="167" spans="9:13" ht="13.5" customHeight="1">
      <c r="I167" s="53"/>
      <c r="J167" s="53"/>
      <c r="K167" s="53"/>
      <c r="L167" s="53"/>
      <c r="M167" s="53"/>
    </row>
    <row r="168" spans="9:13" ht="13.5" customHeight="1">
      <c r="I168" s="53"/>
      <c r="J168" s="53"/>
      <c r="K168" s="53"/>
      <c r="L168" s="53"/>
      <c r="M168" s="53"/>
    </row>
    <row r="169" spans="9:13" ht="13.5" customHeight="1">
      <c r="I169" s="53"/>
      <c r="J169" s="53"/>
      <c r="K169" s="53"/>
      <c r="L169" s="53"/>
      <c r="M169" s="53"/>
    </row>
    <row r="170" spans="9:13" ht="13.5" customHeight="1">
      <c r="I170" s="53"/>
      <c r="J170" s="53"/>
      <c r="K170" s="53"/>
      <c r="L170" s="53"/>
      <c r="M170" s="53"/>
    </row>
    <row r="171" spans="9:13" ht="13.5" customHeight="1">
      <c r="I171" s="53"/>
      <c r="J171" s="53"/>
      <c r="K171" s="53"/>
      <c r="L171" s="53"/>
      <c r="M171" s="53"/>
    </row>
    <row r="172" spans="9:13" ht="13.5" customHeight="1">
      <c r="I172" s="53"/>
      <c r="J172" s="53"/>
      <c r="K172" s="53"/>
      <c r="L172" s="53"/>
      <c r="M172" s="53"/>
    </row>
    <row r="173" spans="9:13" ht="13.5" customHeight="1">
      <c r="I173" s="53"/>
      <c r="J173" s="53"/>
      <c r="K173" s="53"/>
      <c r="L173" s="53"/>
      <c r="M173" s="53"/>
    </row>
    <row r="174" spans="9:13" ht="13.5" customHeight="1">
      <c r="I174" s="53"/>
      <c r="J174" s="53"/>
      <c r="K174" s="53"/>
      <c r="L174" s="53"/>
      <c r="M174" s="53"/>
    </row>
    <row r="175" spans="9:13" ht="13.5" customHeight="1">
      <c r="I175" s="53"/>
      <c r="J175" s="53"/>
      <c r="K175" s="53"/>
      <c r="L175" s="53"/>
      <c r="M175" s="53"/>
    </row>
    <row r="176" spans="9:13" ht="13.5" customHeight="1">
      <c r="I176" s="53"/>
      <c r="J176" s="53"/>
      <c r="K176" s="53"/>
      <c r="L176" s="53"/>
      <c r="M176" s="53"/>
    </row>
    <row r="177" spans="9:13" ht="13.5" customHeight="1">
      <c r="I177" s="53"/>
      <c r="J177" s="53"/>
      <c r="K177" s="53"/>
      <c r="L177" s="53"/>
      <c r="M177" s="53"/>
    </row>
    <row r="178" spans="9:13" ht="13.5" customHeight="1">
      <c r="I178" s="53"/>
      <c r="J178" s="53"/>
      <c r="K178" s="53"/>
      <c r="L178" s="53"/>
      <c r="M178" s="53"/>
    </row>
    <row r="179" spans="9:13" ht="13.5" customHeight="1">
      <c r="I179" s="53"/>
      <c r="J179" s="53"/>
      <c r="K179" s="53"/>
      <c r="L179" s="53"/>
      <c r="M179" s="53"/>
    </row>
    <row r="180" spans="9:13" ht="13.5" customHeight="1">
      <c r="I180" s="53"/>
      <c r="J180" s="53"/>
      <c r="K180" s="53"/>
      <c r="L180" s="53"/>
      <c r="M180" s="53"/>
    </row>
    <row r="181" spans="9:13" ht="13.5" customHeight="1">
      <c r="I181" s="53"/>
      <c r="J181" s="53"/>
      <c r="K181" s="53"/>
      <c r="L181" s="53"/>
      <c r="M181" s="53"/>
    </row>
    <row r="182" spans="9:13" ht="13.5" customHeight="1">
      <c r="I182" s="53"/>
      <c r="J182" s="53"/>
      <c r="K182" s="53"/>
      <c r="L182" s="53"/>
      <c r="M182" s="53"/>
    </row>
    <row r="183" spans="9:13" ht="13.5" customHeight="1">
      <c r="I183" s="53"/>
      <c r="J183" s="53"/>
      <c r="K183" s="53"/>
      <c r="L183" s="53"/>
      <c r="M183" s="53"/>
    </row>
    <row r="184" spans="9:13" ht="13.5" customHeight="1">
      <c r="I184" s="53"/>
      <c r="J184" s="53"/>
      <c r="K184" s="53"/>
      <c r="L184" s="53"/>
      <c r="M184" s="53"/>
    </row>
    <row r="185" spans="9:13" ht="13.5" customHeight="1">
      <c r="I185" s="53"/>
      <c r="J185" s="53"/>
      <c r="K185" s="53"/>
      <c r="L185" s="53"/>
      <c r="M185" s="53"/>
    </row>
    <row r="186" spans="9:13" ht="13.5" customHeight="1">
      <c r="I186" s="53"/>
      <c r="J186" s="53"/>
      <c r="K186" s="53"/>
      <c r="L186" s="53"/>
      <c r="M186" s="53"/>
    </row>
    <row r="187" spans="9:13" ht="13.5" customHeight="1">
      <c r="I187" s="53"/>
      <c r="J187" s="53"/>
      <c r="K187" s="53"/>
      <c r="L187" s="53"/>
      <c r="M187" s="53"/>
    </row>
  </sheetData>
  <mergeCells count="3">
    <mergeCell ref="A1:M1"/>
    <mergeCell ref="A3:M3"/>
    <mergeCell ref="A2:M2"/>
  </mergeCells>
  <printOptions horizontalCentered="1" verticalCentered="1"/>
  <pageMargins left="0.78740157480314965" right="0.78740157480314965" top="0.59055118110236227" bottom="0.78740157480314965" header="0.51181102362204722" footer="0.51181102362204722"/>
  <pageSetup scale="66" fitToHeight="2" orientation="landscape" verticalDpi="12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A185"/>
  <sheetViews>
    <sheetView workbookViewId="0">
      <selection activeCell="D108" sqref="D108"/>
    </sheetView>
  </sheetViews>
  <sheetFormatPr baseColWidth="10" defaultColWidth="7.28515625" defaultRowHeight="14.25" customHeight="1" x14ac:dyDescent="0"/>
  <cols>
    <col min="1" max="6" width="7.28515625" style="52" customWidth="1"/>
    <col min="7" max="7" width="7.85546875" style="52" customWidth="1"/>
    <col min="8" max="8" width="3" style="52" customWidth="1"/>
    <col min="9" max="12" width="7.28515625" style="52" customWidth="1"/>
    <col min="13" max="13" width="8.140625" style="52" customWidth="1"/>
    <col min="14" max="16384" width="7.28515625" style="52"/>
  </cols>
  <sheetData>
    <row r="1" spans="1:13" ht="14.25" customHeight="1">
      <c r="A1" s="70" t="s">
        <v>157</v>
      </c>
      <c r="B1" s="71"/>
      <c r="C1" s="71"/>
      <c r="D1" s="71"/>
      <c r="E1" s="71"/>
      <c r="F1" s="71"/>
      <c r="G1" s="71"/>
      <c r="H1" s="71"/>
      <c r="I1" s="71"/>
      <c r="J1" s="71"/>
      <c r="K1" s="71"/>
      <c r="L1" s="71"/>
      <c r="M1" s="71"/>
    </row>
    <row r="2" spans="1:13" ht="14.25" customHeight="1">
      <c r="A2" s="75" t="s">
        <v>152</v>
      </c>
      <c r="B2" s="76"/>
      <c r="C2" s="76"/>
      <c r="D2" s="76"/>
      <c r="E2" s="76"/>
      <c r="F2" s="76"/>
      <c r="G2" s="76"/>
      <c r="H2" s="76"/>
      <c r="I2" s="76"/>
      <c r="J2" s="76"/>
      <c r="K2" s="76"/>
      <c r="L2" s="76"/>
      <c r="M2" s="76"/>
    </row>
    <row r="3" spans="1:13" ht="6" customHeight="1">
      <c r="A3" s="72"/>
      <c r="B3" s="73"/>
      <c r="C3" s="73"/>
      <c r="D3" s="73"/>
      <c r="E3" s="73"/>
      <c r="F3" s="73"/>
      <c r="G3" s="73"/>
      <c r="H3" s="74"/>
      <c r="I3" s="74"/>
      <c r="J3" s="74"/>
      <c r="K3" s="74"/>
      <c r="L3" s="74"/>
      <c r="M3" s="74"/>
    </row>
    <row r="4" spans="1:13" ht="14.25" customHeight="1">
      <c r="B4" s="60" t="s">
        <v>87</v>
      </c>
      <c r="C4" s="60" t="s">
        <v>86</v>
      </c>
      <c r="D4" s="60" t="s">
        <v>85</v>
      </c>
      <c r="E4" s="60" t="s">
        <v>84</v>
      </c>
      <c r="F4" s="60" t="s">
        <v>102</v>
      </c>
      <c r="G4" s="60" t="s">
        <v>96</v>
      </c>
      <c r="I4" s="60" t="s">
        <v>101</v>
      </c>
      <c r="J4" s="60" t="s">
        <v>100</v>
      </c>
      <c r="K4" s="60" t="s">
        <v>99</v>
      </c>
      <c r="L4" s="60" t="s">
        <v>98</v>
      </c>
      <c r="M4" s="60" t="s">
        <v>97</v>
      </c>
    </row>
    <row r="5" spans="1:13" ht="14.25" customHeight="1">
      <c r="A5" s="64"/>
      <c r="B5" s="63" t="s">
        <v>151</v>
      </c>
      <c r="C5" s="63" t="s">
        <v>150</v>
      </c>
      <c r="D5" s="63" t="s">
        <v>149</v>
      </c>
      <c r="E5" s="63" t="s">
        <v>148</v>
      </c>
      <c r="F5" s="63" t="s">
        <v>147</v>
      </c>
      <c r="G5" s="63" t="s">
        <v>146</v>
      </c>
      <c r="H5" s="57"/>
      <c r="I5" s="63" t="s">
        <v>145</v>
      </c>
      <c r="J5" s="63" t="s">
        <v>144</v>
      </c>
      <c r="K5" s="63" t="s">
        <v>143</v>
      </c>
      <c r="L5" s="63" t="s">
        <v>142</v>
      </c>
      <c r="M5" s="63" t="s">
        <v>141</v>
      </c>
    </row>
    <row r="6" spans="1:13" ht="14.25" customHeight="1">
      <c r="A6" s="60">
        <v>1913</v>
      </c>
      <c r="B6" s="53"/>
      <c r="C6" s="53"/>
      <c r="D6" s="53">
        <v>17.960041861867683</v>
      </c>
      <c r="E6" s="53">
        <v>14.726456931487057</v>
      </c>
      <c r="F6" s="53">
        <v>8.6166081714558072</v>
      </c>
      <c r="G6" s="53">
        <v>2.7550162054507688</v>
      </c>
      <c r="I6" s="53"/>
      <c r="J6" s="53"/>
      <c r="K6" s="53">
        <v>3.2335849303806263</v>
      </c>
      <c r="L6" s="53">
        <v>6.1098487600312499</v>
      </c>
      <c r="M6" s="53">
        <v>5.8615919660050384</v>
      </c>
    </row>
    <row r="7" spans="1:13" ht="14.25" customHeight="1">
      <c r="A7" s="60">
        <v>1914</v>
      </c>
      <c r="B7" s="53"/>
      <c r="C7" s="53"/>
      <c r="D7" s="53">
        <v>18.15794105921632</v>
      </c>
      <c r="E7" s="53">
        <v>15.080262243019749</v>
      </c>
      <c r="F7" s="53">
        <v>8.6033408914061305</v>
      </c>
      <c r="G7" s="53">
        <v>2.7292084736544595</v>
      </c>
      <c r="I7" s="53"/>
      <c r="J7" s="53"/>
      <c r="K7" s="53">
        <v>3.0776788161965705</v>
      </c>
      <c r="L7" s="53">
        <v>6.476921351613619</v>
      </c>
      <c r="M7" s="53">
        <v>5.8741324177516709</v>
      </c>
    </row>
    <row r="8" spans="1:13" ht="14.25" customHeight="1">
      <c r="A8" s="60">
        <v>1915</v>
      </c>
      <c r="B8" s="53"/>
      <c r="C8" s="53"/>
      <c r="D8" s="53">
        <v>17.57772211527503</v>
      </c>
      <c r="E8" s="53">
        <v>14.578159517693143</v>
      </c>
      <c r="F8" s="53">
        <v>9.2193842850742129</v>
      </c>
      <c r="G8" s="53">
        <v>4.3600513902654159</v>
      </c>
      <c r="I8" s="53"/>
      <c r="J8" s="53"/>
      <c r="K8" s="53">
        <v>2.9995625975818871</v>
      </c>
      <c r="L8" s="53">
        <v>5.35877523261893</v>
      </c>
      <c r="M8" s="53">
        <v>4.859332894808797</v>
      </c>
    </row>
    <row r="9" spans="1:13" ht="14.25" customHeight="1">
      <c r="A9" s="60">
        <v>1916</v>
      </c>
      <c r="B9" s="53"/>
      <c r="C9" s="53"/>
      <c r="D9" s="53">
        <v>18.889374566570748</v>
      </c>
      <c r="E9" s="53">
        <v>15.934809118867367</v>
      </c>
      <c r="F9" s="53">
        <v>10.126638446222421</v>
      </c>
      <c r="G9" s="53">
        <v>4.5148184602104671</v>
      </c>
      <c r="I9" s="53"/>
      <c r="J9" s="53"/>
      <c r="K9" s="53">
        <v>2.9545654477033807</v>
      </c>
      <c r="L9" s="53">
        <v>5.8081706726449465</v>
      </c>
      <c r="M9" s="53">
        <v>5.6118199860119535</v>
      </c>
    </row>
    <row r="10" spans="1:13" ht="14.25" customHeight="1">
      <c r="A10" s="60">
        <v>1917</v>
      </c>
      <c r="B10" s="53">
        <v>40.434034322940434</v>
      </c>
      <c r="C10" s="53">
        <v>30.567916160998742</v>
      </c>
      <c r="D10" s="53">
        <v>17.719495951948279</v>
      </c>
      <c r="E10" s="53">
        <v>14.318716672589861</v>
      </c>
      <c r="F10" s="53">
        <v>8.3883137990618781</v>
      </c>
      <c r="G10" s="53">
        <v>3.3280421889743645</v>
      </c>
      <c r="I10" s="53">
        <v>9.8661181619416922</v>
      </c>
      <c r="J10" s="53">
        <v>12.848420209050463</v>
      </c>
      <c r="K10" s="53">
        <v>3.4007792793584173</v>
      </c>
      <c r="L10" s="53">
        <v>5.9304028735279832</v>
      </c>
      <c r="M10" s="53">
        <v>5.0602716100875131</v>
      </c>
    </row>
    <row r="11" spans="1:13" ht="14.25" customHeight="1">
      <c r="A11" s="60">
        <v>1918</v>
      </c>
      <c r="B11" s="53">
        <v>40.080617368760073</v>
      </c>
      <c r="C11" s="53">
        <v>29.47552467535078</v>
      </c>
      <c r="D11" s="53">
        <v>15.986705670687723</v>
      </c>
      <c r="E11" s="53">
        <v>12.447986298408512</v>
      </c>
      <c r="F11" s="53">
        <v>6.744700623879611</v>
      </c>
      <c r="G11" s="53">
        <v>2.440180961587223</v>
      </c>
      <c r="I11" s="53">
        <v>10.605092693409294</v>
      </c>
      <c r="J11" s="53">
        <v>13.488819004663057</v>
      </c>
      <c r="K11" s="53">
        <v>3.5387193722792105</v>
      </c>
      <c r="L11" s="53">
        <v>5.7032856745289013</v>
      </c>
      <c r="M11" s="53">
        <v>4.304519662292388</v>
      </c>
    </row>
    <row r="12" spans="1:13" ht="14.25" customHeight="1">
      <c r="A12" s="60">
        <v>1919</v>
      </c>
      <c r="B12" s="53">
        <v>39.92499398575066</v>
      </c>
      <c r="C12" s="53">
        <v>29.79463053367262</v>
      </c>
      <c r="D12" s="53">
        <v>16.15428336358654</v>
      </c>
      <c r="E12" s="53">
        <v>12.41868938930774</v>
      </c>
      <c r="F12" s="53">
        <v>6.5112867558762959</v>
      </c>
      <c r="G12" s="53">
        <v>2.2212995893613185</v>
      </c>
      <c r="I12" s="53">
        <v>10.13036345207804</v>
      </c>
      <c r="J12" s="53">
        <v>13.640347170086081</v>
      </c>
      <c r="K12" s="53">
        <v>3.7355939742787996</v>
      </c>
      <c r="L12" s="53">
        <v>5.9074026334314444</v>
      </c>
      <c r="M12" s="53">
        <v>4.2899871665149778</v>
      </c>
    </row>
    <row r="13" spans="1:13" ht="14.25" customHeight="1">
      <c r="A13" s="60">
        <v>1920</v>
      </c>
      <c r="B13" s="53">
        <v>38.686359380954137</v>
      </c>
      <c r="C13" s="53">
        <v>28.023326636641659</v>
      </c>
      <c r="D13" s="53">
        <v>14.677641724981248</v>
      </c>
      <c r="E13" s="53">
        <v>11.040242632315817</v>
      </c>
      <c r="F13" s="53">
        <v>5.3457444777239624</v>
      </c>
      <c r="G13" s="53">
        <v>1.6485362020141345</v>
      </c>
      <c r="I13" s="53">
        <v>10.663032744312478</v>
      </c>
      <c r="J13" s="53">
        <v>13.345684911660411</v>
      </c>
      <c r="K13" s="53">
        <v>3.6373990926654312</v>
      </c>
      <c r="L13" s="53">
        <v>5.6944981545918543</v>
      </c>
      <c r="M13" s="53">
        <v>3.6972082757098281</v>
      </c>
    </row>
    <row r="14" spans="1:13" ht="14.25" customHeight="1">
      <c r="A14" s="60">
        <v>1921</v>
      </c>
      <c r="B14" s="53">
        <v>43.084315648353048</v>
      </c>
      <c r="C14" s="53">
        <v>30.717146796053328</v>
      </c>
      <c r="D14" s="53">
        <v>15.617163349565791</v>
      </c>
      <c r="E14" s="53">
        <v>11.681044905687362</v>
      </c>
      <c r="F14" s="53">
        <v>5.6119721348351188</v>
      </c>
      <c r="G14" s="53">
        <v>1.679042695419152</v>
      </c>
      <c r="I14" s="53">
        <v>12.36716885229972</v>
      </c>
      <c r="J14" s="53">
        <v>15.099983446487537</v>
      </c>
      <c r="K14" s="53">
        <v>3.9361184438784296</v>
      </c>
      <c r="L14" s="53">
        <v>6.0690727708522427</v>
      </c>
      <c r="M14" s="53">
        <v>3.9329294394159668</v>
      </c>
    </row>
    <row r="15" spans="1:13" ht="14.25" customHeight="1">
      <c r="A15" s="60">
        <v>1922</v>
      </c>
      <c r="B15" s="53">
        <v>43.211012670664168</v>
      </c>
      <c r="C15" s="53">
        <v>31.4478498473058</v>
      </c>
      <c r="D15" s="53">
        <v>16.648551726860948</v>
      </c>
      <c r="E15" s="53">
        <v>12.670791752385295</v>
      </c>
      <c r="F15" s="53">
        <v>6.3484879133767578</v>
      </c>
      <c r="G15" s="53">
        <v>2.0887819198388446</v>
      </c>
      <c r="I15" s="53">
        <v>11.763162823358368</v>
      </c>
      <c r="J15" s="53">
        <v>14.799298120444853</v>
      </c>
      <c r="K15" s="53">
        <v>3.9777599744756529</v>
      </c>
      <c r="L15" s="53">
        <v>6.3223038390085371</v>
      </c>
      <c r="M15" s="53">
        <v>4.2597059935379136</v>
      </c>
    </row>
    <row r="16" spans="1:13" ht="14.25" customHeight="1">
      <c r="A16" s="60">
        <v>1923</v>
      </c>
      <c r="B16" s="53">
        <v>40.977370533150108</v>
      </c>
      <c r="C16" s="53">
        <v>29.322791771457975</v>
      </c>
      <c r="D16" s="53">
        <v>15.284841614401538</v>
      </c>
      <c r="E16" s="53">
        <v>11.568171687473511</v>
      </c>
      <c r="F16" s="53">
        <v>5.6545040638163782</v>
      </c>
      <c r="G16" s="53">
        <v>1.8261077453431791</v>
      </c>
      <c r="I16" s="53">
        <v>11.654578761692132</v>
      </c>
      <c r="J16" s="53">
        <v>14.037950157056438</v>
      </c>
      <c r="K16" s="53">
        <v>3.7166699269280272</v>
      </c>
      <c r="L16" s="53">
        <v>5.9136676236571324</v>
      </c>
      <c r="M16" s="53">
        <v>3.8283963184731991</v>
      </c>
    </row>
    <row r="17" spans="1:13" ht="14.25" customHeight="1">
      <c r="A17" s="60">
        <v>1924</v>
      </c>
      <c r="B17" s="53">
        <v>43.656594612566586</v>
      </c>
      <c r="C17" s="53">
        <v>31.393347565839139</v>
      </c>
      <c r="D17" s="53">
        <v>16.804630840540568</v>
      </c>
      <c r="E17" s="53">
        <v>12.824895711027498</v>
      </c>
      <c r="F17" s="53">
        <v>6.3794415947871936</v>
      </c>
      <c r="G17" s="53">
        <v>2.0980707836779153</v>
      </c>
      <c r="I17" s="53">
        <v>12.263247046727447</v>
      </c>
      <c r="J17" s="53">
        <v>14.588716725298571</v>
      </c>
      <c r="K17" s="53">
        <v>3.9797351295130703</v>
      </c>
      <c r="L17" s="53">
        <v>6.4454541162403043</v>
      </c>
      <c r="M17" s="53">
        <v>4.2813708111092783</v>
      </c>
    </row>
    <row r="18" spans="1:13" ht="14.25" customHeight="1">
      <c r="A18" s="60">
        <v>1925</v>
      </c>
      <c r="B18" s="53">
        <v>44.553790806461571</v>
      </c>
      <c r="C18" s="53">
        <v>33.238608743090651</v>
      </c>
      <c r="D18" s="53">
        <v>18.619295545598177</v>
      </c>
      <c r="E18" s="53">
        <v>14.332980692598163</v>
      </c>
      <c r="F18" s="53">
        <v>7.370449417347686</v>
      </c>
      <c r="G18" s="53">
        <v>2.6308051760179443</v>
      </c>
      <c r="I18" s="53">
        <v>11.315182063370919</v>
      </c>
      <c r="J18" s="53">
        <v>14.619313197492474</v>
      </c>
      <c r="K18" s="53">
        <v>4.2863148530000146</v>
      </c>
      <c r="L18" s="53">
        <v>6.9625312752504769</v>
      </c>
      <c r="M18" s="53">
        <v>4.7396442413297422</v>
      </c>
    </row>
    <row r="19" spans="1:13" ht="14.25" customHeight="1">
      <c r="A19" s="60">
        <v>1926</v>
      </c>
      <c r="B19" s="53">
        <v>44.348775886909976</v>
      </c>
      <c r="C19" s="53">
        <v>33.280735870198242</v>
      </c>
      <c r="D19" s="53">
        <v>18.700619184333572</v>
      </c>
      <c r="E19" s="53">
        <v>14.395253373778184</v>
      </c>
      <c r="F19" s="53">
        <v>7.5471338463855151</v>
      </c>
      <c r="G19" s="53">
        <v>2.7852702967074805</v>
      </c>
      <c r="I19" s="53">
        <v>11.068040016711734</v>
      </c>
      <c r="J19" s="53">
        <v>14.58011668586467</v>
      </c>
      <c r="K19" s="53">
        <v>4.3053658105553883</v>
      </c>
      <c r="L19" s="53">
        <v>6.8481195273926687</v>
      </c>
      <c r="M19" s="53">
        <v>4.7618635496780346</v>
      </c>
    </row>
    <row r="20" spans="1:13" ht="14.25" customHeight="1">
      <c r="A20" s="60">
        <v>1927</v>
      </c>
      <c r="B20" s="53">
        <v>44.963173431428636</v>
      </c>
      <c r="C20" s="53">
        <v>34.020190484278984</v>
      </c>
      <c r="D20" s="53">
        <v>19.49471810002813</v>
      </c>
      <c r="E20" s="53">
        <v>15.130046605577201</v>
      </c>
      <c r="F20" s="53">
        <v>8.0828641126156509</v>
      </c>
      <c r="G20" s="53">
        <v>3.0468965534128589</v>
      </c>
      <c r="I20" s="53">
        <v>10.942982947149652</v>
      </c>
      <c r="J20" s="53">
        <v>14.525472384250854</v>
      </c>
      <c r="K20" s="53">
        <v>4.3646714944509295</v>
      </c>
      <c r="L20" s="53">
        <v>7.0471824929615501</v>
      </c>
      <c r="M20" s="53">
        <v>5.0359675592027919</v>
      </c>
    </row>
    <row r="21" spans="1:13" ht="14.25" customHeight="1">
      <c r="A21" s="60">
        <v>1928</v>
      </c>
      <c r="B21" s="53">
        <v>46.267313467666497</v>
      </c>
      <c r="C21" s="53">
        <v>35.575496112300023</v>
      </c>
      <c r="D21" s="53">
        <v>21.091164267741028</v>
      </c>
      <c r="E21" s="53">
        <v>16.662247265650901</v>
      </c>
      <c r="F21" s="53">
        <v>9.3360951503904257</v>
      </c>
      <c r="G21" s="53">
        <v>3.7333662969452019</v>
      </c>
      <c r="I21" s="53">
        <v>10.691817355366474</v>
      </c>
      <c r="J21" s="53">
        <v>14.484331844558994</v>
      </c>
      <c r="K21" s="53">
        <v>4.4289170020901274</v>
      </c>
      <c r="L21" s="53">
        <v>7.3261521152604754</v>
      </c>
      <c r="M21" s="53">
        <v>5.6027288534452238</v>
      </c>
    </row>
    <row r="22" spans="1:13" ht="14.25" customHeight="1">
      <c r="A22" s="60">
        <v>1929</v>
      </c>
      <c r="B22" s="53">
        <v>43.973459543652446</v>
      </c>
      <c r="C22" s="53">
        <v>33.775517108278002</v>
      </c>
      <c r="D22" s="53">
        <v>19.755574736048818</v>
      </c>
      <c r="E22" s="53">
        <v>15.554313369097301</v>
      </c>
      <c r="F22" s="53">
        <v>8.7726612125805747</v>
      </c>
      <c r="G22" s="53">
        <v>3.6095318092467736</v>
      </c>
      <c r="I22" s="53">
        <v>10.197942435374443</v>
      </c>
      <c r="J22" s="53">
        <v>14.019942372229185</v>
      </c>
      <c r="K22" s="53">
        <v>4.2012613669515169</v>
      </c>
      <c r="L22" s="53">
        <v>6.781652156516726</v>
      </c>
      <c r="M22" s="53">
        <v>5.1631294033338015</v>
      </c>
    </row>
    <row r="23" spans="1:13" ht="14.25" customHeight="1">
      <c r="A23" s="60">
        <v>1930</v>
      </c>
      <c r="B23" s="53">
        <v>43.244736927172944</v>
      </c>
      <c r="C23" s="53">
        <v>31.463600620038033</v>
      </c>
      <c r="D23" s="53">
        <v>16.715336087223566</v>
      </c>
      <c r="E23" s="53">
        <v>12.702785493477055</v>
      </c>
      <c r="F23" s="53">
        <v>6.6430881114153495</v>
      </c>
      <c r="G23" s="53">
        <v>2.5305437662697106</v>
      </c>
      <c r="I23" s="53">
        <v>11.781136307134911</v>
      </c>
      <c r="J23" s="53">
        <v>14.748264532814467</v>
      </c>
      <c r="K23" s="53">
        <v>4.0125505937465107</v>
      </c>
      <c r="L23" s="53">
        <v>6.0596973820617057</v>
      </c>
      <c r="M23" s="53">
        <v>4.1125443451456389</v>
      </c>
    </row>
    <row r="24" spans="1:13" ht="14.25" customHeight="1">
      <c r="A24" s="60">
        <v>1931</v>
      </c>
      <c r="B24" s="53">
        <v>44.400930269610427</v>
      </c>
      <c r="C24" s="53">
        <v>31.095049645214242</v>
      </c>
      <c r="D24" s="53">
        <v>15.394874651702928</v>
      </c>
      <c r="E24" s="53">
        <v>11.443239008581852</v>
      </c>
      <c r="F24" s="53">
        <v>5.7707810529042334</v>
      </c>
      <c r="G24" s="53">
        <v>2.1317198079347173</v>
      </c>
      <c r="I24" s="53">
        <v>13.305880624396185</v>
      </c>
      <c r="J24" s="53">
        <v>15.700174993511315</v>
      </c>
      <c r="K24" s="53">
        <v>3.951635643121076</v>
      </c>
      <c r="L24" s="53">
        <v>5.6724579556776185</v>
      </c>
      <c r="M24" s="53">
        <v>3.6390612449695161</v>
      </c>
    </row>
    <row r="25" spans="1:13" ht="14.25" customHeight="1">
      <c r="A25" s="60">
        <v>1932</v>
      </c>
      <c r="B25" s="53">
        <v>46.360832971445497</v>
      </c>
      <c r="C25" s="53">
        <v>32.662846579628166</v>
      </c>
      <c r="D25" s="53">
        <v>15.562770096061632</v>
      </c>
      <c r="E25" s="53">
        <v>11.635055500707143</v>
      </c>
      <c r="F25" s="53">
        <v>5.9559651708921875</v>
      </c>
      <c r="G25" s="53">
        <v>1.9483188767247481</v>
      </c>
      <c r="I25" s="53">
        <v>13.697986391817331</v>
      </c>
      <c r="J25" s="53">
        <v>17.100076483566532</v>
      </c>
      <c r="K25" s="53">
        <v>3.9277145953544892</v>
      </c>
      <c r="L25" s="53">
        <v>5.6790903298149553</v>
      </c>
      <c r="M25" s="53">
        <v>4.0076462941674391</v>
      </c>
    </row>
    <row r="26" spans="1:13" ht="14.25" customHeight="1">
      <c r="A26" s="60">
        <v>1933</v>
      </c>
      <c r="B26" s="53">
        <v>45.168236739527096</v>
      </c>
      <c r="C26" s="53">
        <v>32.761451006499939</v>
      </c>
      <c r="D26" s="53">
        <v>16.0924641754773</v>
      </c>
      <c r="E26" s="53">
        <v>12.089884953915357</v>
      </c>
      <c r="F26" s="53">
        <v>6.289555262916072</v>
      </c>
      <c r="G26" s="53">
        <v>2.1429163380583245</v>
      </c>
      <c r="I26" s="53">
        <v>12.406785733027156</v>
      </c>
      <c r="J26" s="53">
        <v>16.668986831022639</v>
      </c>
      <c r="K26" s="53">
        <v>4.0025792215619429</v>
      </c>
      <c r="L26" s="53">
        <v>5.800329690999285</v>
      </c>
      <c r="M26" s="53">
        <v>4.1466389248577471</v>
      </c>
    </row>
    <row r="27" spans="1:13" ht="14.25" customHeight="1">
      <c r="A27" s="60">
        <v>1934</v>
      </c>
      <c r="B27" s="53">
        <v>45.173997198902711</v>
      </c>
      <c r="C27" s="53">
        <v>33.107340603396196</v>
      </c>
      <c r="D27" s="53">
        <v>16.001074812598322</v>
      </c>
      <c r="E27" s="53">
        <v>11.920567188018621</v>
      </c>
      <c r="F27" s="53">
        <v>5.8927968438780605</v>
      </c>
      <c r="G27" s="53">
        <v>1.9339340189978573</v>
      </c>
      <c r="I27" s="53">
        <v>12.066656595506515</v>
      </c>
      <c r="J27" s="53">
        <v>17.106265790797874</v>
      </c>
      <c r="K27" s="53">
        <v>4.0805076245797007</v>
      </c>
      <c r="L27" s="53">
        <v>6.0277703441405608</v>
      </c>
      <c r="M27" s="53">
        <v>3.9588628248802031</v>
      </c>
    </row>
    <row r="28" spans="1:13" ht="14.25" customHeight="1">
      <c r="A28" s="60">
        <v>1935</v>
      </c>
      <c r="B28" s="53">
        <v>43.544972431210994</v>
      </c>
      <c r="C28" s="53">
        <v>31.341366460781558</v>
      </c>
      <c r="D28" s="53">
        <v>15.967682755047051</v>
      </c>
      <c r="E28" s="53">
        <v>11.974742079711374</v>
      </c>
      <c r="F28" s="53">
        <v>5.9641835390475384</v>
      </c>
      <c r="G28" s="53">
        <v>1.9755016645628289</v>
      </c>
      <c r="I28" s="53">
        <v>12.203605970429436</v>
      </c>
      <c r="J28" s="53">
        <v>15.373683705734507</v>
      </c>
      <c r="K28" s="53">
        <v>3.9929406753356762</v>
      </c>
      <c r="L28" s="53">
        <v>6.010558540663836</v>
      </c>
      <c r="M28" s="53">
        <v>3.9886818744847092</v>
      </c>
    </row>
    <row r="29" spans="1:13" ht="14.25" customHeight="1">
      <c r="A29" s="60">
        <v>1936</v>
      </c>
      <c r="B29" s="53">
        <v>45.148456484514654</v>
      </c>
      <c r="C29" s="53">
        <v>33.219928237784558</v>
      </c>
      <c r="D29" s="53">
        <v>18.163690434639353</v>
      </c>
      <c r="E29" s="53">
        <v>13.827449454981052</v>
      </c>
      <c r="F29" s="53">
        <v>6.916217674902092</v>
      </c>
      <c r="G29" s="53">
        <v>2.2540123001462402</v>
      </c>
      <c r="I29" s="53">
        <v>11.928528246730096</v>
      </c>
      <c r="J29" s="53">
        <v>15.056237803145205</v>
      </c>
      <c r="K29" s="53">
        <v>4.3362409796583012</v>
      </c>
      <c r="L29" s="53">
        <v>6.9112317800789596</v>
      </c>
      <c r="M29" s="53">
        <v>4.6622053747558514</v>
      </c>
    </row>
    <row r="30" spans="1:13" ht="14.25" customHeight="1">
      <c r="A30" s="60">
        <v>1937</v>
      </c>
      <c r="B30" s="53">
        <v>43.542824607292985</v>
      </c>
      <c r="C30" s="53">
        <v>31.59392970480507</v>
      </c>
      <c r="D30" s="53">
        <v>16.668356532238626</v>
      </c>
      <c r="E30" s="53">
        <v>12.584364745543965</v>
      </c>
      <c r="F30" s="53">
        <v>6.2337584623255031</v>
      </c>
      <c r="G30" s="53">
        <v>2.0258395638993152</v>
      </c>
      <c r="I30" s="53">
        <v>11.948894902487915</v>
      </c>
      <c r="J30" s="53">
        <v>14.925573172566445</v>
      </c>
      <c r="K30" s="53">
        <v>4.0839917866946607</v>
      </c>
      <c r="L30" s="53">
        <v>6.350606283218462</v>
      </c>
      <c r="M30" s="53">
        <v>4.2079188984261879</v>
      </c>
    </row>
    <row r="31" spans="1:13" ht="14.25" customHeight="1">
      <c r="A31" s="60">
        <v>1938</v>
      </c>
      <c r="B31" s="53">
        <v>43.125500055513115</v>
      </c>
      <c r="C31" s="53">
        <v>30.408192427626425</v>
      </c>
      <c r="D31" s="53">
        <v>15.021531373925681</v>
      </c>
      <c r="E31" s="53">
        <v>11.082141869361022</v>
      </c>
      <c r="F31" s="53">
        <v>5.3556141157958894</v>
      </c>
      <c r="G31" s="53">
        <v>1.79580584983998</v>
      </c>
      <c r="I31" s="53">
        <v>12.71730762788669</v>
      </c>
      <c r="J31" s="53">
        <v>15.386661053700744</v>
      </c>
      <c r="K31" s="53">
        <v>3.9393895045646588</v>
      </c>
      <c r="L31" s="53">
        <v>5.7265277535651329</v>
      </c>
      <c r="M31" s="53">
        <v>3.5598082659559092</v>
      </c>
    </row>
    <row r="32" spans="1:13" ht="14.25" customHeight="1">
      <c r="A32" s="60">
        <v>1939</v>
      </c>
      <c r="B32" s="53">
        <v>44.754055297410588</v>
      </c>
      <c r="C32" s="53">
        <v>31.528958464470467</v>
      </c>
      <c r="D32" s="53">
        <v>15.639193731154668</v>
      </c>
      <c r="E32" s="53">
        <v>11.565221695063732</v>
      </c>
      <c r="F32" s="53">
        <v>5.5569379512862209</v>
      </c>
      <c r="G32" s="53">
        <v>1.7736677858619527</v>
      </c>
      <c r="I32" s="53">
        <v>13.225096832940121</v>
      </c>
      <c r="J32" s="53">
        <v>15.889764733315799</v>
      </c>
      <c r="K32" s="53">
        <v>4.0739720360909359</v>
      </c>
      <c r="L32" s="53">
        <v>6.0082837437775112</v>
      </c>
      <c r="M32" s="53">
        <v>3.783270165424268</v>
      </c>
    </row>
    <row r="33" spans="1:13" ht="14.25" customHeight="1">
      <c r="A33" s="60">
        <v>1940</v>
      </c>
      <c r="B33" s="53">
        <v>44.557152056538008</v>
      </c>
      <c r="C33" s="53">
        <v>31.495697802987983</v>
      </c>
      <c r="D33" s="53">
        <v>15.952586818017743</v>
      </c>
      <c r="E33" s="53">
        <v>11.844515276781348</v>
      </c>
      <c r="F33" s="53">
        <v>5.679631700839824</v>
      </c>
      <c r="G33" s="53">
        <v>1.8226883191697698</v>
      </c>
      <c r="I33" s="53">
        <v>13.061454253550025</v>
      </c>
      <c r="J33" s="53">
        <v>15.543110984970241</v>
      </c>
      <c r="K33" s="53">
        <v>4.1080715412363951</v>
      </c>
      <c r="L33" s="53">
        <v>6.1648835759415235</v>
      </c>
      <c r="M33" s="53">
        <v>3.856943381670054</v>
      </c>
    </row>
    <row r="34" spans="1:13" ht="14.25" customHeight="1">
      <c r="A34" s="60">
        <v>1941</v>
      </c>
      <c r="B34" s="53">
        <v>41.172218919881956</v>
      </c>
      <c r="C34" s="53">
        <v>29.248413255124838</v>
      </c>
      <c r="D34" s="53">
        <v>15.229235442857444</v>
      </c>
      <c r="E34" s="53">
        <v>11.339341139940748</v>
      </c>
      <c r="F34" s="53">
        <v>5.4276060882364643</v>
      </c>
      <c r="G34" s="53">
        <v>1.7057896107671058</v>
      </c>
      <c r="I34" s="53">
        <v>11.923805664757118</v>
      </c>
      <c r="J34" s="53">
        <v>14.019177812267394</v>
      </c>
      <c r="K34" s="53">
        <v>3.8898943029166961</v>
      </c>
      <c r="L34" s="53">
        <v>5.9117350517042837</v>
      </c>
      <c r="M34" s="53">
        <v>3.7218164774693587</v>
      </c>
    </row>
    <row r="35" spans="1:13" ht="14.25" customHeight="1">
      <c r="A35" s="60">
        <v>1942</v>
      </c>
      <c r="B35" s="53">
        <v>35.604828773283977</v>
      </c>
      <c r="C35" s="53">
        <v>25.282318729363801</v>
      </c>
      <c r="D35" s="53">
        <v>13.058792446021688</v>
      </c>
      <c r="E35" s="53">
        <v>9.7197743292825098</v>
      </c>
      <c r="F35" s="53">
        <v>4.5657389606007062</v>
      </c>
      <c r="G35" s="53">
        <v>1.3669587236697949</v>
      </c>
      <c r="I35" s="53">
        <v>10.322510043920175</v>
      </c>
      <c r="J35" s="53">
        <v>12.223526283342114</v>
      </c>
      <c r="K35" s="53">
        <v>3.3390181167391777</v>
      </c>
      <c r="L35" s="53">
        <v>5.1540353686818037</v>
      </c>
      <c r="M35" s="53">
        <v>3.1987802369309115</v>
      </c>
    </row>
    <row r="36" spans="1:13" ht="14.25" customHeight="1">
      <c r="A36" s="60">
        <v>1943</v>
      </c>
      <c r="B36" s="53">
        <v>32.979685582044809</v>
      </c>
      <c r="C36" s="53">
        <v>23.381862604396964</v>
      </c>
      <c r="D36" s="53">
        <v>11.782071941477495</v>
      </c>
      <c r="E36" s="53">
        <v>8.665166101298162</v>
      </c>
      <c r="F36" s="53">
        <v>3.9310095641289449</v>
      </c>
      <c r="G36" s="53">
        <v>1.0317402983818911</v>
      </c>
      <c r="I36" s="53">
        <v>9.5978229776478443</v>
      </c>
      <c r="J36" s="53">
        <v>11.599790662919469</v>
      </c>
      <c r="K36" s="53">
        <v>3.1169058401793333</v>
      </c>
      <c r="L36" s="53">
        <v>4.7341565371692171</v>
      </c>
      <c r="M36" s="53">
        <v>2.899269265747054</v>
      </c>
    </row>
    <row r="37" spans="1:13" ht="14.25" customHeight="1">
      <c r="A37" s="60">
        <v>1944</v>
      </c>
      <c r="B37" s="53">
        <v>31.854891267316852</v>
      </c>
      <c r="C37" s="53">
        <v>22.116313052566237</v>
      </c>
      <c r="D37" s="53">
        <v>10.806195806441325</v>
      </c>
      <c r="E37" s="53">
        <v>7.8211131824731837</v>
      </c>
      <c r="F37" s="53">
        <v>3.4589877878167115</v>
      </c>
      <c r="G37" s="53">
        <v>0.97779607487633258</v>
      </c>
      <c r="I37" s="53">
        <v>9.7385782147506141</v>
      </c>
      <c r="J37" s="53">
        <v>11.310117246124912</v>
      </c>
      <c r="K37" s="53">
        <v>2.9850826239681414</v>
      </c>
      <c r="L37" s="53">
        <v>4.3621253946564718</v>
      </c>
      <c r="M37" s="53">
        <v>2.4811917129403787</v>
      </c>
    </row>
    <row r="38" spans="1:13" ht="14.25" customHeight="1">
      <c r="A38" s="60">
        <v>1945</v>
      </c>
      <c r="B38" s="53">
        <v>33.239659257443918</v>
      </c>
      <c r="C38" s="53">
        <v>23.629777354147652</v>
      </c>
      <c r="D38" s="53">
        <v>11.610649729298242</v>
      </c>
      <c r="E38" s="53">
        <v>8.3152050447938404</v>
      </c>
      <c r="F38" s="53">
        <v>3.5933960869653556</v>
      </c>
      <c r="G38" s="53">
        <v>0.9467315967219424</v>
      </c>
      <c r="I38" s="53">
        <v>9.6098819032962659</v>
      </c>
      <c r="J38" s="53">
        <v>12.019127624849411</v>
      </c>
      <c r="K38" s="53">
        <v>3.2954446845044014</v>
      </c>
      <c r="L38" s="53">
        <v>4.7218089578284843</v>
      </c>
      <c r="M38" s="53">
        <v>2.6466644902434133</v>
      </c>
    </row>
    <row r="39" spans="1:13" ht="14.25" customHeight="1">
      <c r="A39" s="60">
        <v>1946</v>
      </c>
      <c r="B39" s="53">
        <v>35.278104631685501</v>
      </c>
      <c r="C39" s="53">
        <v>25.38498852524129</v>
      </c>
      <c r="D39" s="53">
        <v>12.23474568676558</v>
      </c>
      <c r="E39" s="53">
        <v>8.6706303923042878</v>
      </c>
      <c r="F39" s="53">
        <v>3.7141841712114947</v>
      </c>
      <c r="G39" s="53">
        <v>1.0518070035309315</v>
      </c>
      <c r="I39" s="53">
        <v>9.8931161064442108</v>
      </c>
      <c r="J39" s="53">
        <v>13.150242838475711</v>
      </c>
      <c r="K39" s="53">
        <v>3.5641152944612919</v>
      </c>
      <c r="L39" s="53">
        <v>4.9564462210927935</v>
      </c>
      <c r="M39" s="53">
        <v>2.662377167680563</v>
      </c>
    </row>
    <row r="40" spans="1:13" ht="14.25" customHeight="1">
      <c r="A40" s="60">
        <v>1947</v>
      </c>
      <c r="B40" s="53">
        <v>33.379159498676451</v>
      </c>
      <c r="C40" s="53">
        <v>23.731889010861828</v>
      </c>
      <c r="D40" s="53">
        <v>11.253937148418819</v>
      </c>
      <c r="E40" s="53">
        <v>7.9682647595007445</v>
      </c>
      <c r="F40" s="53">
        <v>3.4398597441028747</v>
      </c>
      <c r="G40" s="53">
        <v>0.998693333853508</v>
      </c>
      <c r="I40" s="53">
        <v>9.6472704878146232</v>
      </c>
      <c r="J40" s="53">
        <v>12.477951862443009</v>
      </c>
      <c r="K40" s="53">
        <v>3.2856723889180746</v>
      </c>
      <c r="L40" s="53">
        <v>4.5284050153978699</v>
      </c>
      <c r="M40" s="53">
        <v>2.4411664102493669</v>
      </c>
    </row>
    <row r="41" spans="1:13" ht="14.25" customHeight="1">
      <c r="A41" s="60">
        <v>1948</v>
      </c>
      <c r="B41" s="53">
        <v>34.083977605292091</v>
      </c>
      <c r="C41" s="53">
        <v>24.144607153693066</v>
      </c>
      <c r="D41" s="53">
        <v>11.574134122992028</v>
      </c>
      <c r="E41" s="53">
        <v>8.2861899737117124</v>
      </c>
      <c r="F41" s="53">
        <v>3.6188260890355997</v>
      </c>
      <c r="G41" s="53">
        <v>1.0340117838447793</v>
      </c>
      <c r="I41" s="53">
        <v>9.9393704515990251</v>
      </c>
      <c r="J41" s="53">
        <v>12.570473030701038</v>
      </c>
      <c r="K41" s="53">
        <v>3.2879441492803156</v>
      </c>
      <c r="L41" s="53">
        <v>4.6673638846761127</v>
      </c>
      <c r="M41" s="53">
        <v>2.5848143051908203</v>
      </c>
    </row>
    <row r="42" spans="1:13" ht="14.25" customHeight="1">
      <c r="A42" s="60">
        <v>1949</v>
      </c>
      <c r="B42" s="53">
        <v>34.002517098322642</v>
      </c>
      <c r="C42" s="53">
        <v>23.770614153806875</v>
      </c>
      <c r="D42" s="53">
        <v>11.192658949013406</v>
      </c>
      <c r="E42" s="53">
        <v>7.9820859935227118</v>
      </c>
      <c r="F42" s="53">
        <v>3.4823507410375814</v>
      </c>
      <c r="G42" s="53">
        <v>1.0190062763423666</v>
      </c>
      <c r="I42" s="53">
        <v>10.231902944515767</v>
      </c>
      <c r="J42" s="53">
        <v>12.577955204793469</v>
      </c>
      <c r="K42" s="53">
        <v>3.2105729554906945</v>
      </c>
      <c r="L42" s="53">
        <v>4.4997352524851308</v>
      </c>
      <c r="M42" s="53">
        <v>2.463344464695215</v>
      </c>
    </row>
    <row r="43" spans="1:13" ht="14.25" customHeight="1">
      <c r="A43" s="60">
        <v>1950</v>
      </c>
      <c r="B43" s="53">
        <v>34.405713572783938</v>
      </c>
      <c r="C43" s="53">
        <v>24.409462152187839</v>
      </c>
      <c r="D43" s="53">
        <v>11.913518019239614</v>
      </c>
      <c r="E43" s="53">
        <v>8.5610390952871622</v>
      </c>
      <c r="F43" s="53">
        <v>3.8176867059995456</v>
      </c>
      <c r="G43" s="53">
        <v>0.92137555546295624</v>
      </c>
      <c r="I43" s="53">
        <v>9.9962514205960993</v>
      </c>
      <c r="J43" s="53">
        <v>12.495944132948225</v>
      </c>
      <c r="K43" s="53">
        <v>3.352478923952452</v>
      </c>
      <c r="L43" s="53">
        <v>4.743352389287617</v>
      </c>
      <c r="M43" s="53">
        <v>2.8963111505365893</v>
      </c>
    </row>
    <row r="44" spans="1:13" ht="14.25" customHeight="1">
      <c r="A44" s="60">
        <v>1951</v>
      </c>
      <c r="B44" s="53">
        <v>33.175634176407684</v>
      </c>
      <c r="C44" s="53">
        <v>23.174045922150025</v>
      </c>
      <c r="D44" s="53">
        <v>10.978715248937217</v>
      </c>
      <c r="E44" s="53">
        <v>7.7918094569034215</v>
      </c>
      <c r="F44" s="53">
        <v>3.3663611377226266</v>
      </c>
      <c r="G44" s="53">
        <v>0.96714295647257187</v>
      </c>
      <c r="I44" s="53">
        <v>10.001588254257658</v>
      </c>
      <c r="J44" s="53">
        <v>12.195330673212808</v>
      </c>
      <c r="K44" s="53">
        <v>3.1869057920337953</v>
      </c>
      <c r="L44" s="53">
        <v>4.425448319180795</v>
      </c>
      <c r="M44" s="53">
        <v>2.3992181812500548</v>
      </c>
    </row>
    <row r="45" spans="1:13" ht="14.25" customHeight="1">
      <c r="A45" s="60">
        <v>1952</v>
      </c>
      <c r="B45" s="53">
        <v>32.350877249795978</v>
      </c>
      <c r="C45" s="53">
        <v>22.222485710948177</v>
      </c>
      <c r="D45" s="53">
        <v>10.13276417274024</v>
      </c>
      <c r="E45" s="53">
        <v>7.1289595745237708</v>
      </c>
      <c r="F45" s="53">
        <v>2.9843367461157606</v>
      </c>
      <c r="G45" s="53">
        <v>0.83153620290664776</v>
      </c>
      <c r="I45" s="53">
        <v>10.128391538847801</v>
      </c>
      <c r="J45" s="53">
        <v>12.089721538207938</v>
      </c>
      <c r="K45" s="53">
        <v>3.0038045982164689</v>
      </c>
      <c r="L45" s="53">
        <v>4.1446228284080107</v>
      </c>
      <c r="M45" s="53">
        <v>2.1528005432091128</v>
      </c>
    </row>
    <row r="46" spans="1:13" ht="14.25" customHeight="1">
      <c r="A46" s="60">
        <v>1953</v>
      </c>
      <c r="B46" s="53">
        <v>31.595099776826348</v>
      </c>
      <c r="C46" s="53">
        <v>21.311005094506466</v>
      </c>
      <c r="D46" s="53">
        <v>9.3735142511489329</v>
      </c>
      <c r="E46" s="53">
        <v>6.5267684606164655</v>
      </c>
      <c r="F46" s="53">
        <v>2.692880363454214</v>
      </c>
      <c r="G46" s="53">
        <v>0.74751014430452645</v>
      </c>
      <c r="I46" s="53">
        <v>10.284094682319882</v>
      </c>
      <c r="J46" s="53">
        <v>11.937490843357534</v>
      </c>
      <c r="K46" s="53">
        <v>2.8467457905324673</v>
      </c>
      <c r="L46" s="53">
        <v>3.8338880971622515</v>
      </c>
      <c r="M46" s="53">
        <v>1.9453702191496876</v>
      </c>
    </row>
    <row r="47" spans="1:13" ht="14.25" customHeight="1">
      <c r="A47" s="60">
        <v>1954</v>
      </c>
      <c r="B47" s="53">
        <v>32.533228762438391</v>
      </c>
      <c r="C47" s="53">
        <v>22.201984404309428</v>
      </c>
      <c r="D47" s="53">
        <v>9.9151678274066306</v>
      </c>
      <c r="E47" s="53">
        <v>6.920537326173025</v>
      </c>
      <c r="F47" s="53">
        <v>2.8942464129096646</v>
      </c>
      <c r="G47" s="53">
        <v>0.82865765418522919</v>
      </c>
      <c r="I47" s="53">
        <v>10.331244358128963</v>
      </c>
      <c r="J47" s="53">
        <v>12.286816576902797</v>
      </c>
      <c r="K47" s="53">
        <v>2.9946305012336056</v>
      </c>
      <c r="L47" s="53">
        <v>4.0262909132633604</v>
      </c>
      <c r="M47" s="53">
        <v>2.0655887587244353</v>
      </c>
    </row>
    <row r="48" spans="1:13" ht="14.25" customHeight="1">
      <c r="A48" s="60">
        <v>1955</v>
      </c>
      <c r="B48" s="53">
        <v>32.515991432809166</v>
      </c>
      <c r="C48" s="53">
        <v>22.206609773775625</v>
      </c>
      <c r="D48" s="53">
        <v>9.9238198902372812</v>
      </c>
      <c r="E48" s="53">
        <v>6.9199631161902468</v>
      </c>
      <c r="F48" s="53">
        <v>2.9322599891399288</v>
      </c>
      <c r="G48" s="53">
        <v>0.88172834284829082</v>
      </c>
      <c r="I48" s="53">
        <v>10.309381659033541</v>
      </c>
      <c r="J48" s="53">
        <v>12.282789883538344</v>
      </c>
      <c r="K48" s="53">
        <v>3.0038567740470343</v>
      </c>
      <c r="L48" s="53">
        <v>3.987703127050318</v>
      </c>
      <c r="M48" s="53">
        <v>2.0505316462916379</v>
      </c>
    </row>
    <row r="49" spans="1:13" ht="14.25" customHeight="1">
      <c r="A49" s="60">
        <v>1956</v>
      </c>
      <c r="B49" s="53">
        <v>32.236701637565083</v>
      </c>
      <c r="C49" s="53">
        <v>21.922432584812434</v>
      </c>
      <c r="D49" s="53">
        <v>9.683166972187065</v>
      </c>
      <c r="E49" s="53">
        <v>6.7507709038711168</v>
      </c>
      <c r="F49" s="53">
        <v>2.7883791752470639</v>
      </c>
      <c r="G49" s="53">
        <v>0.82023123562254086</v>
      </c>
      <c r="I49" s="53">
        <v>10.31426905275265</v>
      </c>
      <c r="J49" s="53">
        <v>12.239265612625369</v>
      </c>
      <c r="K49" s="53">
        <v>2.9323960683159482</v>
      </c>
      <c r="L49" s="53">
        <v>3.9623917286240529</v>
      </c>
      <c r="M49" s="53">
        <v>1.9681479396245232</v>
      </c>
    </row>
    <row r="50" spans="1:13" ht="14.25" customHeight="1">
      <c r="A50" s="60">
        <v>1957</v>
      </c>
      <c r="B50" s="53">
        <v>32.025824698974056</v>
      </c>
      <c r="C50" s="53">
        <v>21.653139746804175</v>
      </c>
      <c r="D50" s="53">
        <v>9.4176669132721873</v>
      </c>
      <c r="E50" s="53">
        <v>6.5153549966548159</v>
      </c>
      <c r="F50" s="53">
        <v>2.6588038057969303</v>
      </c>
      <c r="G50" s="53">
        <v>0.76569892599078726</v>
      </c>
      <c r="I50" s="53">
        <v>10.37268495216988</v>
      </c>
      <c r="J50" s="53">
        <v>12.235472833531988</v>
      </c>
      <c r="K50" s="53">
        <v>2.9023119166173714</v>
      </c>
      <c r="L50" s="53">
        <v>3.8565511908578856</v>
      </c>
      <c r="M50" s="53">
        <v>1.8931048798061432</v>
      </c>
    </row>
    <row r="51" spans="1:13" ht="14.25" customHeight="1">
      <c r="A51" s="60">
        <v>1958</v>
      </c>
      <c r="B51" s="53">
        <v>32.463720258444823</v>
      </c>
      <c r="C51" s="53">
        <v>21.838846438027648</v>
      </c>
      <c r="D51" s="53">
        <v>9.3502204205012927</v>
      </c>
      <c r="E51" s="53">
        <v>6.4519477208187599</v>
      </c>
      <c r="F51" s="53">
        <v>2.6287400747211498</v>
      </c>
      <c r="G51" s="53">
        <v>0.75921937481321555</v>
      </c>
      <c r="I51" s="53">
        <v>10.624873820417175</v>
      </c>
      <c r="J51" s="53">
        <v>12.488626017526355</v>
      </c>
      <c r="K51" s="53">
        <v>2.8982726996825328</v>
      </c>
      <c r="L51" s="53">
        <v>3.8232076460976101</v>
      </c>
      <c r="M51" s="53">
        <v>1.8695206999079343</v>
      </c>
    </row>
    <row r="52" spans="1:13" ht="14.25" customHeight="1">
      <c r="A52" s="60">
        <v>1959</v>
      </c>
      <c r="B52" s="53">
        <v>32.556309397658332</v>
      </c>
      <c r="C52" s="53">
        <v>21.945906270180313</v>
      </c>
      <c r="D52" s="53">
        <v>9.4931982856731878</v>
      </c>
      <c r="E52" s="53">
        <v>6.620030228907269</v>
      </c>
      <c r="F52" s="53">
        <v>2.6597274609292527</v>
      </c>
      <c r="G52" s="53">
        <v>0.77501496768143996</v>
      </c>
      <c r="I52" s="53">
        <v>10.610403127478019</v>
      </c>
      <c r="J52" s="53">
        <v>12.452707984507125</v>
      </c>
      <c r="K52" s="53">
        <v>2.8731680567659188</v>
      </c>
      <c r="L52" s="53">
        <v>3.9603027679780163</v>
      </c>
      <c r="M52" s="53">
        <v>1.8847124932478128</v>
      </c>
    </row>
    <row r="53" spans="1:13" ht="14.25" customHeight="1">
      <c r="A53" s="60">
        <v>1960</v>
      </c>
      <c r="B53" s="53">
        <v>32.185832553689217</v>
      </c>
      <c r="C53" s="53">
        <v>21.296215338243282</v>
      </c>
      <c r="D53" s="53">
        <v>9.0105832408147997</v>
      </c>
      <c r="E53" s="53">
        <v>6.1534036436215613</v>
      </c>
      <c r="F53" s="53">
        <v>2.522141240236349</v>
      </c>
      <c r="G53" s="53">
        <v>0.759048925558092</v>
      </c>
      <c r="I53" s="53">
        <v>10.889617215445934</v>
      </c>
      <c r="J53" s="53">
        <v>12.285632097428483</v>
      </c>
      <c r="K53" s="53">
        <v>2.8571795971932383</v>
      </c>
      <c r="L53" s="53">
        <v>3.6312624033852123</v>
      </c>
      <c r="M53" s="53">
        <v>1.7630923146782571</v>
      </c>
    </row>
    <row r="54" spans="1:13" ht="14.25" customHeight="1">
      <c r="A54" s="60">
        <v>1961</v>
      </c>
      <c r="B54" s="53">
        <v>32.563952632825981</v>
      </c>
      <c r="C54" s="53">
        <v>21.835019316644864</v>
      </c>
      <c r="D54" s="53">
        <v>9.2444206572269625</v>
      </c>
      <c r="E54" s="53">
        <v>6.3153397176018746</v>
      </c>
      <c r="F54" s="53">
        <v>2.652211161842382</v>
      </c>
      <c r="G54" s="53">
        <v>0.81660469384059686</v>
      </c>
      <c r="I54" s="53">
        <v>10.728933316181116</v>
      </c>
      <c r="J54" s="53">
        <v>12.590598659417902</v>
      </c>
      <c r="K54" s="53">
        <v>2.9290809396250879</v>
      </c>
      <c r="L54" s="53">
        <v>3.6631285557594926</v>
      </c>
      <c r="M54" s="53">
        <v>1.8356064680017852</v>
      </c>
    </row>
    <row r="55" spans="1:13" ht="14.25" customHeight="1">
      <c r="A55" s="60">
        <v>1962</v>
      </c>
      <c r="B55" s="53">
        <v>32.436758339982816</v>
      </c>
      <c r="C55" s="53">
        <v>21.555698186154743</v>
      </c>
      <c r="D55" s="53">
        <v>8.9177964232870739</v>
      </c>
      <c r="E55" s="53">
        <v>6.056325295613731</v>
      </c>
      <c r="F55" s="53">
        <v>2.4387097658957733</v>
      </c>
      <c r="G55" s="53">
        <v>0.73283424297339661</v>
      </c>
      <c r="I55" s="53">
        <v>10.881060153828074</v>
      </c>
      <c r="J55" s="53">
        <v>12.637901762867669</v>
      </c>
      <c r="K55" s="53">
        <v>2.8614711276733429</v>
      </c>
      <c r="L55" s="53">
        <v>3.6176155297179577</v>
      </c>
      <c r="M55" s="53">
        <v>1.7058755229223768</v>
      </c>
    </row>
    <row r="56" spans="1:13" ht="14.25" customHeight="1">
      <c r="A56" s="60">
        <v>1963</v>
      </c>
      <c r="B56" s="53">
        <v>32.482890170911574</v>
      </c>
      <c r="C56" s="53">
        <v>21.561633416571308</v>
      </c>
      <c r="D56" s="53">
        <v>8.8607620182328191</v>
      </c>
      <c r="E56" s="53">
        <v>5.9957131708473481</v>
      </c>
      <c r="F56" s="53">
        <v>2.405661041372932</v>
      </c>
      <c r="G56" s="53">
        <v>0.73133675793346431</v>
      </c>
      <c r="I56" s="53">
        <v>10.921256754340266</v>
      </c>
      <c r="J56" s="53">
        <v>12.700871398338489</v>
      </c>
      <c r="K56" s="53">
        <v>2.8650488473854709</v>
      </c>
      <c r="L56" s="53">
        <v>3.5900521294744161</v>
      </c>
      <c r="M56" s="53">
        <v>1.6743242834394678</v>
      </c>
    </row>
    <row r="57" spans="1:13" ht="14.25" customHeight="1">
      <c r="A57" s="60">
        <v>1964</v>
      </c>
      <c r="B57" s="53">
        <v>32.731582757280719</v>
      </c>
      <c r="C57" s="53">
        <v>21.842355794473658</v>
      </c>
      <c r="D57" s="53">
        <v>9.1037087301424737</v>
      </c>
      <c r="E57" s="53">
        <v>6.1625884024856035</v>
      </c>
      <c r="F57" s="53">
        <v>2.4842850186318599</v>
      </c>
      <c r="G57" s="53">
        <v>0.75777188685290553</v>
      </c>
      <c r="I57" s="53">
        <v>10.889226962807061</v>
      </c>
      <c r="J57" s="53">
        <v>12.738647064331184</v>
      </c>
      <c r="K57" s="53">
        <v>2.9411203276568703</v>
      </c>
      <c r="L57" s="53">
        <v>3.6783033838537436</v>
      </c>
      <c r="M57" s="53">
        <v>1.7265131317789544</v>
      </c>
    </row>
    <row r="58" spans="1:13" ht="14.25" customHeight="1">
      <c r="A58" s="60">
        <v>1965</v>
      </c>
      <c r="B58" s="53">
        <v>32.847576917648148</v>
      </c>
      <c r="C58" s="53">
        <v>22.000715032386456</v>
      </c>
      <c r="D58" s="53">
        <v>9.3038000414193718</v>
      </c>
      <c r="E58" s="53">
        <v>6.3300608240144518</v>
      </c>
      <c r="F58" s="53">
        <v>2.6196736711012361</v>
      </c>
      <c r="G58" s="53">
        <v>0.82116836682279992</v>
      </c>
      <c r="I58" s="53">
        <v>10.846861885261692</v>
      </c>
      <c r="J58" s="53">
        <v>12.696914990967084</v>
      </c>
      <c r="K58" s="53">
        <v>2.97373921740492</v>
      </c>
      <c r="L58" s="53">
        <v>3.7103871529132157</v>
      </c>
      <c r="M58" s="53">
        <v>1.7985053042784362</v>
      </c>
    </row>
    <row r="59" spans="1:13" ht="14.25" customHeight="1">
      <c r="A59" s="60">
        <v>1966</v>
      </c>
      <c r="B59" s="53">
        <v>32.818476173093984</v>
      </c>
      <c r="C59" s="53">
        <v>22.082097069396134</v>
      </c>
      <c r="D59" s="53">
        <v>9.4211121977307091</v>
      </c>
      <c r="E59" s="53">
        <v>6.481461795368034</v>
      </c>
      <c r="F59" s="53">
        <v>2.7506071164949328</v>
      </c>
      <c r="G59" s="53">
        <v>0.83468033124296537</v>
      </c>
      <c r="I59" s="53">
        <v>10.73637910369785</v>
      </c>
      <c r="J59" s="53">
        <v>12.660984871665425</v>
      </c>
      <c r="K59" s="53">
        <v>2.9396504023626751</v>
      </c>
      <c r="L59" s="53">
        <v>3.7308546788731012</v>
      </c>
      <c r="M59" s="53">
        <v>1.9159267852519675</v>
      </c>
    </row>
    <row r="60" spans="1:13" ht="14.25" customHeight="1">
      <c r="A60" s="60">
        <v>1967</v>
      </c>
      <c r="B60" s="53">
        <v>33.389184478120079</v>
      </c>
      <c r="C60" s="53">
        <v>22.661436256207669</v>
      </c>
      <c r="D60" s="53">
        <v>9.8315522231585604</v>
      </c>
      <c r="E60" s="53">
        <v>6.8145831616220951</v>
      </c>
      <c r="F60" s="53">
        <v>2.8737618816344686</v>
      </c>
      <c r="G60" s="53">
        <v>0.83844975355604978</v>
      </c>
      <c r="I60" s="53">
        <v>10.72774822191241</v>
      </c>
      <c r="J60" s="53">
        <v>12.829884033049108</v>
      </c>
      <c r="K60" s="53">
        <v>3.0169690615364653</v>
      </c>
      <c r="L60" s="53">
        <v>3.9408212799876265</v>
      </c>
      <c r="M60" s="53">
        <v>2.0353121280784188</v>
      </c>
    </row>
    <row r="61" spans="1:13" ht="14.25" customHeight="1">
      <c r="A61" s="60">
        <v>1968</v>
      </c>
      <c r="B61" s="53">
        <v>33.586725874472563</v>
      </c>
      <c r="C61" s="53">
        <v>22.863536780097441</v>
      </c>
      <c r="D61" s="53">
        <v>10.071040556088343</v>
      </c>
      <c r="E61" s="53">
        <v>7.0340031078827723</v>
      </c>
      <c r="F61" s="53">
        <v>3.0000312471159072</v>
      </c>
      <c r="G61" s="53">
        <v>0.87123036046293356</v>
      </c>
      <c r="I61" s="53">
        <v>10.723189094375122</v>
      </c>
      <c r="J61" s="53">
        <v>12.792496224009097</v>
      </c>
      <c r="K61" s="53">
        <v>3.0370374482055711</v>
      </c>
      <c r="L61" s="53">
        <v>4.0339718607668651</v>
      </c>
      <c r="M61" s="53">
        <v>2.1288008866529737</v>
      </c>
    </row>
    <row r="62" spans="1:13" ht="14.25" customHeight="1">
      <c r="A62" s="60">
        <v>1969</v>
      </c>
      <c r="B62" s="53">
        <v>32.918162758885735</v>
      </c>
      <c r="C62" s="53">
        <v>22.082435733694666</v>
      </c>
      <c r="D62" s="53">
        <v>9.4004230313392867</v>
      </c>
      <c r="E62" s="53">
        <v>6.5382519926555407</v>
      </c>
      <c r="F62" s="53">
        <v>2.7860595319203556</v>
      </c>
      <c r="G62" s="53">
        <v>0.86781690622207885</v>
      </c>
      <c r="I62" s="53">
        <v>10.835727025191069</v>
      </c>
      <c r="J62" s="53">
        <v>12.682012702355379</v>
      </c>
      <c r="K62" s="53">
        <v>2.862171038683746</v>
      </c>
      <c r="L62" s="53">
        <v>3.7521924607351851</v>
      </c>
      <c r="M62" s="53">
        <v>1.9182426256982767</v>
      </c>
    </row>
    <row r="63" spans="1:13" ht="14.25" customHeight="1">
      <c r="A63" s="60">
        <v>1970</v>
      </c>
      <c r="B63" s="53">
        <v>31.908310857482856</v>
      </c>
      <c r="C63" s="53">
        <v>20.971548682654337</v>
      </c>
      <c r="D63" s="53">
        <v>8.4378963453325913</v>
      </c>
      <c r="E63" s="53">
        <v>5.7061020585064632</v>
      </c>
      <c r="F63" s="53">
        <v>2.2868032397756908</v>
      </c>
      <c r="G63" s="53">
        <v>0.66486297650338189</v>
      </c>
      <c r="I63" s="53">
        <v>10.93676217482852</v>
      </c>
      <c r="J63" s="53">
        <v>12.533652337321746</v>
      </c>
      <c r="K63" s="53">
        <v>2.731794286826128</v>
      </c>
      <c r="L63" s="53">
        <v>3.4192988187307725</v>
      </c>
      <c r="M63" s="53">
        <v>1.6219402632723088</v>
      </c>
    </row>
    <row r="64" spans="1:13" ht="14.25" customHeight="1">
      <c r="A64" s="60">
        <v>1971</v>
      </c>
      <c r="B64" s="53">
        <v>32.419576567028741</v>
      </c>
      <c r="C64" s="53">
        <v>21.385266055692533</v>
      </c>
      <c r="D64" s="53">
        <v>8.653216295056458</v>
      </c>
      <c r="E64" s="53">
        <v>5.8632207205384859</v>
      </c>
      <c r="F64" s="53">
        <v>2.378753959543519</v>
      </c>
      <c r="G64" s="53">
        <v>0.69296874165233147</v>
      </c>
      <c r="I64" s="53">
        <v>11.034310511336209</v>
      </c>
      <c r="J64" s="53">
        <v>12.732049760636075</v>
      </c>
      <c r="K64" s="53">
        <v>2.7899955745179721</v>
      </c>
      <c r="L64" s="53">
        <v>3.4844667609949669</v>
      </c>
      <c r="M64" s="53">
        <v>1.6857852178911874</v>
      </c>
    </row>
    <row r="65" spans="1:13" ht="14.25" customHeight="1">
      <c r="A65" s="60">
        <v>1972</v>
      </c>
      <c r="B65" s="53">
        <v>32.449152238235477</v>
      </c>
      <c r="C65" s="53">
        <v>21.400620583507099</v>
      </c>
      <c r="D65" s="53">
        <v>8.7008334911934551</v>
      </c>
      <c r="E65" s="53">
        <v>5.8920459387326511</v>
      </c>
      <c r="F65" s="53">
        <v>2.3938827439958899</v>
      </c>
      <c r="G65" s="53">
        <v>0.7171544679640689</v>
      </c>
      <c r="I65" s="53">
        <v>11.048531654728379</v>
      </c>
      <c r="J65" s="53">
        <v>12.699787092313644</v>
      </c>
      <c r="K65" s="53">
        <v>2.8087875524608039</v>
      </c>
      <c r="L65" s="53">
        <v>3.4981631947367613</v>
      </c>
      <c r="M65" s="53">
        <v>1.676728276031821</v>
      </c>
    </row>
    <row r="66" spans="1:13" ht="14.25" customHeight="1">
      <c r="A66" s="60">
        <v>1973</v>
      </c>
      <c r="B66" s="53">
        <v>32.273123150329006</v>
      </c>
      <c r="C66" s="53">
        <v>21.220141811349766</v>
      </c>
      <c r="D66" s="53">
        <v>8.3408372023335957</v>
      </c>
      <c r="E66" s="53">
        <v>5.5860294490485671</v>
      </c>
      <c r="F66" s="53">
        <v>2.1882629661278163</v>
      </c>
      <c r="G66" s="53">
        <v>0.59829613227305334</v>
      </c>
      <c r="I66" s="53">
        <v>11.05298133897924</v>
      </c>
      <c r="J66" s="53">
        <v>12.87930460901617</v>
      </c>
      <c r="K66" s="53">
        <v>2.7548077532850286</v>
      </c>
      <c r="L66" s="53">
        <v>3.3977664829207508</v>
      </c>
      <c r="M66" s="53">
        <v>1.589966833854763</v>
      </c>
    </row>
    <row r="67" spans="1:13" ht="14.25" customHeight="1">
      <c r="A67" s="60">
        <v>1974</v>
      </c>
      <c r="B67" s="53">
        <v>32.549459694630222</v>
      </c>
      <c r="C67" s="53">
        <v>21.400451214419558</v>
      </c>
      <c r="D67" s="53">
        <v>8.5290385295910305</v>
      </c>
      <c r="E67" s="53">
        <v>5.7524649957198326</v>
      </c>
      <c r="F67" s="53">
        <v>2.3066216574268754</v>
      </c>
      <c r="G67" s="53">
        <v>0.63670152783517997</v>
      </c>
      <c r="I67" s="53">
        <v>11.149008480210664</v>
      </c>
      <c r="J67" s="53">
        <v>12.871412684828528</v>
      </c>
      <c r="K67" s="53">
        <v>2.7765735338711979</v>
      </c>
      <c r="L67" s="53">
        <v>3.4458433382929572</v>
      </c>
      <c r="M67" s="53">
        <v>1.6699201295916954</v>
      </c>
    </row>
    <row r="68" spans="1:13" ht="14.25" customHeight="1">
      <c r="A68" s="60">
        <v>1975</v>
      </c>
      <c r="B68" s="53">
        <v>32.749847967703587</v>
      </c>
      <c r="C68" s="53">
        <v>21.325567232234715</v>
      </c>
      <c r="D68" s="53">
        <v>8.3664366142884585</v>
      </c>
      <c r="E68" s="53">
        <v>5.6122337696207163</v>
      </c>
      <c r="F68" s="53">
        <v>2.2298094810769404</v>
      </c>
      <c r="G68" s="53">
        <v>0.64307291763488494</v>
      </c>
      <c r="I68" s="53">
        <v>11.424280735468873</v>
      </c>
      <c r="J68" s="53">
        <v>12.959130617946256</v>
      </c>
      <c r="K68" s="53">
        <v>2.7542028446677422</v>
      </c>
      <c r="L68" s="53">
        <v>3.3824242885437759</v>
      </c>
      <c r="M68" s="53">
        <v>1.5867365634420554</v>
      </c>
    </row>
    <row r="69" spans="1:13" ht="14.25" customHeight="1">
      <c r="A69" s="60">
        <v>1976</v>
      </c>
      <c r="B69" s="53">
        <v>32.634352954001166</v>
      </c>
      <c r="C69" s="53">
        <v>21.240494953376864</v>
      </c>
      <c r="D69" s="53">
        <v>8.3258655587151509</v>
      </c>
      <c r="E69" s="53">
        <v>5.6028904367587877</v>
      </c>
      <c r="F69" s="53">
        <v>2.2432738210389851</v>
      </c>
      <c r="G69" s="53">
        <v>0.6513018003111688</v>
      </c>
      <c r="I69" s="53">
        <v>11.393858000624302</v>
      </c>
      <c r="J69" s="53">
        <v>12.914629394661713</v>
      </c>
      <c r="K69" s="53">
        <v>2.7229751219563632</v>
      </c>
      <c r="L69" s="53">
        <v>3.3596166157198026</v>
      </c>
      <c r="M69" s="53">
        <v>1.5919720207278163</v>
      </c>
    </row>
    <row r="70" spans="1:13" ht="14.25" customHeight="1">
      <c r="A70" s="60">
        <v>1977</v>
      </c>
      <c r="B70" s="53">
        <v>32.688275703477132</v>
      </c>
      <c r="C70" s="53">
        <v>21.270184256979451</v>
      </c>
      <c r="D70" s="53">
        <v>8.363771442793098</v>
      </c>
      <c r="E70" s="53">
        <v>5.6346374381578235</v>
      </c>
      <c r="F70" s="53">
        <v>2.2667596757527644</v>
      </c>
      <c r="G70" s="53">
        <v>0.6473193904594613</v>
      </c>
      <c r="I70" s="53">
        <v>11.41809144649768</v>
      </c>
      <c r="J70" s="53">
        <v>12.906412814186353</v>
      </c>
      <c r="K70" s="53">
        <v>2.7291340046352746</v>
      </c>
      <c r="L70" s="53">
        <v>3.3678777624050591</v>
      </c>
      <c r="M70" s="53">
        <v>1.6194402852933032</v>
      </c>
    </row>
    <row r="71" spans="1:13" ht="14.25" customHeight="1">
      <c r="A71" s="60">
        <v>1978</v>
      </c>
      <c r="B71" s="53">
        <v>32.630370615684498</v>
      </c>
      <c r="C71" s="53">
        <v>21.227849158099158</v>
      </c>
      <c r="D71" s="53">
        <v>8.3597660274637846</v>
      </c>
      <c r="E71" s="53">
        <v>5.6442019632002758</v>
      </c>
      <c r="F71" s="53">
        <v>2.2758458534052295</v>
      </c>
      <c r="G71" s="53">
        <v>0.64733187317758711</v>
      </c>
      <c r="I71" s="53">
        <v>11.40252145758534</v>
      </c>
      <c r="J71" s="53">
        <v>12.868083130635373</v>
      </c>
      <c r="K71" s="53">
        <v>2.7155640642635088</v>
      </c>
      <c r="L71" s="53">
        <v>3.3683561097950463</v>
      </c>
      <c r="M71" s="53">
        <v>1.6285139802276425</v>
      </c>
    </row>
    <row r="72" spans="1:13" ht="14.25" customHeight="1">
      <c r="A72" s="60">
        <v>1979</v>
      </c>
      <c r="B72" s="53">
        <v>33.011451464707633</v>
      </c>
      <c r="C72" s="53">
        <v>21.767959248176929</v>
      </c>
      <c r="D72" s="53">
        <v>8.9960423031537946</v>
      </c>
      <c r="E72" s="53">
        <v>6.2404887289623643</v>
      </c>
      <c r="F72" s="53">
        <v>2.744790605929714</v>
      </c>
      <c r="G72" s="53">
        <v>0.89882181822639573</v>
      </c>
      <c r="I72" s="53">
        <v>11.243492216530704</v>
      </c>
      <c r="J72" s="53">
        <v>12.771916945023134</v>
      </c>
      <c r="K72" s="53">
        <v>2.7555535741914303</v>
      </c>
      <c r="L72" s="53">
        <v>3.4956981230326503</v>
      </c>
      <c r="M72" s="53">
        <v>1.8459687877033182</v>
      </c>
    </row>
    <row r="73" spans="1:13" ht="14.25" customHeight="1">
      <c r="A73" s="60">
        <v>1980</v>
      </c>
      <c r="B73" s="53">
        <v>33.543732482458516</v>
      </c>
      <c r="C73" s="53">
        <v>22.101705183315545</v>
      </c>
      <c r="D73" s="53">
        <v>9.1534435937670189</v>
      </c>
      <c r="E73" s="53">
        <v>6.3633363332921222</v>
      </c>
      <c r="F73" s="53">
        <v>2.76872076555038</v>
      </c>
      <c r="G73" s="53">
        <v>0.87416637010065712</v>
      </c>
      <c r="I73" s="53">
        <v>11.442027299142971</v>
      </c>
      <c r="J73" s="53">
        <v>12.948261589548526</v>
      </c>
      <c r="K73" s="53">
        <v>2.7901072604748967</v>
      </c>
      <c r="L73" s="53">
        <v>3.5946155677417422</v>
      </c>
      <c r="M73" s="53">
        <v>1.894554395449723</v>
      </c>
    </row>
    <row r="74" spans="1:13" ht="14.25" customHeight="1">
      <c r="A74" s="60">
        <v>1981</v>
      </c>
      <c r="B74" s="53">
        <v>33.322739527638134</v>
      </c>
      <c r="C74" s="53">
        <v>21.82290641888461</v>
      </c>
      <c r="D74" s="53">
        <v>8.9310266913414242</v>
      </c>
      <c r="E74" s="53">
        <v>6.2166928881294314</v>
      </c>
      <c r="F74" s="53">
        <v>2.722301978824635</v>
      </c>
      <c r="G74" s="53">
        <v>0.85882793795773005</v>
      </c>
      <c r="I74" s="53">
        <v>11.499833108753524</v>
      </c>
      <c r="J74" s="53">
        <v>12.891879727543186</v>
      </c>
      <c r="K74" s="53">
        <v>2.7143338032119928</v>
      </c>
      <c r="L74" s="53">
        <v>3.4943909093047965</v>
      </c>
      <c r="M74" s="53">
        <v>1.863474040866905</v>
      </c>
    </row>
    <row r="75" spans="1:13" ht="14.25" customHeight="1">
      <c r="A75" s="60">
        <v>1982</v>
      </c>
      <c r="B75" s="53">
        <v>34.272148200520135</v>
      </c>
      <c r="C75" s="53">
        <v>22.752139127569436</v>
      </c>
      <c r="D75" s="53">
        <v>9.7572076572603699</v>
      </c>
      <c r="E75" s="53">
        <v>6.9651497944954093</v>
      </c>
      <c r="F75" s="53">
        <v>3.2823450408407453</v>
      </c>
      <c r="G75" s="53">
        <v>1.1331624395765354</v>
      </c>
      <c r="I75" s="53">
        <v>11.5200090729507</v>
      </c>
      <c r="J75" s="53">
        <v>12.994931470309066</v>
      </c>
      <c r="K75" s="53">
        <v>2.7920578627649606</v>
      </c>
      <c r="L75" s="53">
        <v>3.682804753654664</v>
      </c>
      <c r="M75" s="53">
        <v>2.1491826012642097</v>
      </c>
    </row>
    <row r="76" spans="1:13" ht="14.25" customHeight="1">
      <c r="A76" s="60">
        <v>1983</v>
      </c>
      <c r="B76" s="53">
        <v>34.981760082848062</v>
      </c>
      <c r="C76" s="53">
        <v>23.455071793360236</v>
      </c>
      <c r="D76" s="53">
        <v>10.282245251280001</v>
      </c>
      <c r="E76" s="53">
        <v>7.4065901599731694</v>
      </c>
      <c r="F76" s="53">
        <v>3.5414063667141962</v>
      </c>
      <c r="G76" s="53">
        <v>1.2441848253439531</v>
      </c>
      <c r="I76" s="53">
        <v>11.526688289487826</v>
      </c>
      <c r="J76" s="53">
        <v>13.172826542080236</v>
      </c>
      <c r="K76" s="53">
        <v>2.8756550913068315</v>
      </c>
      <c r="L76" s="53">
        <v>3.8651837932589732</v>
      </c>
      <c r="M76" s="53">
        <v>2.2972215413702433</v>
      </c>
    </row>
    <row r="77" spans="1:13" ht="14.25" customHeight="1">
      <c r="A77" s="60">
        <v>1984</v>
      </c>
      <c r="B77" s="53">
        <v>35.333576515705317</v>
      </c>
      <c r="C77" s="53">
        <v>23.835970314327437</v>
      </c>
      <c r="D77" s="53">
        <v>10.629430295039832</v>
      </c>
      <c r="E77" s="53">
        <v>7.7858075586973134</v>
      </c>
      <c r="F77" s="53">
        <v>3.8673054887381735</v>
      </c>
      <c r="G77" s="53">
        <v>1.3848098987091739</v>
      </c>
      <c r="I77" s="53">
        <v>11.497606201377881</v>
      </c>
      <c r="J77" s="53">
        <v>13.206540019287605</v>
      </c>
      <c r="K77" s="53">
        <v>2.8436227363425184</v>
      </c>
      <c r="L77" s="53">
        <v>3.91850206995914</v>
      </c>
      <c r="M77" s="53">
        <v>2.4824955900289996</v>
      </c>
    </row>
    <row r="78" spans="1:13" ht="14.25" customHeight="1">
      <c r="A78" s="60">
        <v>1985</v>
      </c>
      <c r="B78" s="53">
        <v>35.970763059564689</v>
      </c>
      <c r="C78" s="53">
        <v>24.456723493695094</v>
      </c>
      <c r="D78" s="53">
        <v>11.093374495182488</v>
      </c>
      <c r="E78" s="53">
        <v>8.1736166678351498</v>
      </c>
      <c r="F78" s="53">
        <v>4.0709515097490545</v>
      </c>
      <c r="G78" s="53">
        <v>1.4210807878367386</v>
      </c>
      <c r="I78" s="53">
        <v>11.514039565869595</v>
      </c>
      <c r="J78" s="53">
        <v>13.363348998512606</v>
      </c>
      <c r="K78" s="53">
        <v>2.9197578273473379</v>
      </c>
      <c r="L78" s="53">
        <v>4.1026651580860953</v>
      </c>
      <c r="M78" s="53">
        <v>2.6498707219123157</v>
      </c>
    </row>
    <row r="79" spans="1:13" ht="14.25" customHeight="1">
      <c r="A79" s="60">
        <v>1986</v>
      </c>
      <c r="B79" s="53">
        <v>37.863731617617077</v>
      </c>
      <c r="C79" s="53">
        <v>26.629074344314891</v>
      </c>
      <c r="D79" s="53">
        <v>13.142622084123539</v>
      </c>
      <c r="E79" s="53">
        <v>9.9856992274578822</v>
      </c>
      <c r="F79" s="53">
        <v>4.8919275208926756</v>
      </c>
      <c r="G79" s="53">
        <v>1.9359340757611314</v>
      </c>
      <c r="I79" s="53">
        <v>11.234657273302187</v>
      </c>
      <c r="J79" s="53">
        <v>13.486452260191351</v>
      </c>
      <c r="K79" s="53">
        <v>3.1569228566656573</v>
      </c>
      <c r="L79" s="53">
        <v>5.0937717065652066</v>
      </c>
      <c r="M79" s="53">
        <v>2.9559934451315444</v>
      </c>
    </row>
    <row r="80" spans="1:13" ht="14.25" customHeight="1">
      <c r="A80" s="60">
        <v>1987</v>
      </c>
      <c r="B80" s="53">
        <v>37.304580019867586</v>
      </c>
      <c r="C80" s="53">
        <v>25.566338062459636</v>
      </c>
      <c r="D80" s="53">
        <v>11.750102422462874</v>
      </c>
      <c r="E80" s="53">
        <v>8.6357453238715074</v>
      </c>
      <c r="F80" s="53">
        <v>4.2452021853704194</v>
      </c>
      <c r="G80" s="53">
        <v>1.5039419472849178</v>
      </c>
      <c r="I80" s="53">
        <v>11.738241957407951</v>
      </c>
      <c r="J80" s="53">
        <v>13.816235639996762</v>
      </c>
      <c r="K80" s="53">
        <v>3.1143570985913662</v>
      </c>
      <c r="L80" s="53">
        <v>4.390543138501088</v>
      </c>
      <c r="M80" s="53">
        <v>2.7412602380855016</v>
      </c>
    </row>
    <row r="81" spans="1:27" ht="14.25" customHeight="1">
      <c r="A81" s="60">
        <v>1988</v>
      </c>
      <c r="B81" s="53">
        <v>39.779173031059578</v>
      </c>
      <c r="C81" s="53">
        <v>28.40626763805837</v>
      </c>
      <c r="D81" s="53">
        <v>14.65324910007307</v>
      </c>
      <c r="E81" s="53">
        <v>11.298715834103833</v>
      </c>
      <c r="F81" s="53">
        <v>6.0999488667388313</v>
      </c>
      <c r="G81" s="53">
        <v>2.3884587328892781</v>
      </c>
      <c r="I81" s="53">
        <v>11.372905393001208</v>
      </c>
      <c r="J81" s="53">
        <v>13.7530185379853</v>
      </c>
      <c r="K81" s="53">
        <v>3.3545332659692377</v>
      </c>
      <c r="L81" s="53">
        <v>5.1987669673650014</v>
      </c>
      <c r="M81" s="53">
        <v>3.7114901338495532</v>
      </c>
    </row>
    <row r="82" spans="1:27" ht="14.25" customHeight="1">
      <c r="A82" s="60">
        <v>1989</v>
      </c>
      <c r="B82" s="53">
        <v>39.343024784438427</v>
      </c>
      <c r="C82" s="53">
        <v>27.795194198464358</v>
      </c>
      <c r="D82" s="53">
        <v>13.81328299421444</v>
      </c>
      <c r="E82" s="53">
        <v>10.435862727962666</v>
      </c>
      <c r="F82" s="53">
        <v>5.4703204788940356</v>
      </c>
      <c r="G82" s="53">
        <v>2.0985826987158833</v>
      </c>
      <c r="I82" s="53">
        <v>11.547830585974069</v>
      </c>
      <c r="J82" s="53">
        <v>13.981911204249919</v>
      </c>
      <c r="K82" s="53">
        <v>3.3774202662517734</v>
      </c>
      <c r="L82" s="53">
        <v>4.9655422490686307</v>
      </c>
      <c r="M82" s="53">
        <v>3.3717377801781523</v>
      </c>
    </row>
    <row r="83" spans="1:27" ht="14.25" customHeight="1">
      <c r="A83" s="60">
        <v>1990</v>
      </c>
      <c r="B83" s="53">
        <v>39.379740742159278</v>
      </c>
      <c r="C83" s="53">
        <v>27.811424373765888</v>
      </c>
      <c r="D83" s="53">
        <v>13.809777272165718</v>
      </c>
      <c r="E83" s="53">
        <v>10.459071082353661</v>
      </c>
      <c r="F83" s="53">
        <v>5.3985926784496483</v>
      </c>
      <c r="G83" s="53">
        <v>2.0801831907503567</v>
      </c>
      <c r="I83" s="53">
        <v>11.56831636839339</v>
      </c>
      <c r="J83" s="53">
        <v>14.00164710160017</v>
      </c>
      <c r="K83" s="53">
        <v>3.3507061898120565</v>
      </c>
      <c r="L83" s="53">
        <v>5.0604784039040132</v>
      </c>
      <c r="M83" s="53">
        <v>3.3184094876992916</v>
      </c>
    </row>
    <row r="84" spans="1:27" ht="14.25" customHeight="1">
      <c r="A84" s="60">
        <v>1991</v>
      </c>
      <c r="B84" s="53">
        <v>38.779603176544697</v>
      </c>
      <c r="C84" s="53">
        <v>26.978166293476498</v>
      </c>
      <c r="D84" s="53">
        <v>12.717120147558649</v>
      </c>
      <c r="E84" s="53">
        <v>9.3789153908089862</v>
      </c>
      <c r="F84" s="53">
        <v>4.6662719309980973</v>
      </c>
      <c r="G84" s="53">
        <v>1.7162571837456375</v>
      </c>
      <c r="I84" s="53">
        <v>11.801436883068199</v>
      </c>
      <c r="J84" s="53">
        <v>14.261046145917849</v>
      </c>
      <c r="K84" s="53">
        <v>3.3382047567496631</v>
      </c>
      <c r="L84" s="53">
        <v>4.7126434598108888</v>
      </c>
      <c r="M84" s="53">
        <v>2.9500147472524598</v>
      </c>
    </row>
    <row r="85" spans="1:27" ht="14.25" customHeight="1">
      <c r="A85" s="60">
        <v>1992</v>
      </c>
      <c r="B85" s="53">
        <v>40.314083088873488</v>
      </c>
      <c r="C85" s="53">
        <v>28.561730916329999</v>
      </c>
      <c r="D85" s="53">
        <v>14.224378100303566</v>
      </c>
      <c r="E85" s="53">
        <v>10.778533314302974</v>
      </c>
      <c r="F85" s="53">
        <v>5.6669144449461255</v>
      </c>
      <c r="G85" s="53">
        <v>2.199168135390428</v>
      </c>
      <c r="I85" s="53">
        <v>11.752352172543489</v>
      </c>
      <c r="J85" s="53">
        <v>14.337352816026433</v>
      </c>
      <c r="K85" s="53">
        <v>3.4458447860005919</v>
      </c>
      <c r="L85" s="53">
        <v>5.1116188693568487</v>
      </c>
      <c r="M85" s="53">
        <v>3.4677463095556975</v>
      </c>
    </row>
    <row r="86" spans="1:27" ht="14.25" customHeight="1">
      <c r="A86" s="60">
        <v>1993</v>
      </c>
      <c r="B86" s="53">
        <v>40.052688123875321</v>
      </c>
      <c r="C86" s="53">
        <v>28.221284584160447</v>
      </c>
      <c r="D86" s="53">
        <v>13.684379989648173</v>
      </c>
      <c r="E86" s="53">
        <v>10.249643357667548</v>
      </c>
      <c r="F86" s="53">
        <v>5.2709349326827102</v>
      </c>
      <c r="G86" s="53">
        <v>1.9683332467271371</v>
      </c>
      <c r="I86" s="53">
        <v>11.831403539714874</v>
      </c>
      <c r="J86" s="53">
        <v>14.536904594512274</v>
      </c>
      <c r="K86" s="53">
        <v>3.4347366319806252</v>
      </c>
      <c r="L86" s="53">
        <v>4.9787084249848377</v>
      </c>
      <c r="M86" s="53">
        <v>3.3026016859555734</v>
      </c>
    </row>
    <row r="87" spans="1:27" ht="14.25" customHeight="1">
      <c r="A87" s="60">
        <v>1994</v>
      </c>
      <c r="B87" s="53">
        <v>40.13268446519757</v>
      </c>
      <c r="C87" s="53">
        <v>28.227077321181802</v>
      </c>
      <c r="D87" s="53">
        <v>13.645119009690641</v>
      </c>
      <c r="E87" s="53">
        <v>10.170420700724218</v>
      </c>
      <c r="F87" s="53">
        <v>5.1760269187222381</v>
      </c>
      <c r="G87" s="53">
        <v>1.9325345473267939</v>
      </c>
      <c r="I87" s="53">
        <v>11.905607144015768</v>
      </c>
      <c r="J87" s="53">
        <v>14.581958311491162</v>
      </c>
      <c r="K87" s="53">
        <v>3.4746983089664223</v>
      </c>
      <c r="L87" s="53">
        <v>4.9943937820019801</v>
      </c>
      <c r="M87" s="53">
        <v>3.243492371395444</v>
      </c>
    </row>
    <row r="88" spans="1:27" ht="14.25" customHeight="1">
      <c r="A88" s="60">
        <v>1995</v>
      </c>
      <c r="B88" s="53">
        <v>41.497999999999998</v>
      </c>
      <c r="C88" s="53">
        <v>29.577999999999999</v>
      </c>
      <c r="D88" s="53">
        <v>14.617000000000001</v>
      </c>
      <c r="E88" s="53">
        <v>10.939</v>
      </c>
      <c r="F88" s="53">
        <v>5.5819999999999999</v>
      </c>
      <c r="G88" s="53">
        <v>2.0289999999999999</v>
      </c>
      <c r="I88" s="53">
        <f t="shared" ref="I88:I106" si="0">B88-C88</f>
        <v>11.919999999999998</v>
      </c>
      <c r="J88" s="53">
        <f t="shared" ref="J88:J106" si="1">C88-D88</f>
        <v>14.960999999999999</v>
      </c>
      <c r="K88" s="53">
        <f t="shared" ref="K88:K106" si="2">D88-E88</f>
        <v>3.6780000000000008</v>
      </c>
      <c r="L88" s="53">
        <f t="shared" ref="L88:L106" si="3">E88-F88</f>
        <v>5.3570000000000002</v>
      </c>
      <c r="M88" s="53">
        <f t="shared" ref="M88:M106" si="4">F88-G88</f>
        <v>3.5529999999999999</v>
      </c>
    </row>
    <row r="89" spans="1:27" ht="14.25" customHeight="1">
      <c r="A89" s="60">
        <f t="shared" ref="A89:A97" si="5">A88+1</f>
        <v>1996</v>
      </c>
      <c r="B89" s="53">
        <v>42.692</v>
      </c>
      <c r="C89" s="53">
        <v>30.934999999999999</v>
      </c>
      <c r="D89" s="53">
        <v>15.836</v>
      </c>
      <c r="E89" s="53">
        <v>12.029</v>
      </c>
      <c r="F89" s="53">
        <v>6.3470000000000004</v>
      </c>
      <c r="G89" s="53">
        <v>2.4140000000000001</v>
      </c>
      <c r="I89" s="53">
        <f t="shared" si="0"/>
        <v>11.757000000000001</v>
      </c>
      <c r="J89" s="53">
        <f t="shared" si="1"/>
        <v>15.098999999999998</v>
      </c>
      <c r="K89" s="53">
        <f t="shared" si="2"/>
        <v>3.8070000000000004</v>
      </c>
      <c r="L89" s="53">
        <f t="shared" si="3"/>
        <v>5.6819999999999995</v>
      </c>
      <c r="M89" s="53">
        <f t="shared" si="4"/>
        <v>3.9330000000000003</v>
      </c>
    </row>
    <row r="90" spans="1:27" ht="14.25" customHeight="1">
      <c r="A90" s="60">
        <f t="shared" si="5"/>
        <v>1997</v>
      </c>
      <c r="B90" s="53">
        <v>43.767000000000003</v>
      </c>
      <c r="C90" s="53">
        <v>32.207999999999998</v>
      </c>
      <c r="D90" s="53">
        <v>16.984999999999999</v>
      </c>
      <c r="E90" s="53">
        <v>13.087999999999999</v>
      </c>
      <c r="F90" s="53">
        <v>7.1459999999999999</v>
      </c>
      <c r="G90" s="53">
        <v>2.6840000000000002</v>
      </c>
      <c r="I90" s="53">
        <f t="shared" si="0"/>
        <v>11.559000000000005</v>
      </c>
      <c r="J90" s="53">
        <f t="shared" si="1"/>
        <v>15.222999999999999</v>
      </c>
      <c r="K90" s="53">
        <f t="shared" si="2"/>
        <v>3.8970000000000002</v>
      </c>
      <c r="L90" s="53">
        <f t="shared" si="3"/>
        <v>5.9419999999999993</v>
      </c>
      <c r="M90" s="53">
        <f t="shared" si="4"/>
        <v>4.4619999999999997</v>
      </c>
    </row>
    <row r="91" spans="1:27" ht="14.25" customHeight="1">
      <c r="A91" s="60">
        <f t="shared" si="5"/>
        <v>1998</v>
      </c>
      <c r="B91" s="53">
        <v>44.353000000000002</v>
      </c>
      <c r="C91" s="53">
        <v>32.915999999999997</v>
      </c>
      <c r="D91" s="53">
        <v>17.693999999999999</v>
      </c>
      <c r="E91" s="53">
        <v>13.722</v>
      </c>
      <c r="F91" s="53">
        <v>7.5830000000000002</v>
      </c>
      <c r="G91" s="53">
        <v>2.9169999999999998</v>
      </c>
      <c r="I91" s="53">
        <f t="shared" si="0"/>
        <v>11.437000000000005</v>
      </c>
      <c r="J91" s="53">
        <f t="shared" si="1"/>
        <v>15.221999999999998</v>
      </c>
      <c r="K91" s="53">
        <f t="shared" si="2"/>
        <v>3.9719999999999995</v>
      </c>
      <c r="L91" s="53">
        <f t="shared" si="3"/>
        <v>6.1389999999999993</v>
      </c>
      <c r="M91" s="53">
        <f t="shared" si="4"/>
        <v>4.6660000000000004</v>
      </c>
    </row>
    <row r="92" spans="1:27" ht="14.25" customHeight="1">
      <c r="A92" s="60">
        <f t="shared" si="5"/>
        <v>1999</v>
      </c>
      <c r="B92" s="53">
        <v>45.009</v>
      </c>
      <c r="C92" s="53">
        <v>33.674999999999997</v>
      </c>
      <c r="D92" s="53">
        <v>18.366</v>
      </c>
      <c r="E92" s="53">
        <v>14.337</v>
      </c>
      <c r="F92" s="53">
        <v>7.9960000000000004</v>
      </c>
      <c r="G92" s="53">
        <v>3.0990000000000002</v>
      </c>
      <c r="I92" s="53">
        <f t="shared" si="0"/>
        <v>11.334000000000003</v>
      </c>
      <c r="J92" s="53">
        <f t="shared" si="1"/>
        <v>15.308999999999997</v>
      </c>
      <c r="K92" s="53">
        <f t="shared" si="2"/>
        <v>4.0289999999999999</v>
      </c>
      <c r="L92" s="53">
        <f t="shared" si="3"/>
        <v>6.3409999999999993</v>
      </c>
      <c r="M92" s="53">
        <f t="shared" si="4"/>
        <v>4.8970000000000002</v>
      </c>
    </row>
    <row r="93" spans="1:27" ht="14.25" customHeight="1">
      <c r="A93" s="60">
        <f t="shared" si="5"/>
        <v>2000</v>
      </c>
      <c r="B93" s="53">
        <v>45.293999999999997</v>
      </c>
      <c r="C93" s="53">
        <v>34.256999999999998</v>
      </c>
      <c r="D93" s="53">
        <v>19.295000000000002</v>
      </c>
      <c r="E93" s="53">
        <v>15.276</v>
      </c>
      <c r="F93" s="53">
        <v>8.7810000000000006</v>
      </c>
      <c r="G93" s="53">
        <v>3.4350000000000001</v>
      </c>
      <c r="I93" s="53">
        <f t="shared" si="0"/>
        <v>11.036999999999999</v>
      </c>
      <c r="J93" s="53">
        <f t="shared" si="1"/>
        <v>14.961999999999996</v>
      </c>
      <c r="K93" s="53">
        <f t="shared" si="2"/>
        <v>4.0190000000000019</v>
      </c>
      <c r="L93" s="53">
        <f t="shared" si="3"/>
        <v>6.4949999999999992</v>
      </c>
      <c r="M93" s="53">
        <f t="shared" si="4"/>
        <v>5.3460000000000001</v>
      </c>
    </row>
    <row r="94" spans="1:27" ht="14.25" customHeight="1">
      <c r="A94" s="60">
        <f t="shared" si="5"/>
        <v>2001</v>
      </c>
      <c r="B94" s="53">
        <v>43.148000000000003</v>
      </c>
      <c r="C94" s="53">
        <v>31.654</v>
      </c>
      <c r="D94" s="53">
        <v>16.760000000000002</v>
      </c>
      <c r="E94" s="53">
        <v>12.981999999999999</v>
      </c>
      <c r="F94" s="53">
        <v>7.0910000000000002</v>
      </c>
      <c r="G94" s="53">
        <v>2.7440000000000002</v>
      </c>
      <c r="I94" s="53">
        <f t="shared" si="0"/>
        <v>11.494000000000003</v>
      </c>
      <c r="J94" s="53">
        <f t="shared" si="1"/>
        <v>14.893999999999998</v>
      </c>
      <c r="K94" s="53">
        <f t="shared" si="2"/>
        <v>3.7780000000000022</v>
      </c>
      <c r="L94" s="53">
        <f t="shared" si="3"/>
        <v>5.8909999999999991</v>
      </c>
      <c r="M94" s="53">
        <f t="shared" si="4"/>
        <v>4.3469999999999995</v>
      </c>
    </row>
    <row r="95" spans="1:27" ht="14.25" customHeight="1">
      <c r="A95" s="60">
        <f t="shared" si="5"/>
        <v>2002</v>
      </c>
      <c r="B95" s="53">
        <v>42.948999999999998</v>
      </c>
      <c r="C95" s="53">
        <v>31.175000000000001</v>
      </c>
      <c r="D95" s="53">
        <v>15.913</v>
      </c>
      <c r="E95" s="53">
        <v>12.112</v>
      </c>
      <c r="F95" s="53">
        <v>6.5609999999999999</v>
      </c>
      <c r="G95" s="53">
        <v>2.5790000000000002</v>
      </c>
      <c r="I95" s="53">
        <f t="shared" si="0"/>
        <v>11.773999999999997</v>
      </c>
      <c r="J95" s="53">
        <f t="shared" si="1"/>
        <v>15.262</v>
      </c>
      <c r="K95" s="53">
        <f t="shared" si="2"/>
        <v>3.8010000000000002</v>
      </c>
      <c r="L95" s="53">
        <f t="shared" si="3"/>
        <v>5.5510000000000002</v>
      </c>
      <c r="M95" s="53">
        <f t="shared" si="4"/>
        <v>3.9819999999999998</v>
      </c>
      <c r="V95" s="59"/>
      <c r="W95" s="59"/>
      <c r="X95" s="59"/>
      <c r="Y95" s="59"/>
      <c r="Z95" s="59"/>
      <c r="AA95" s="59"/>
    </row>
    <row r="96" spans="1:27" ht="14.25" customHeight="1">
      <c r="A96" s="60">
        <f t="shared" si="5"/>
        <v>2003</v>
      </c>
      <c r="B96" s="53">
        <v>43.518999999999998</v>
      </c>
      <c r="C96" s="53">
        <v>31.690999999999999</v>
      </c>
      <c r="D96" s="53">
        <v>16.390999999999998</v>
      </c>
      <c r="E96" s="53">
        <v>12.553000000000001</v>
      </c>
      <c r="F96" s="53">
        <v>6.915</v>
      </c>
      <c r="G96" s="53">
        <v>2.81</v>
      </c>
      <c r="I96" s="53">
        <f t="shared" si="0"/>
        <v>11.827999999999999</v>
      </c>
      <c r="J96" s="53">
        <f t="shared" si="1"/>
        <v>15.3</v>
      </c>
      <c r="K96" s="53">
        <f t="shared" si="2"/>
        <v>3.8379999999999974</v>
      </c>
      <c r="L96" s="53">
        <f t="shared" si="3"/>
        <v>5.6380000000000008</v>
      </c>
      <c r="M96" s="53">
        <f t="shared" si="4"/>
        <v>4.1050000000000004</v>
      </c>
      <c r="V96" s="59"/>
      <c r="W96" s="59"/>
      <c r="X96" s="59"/>
      <c r="Y96" s="59"/>
      <c r="Z96" s="59"/>
      <c r="AA96" s="59"/>
    </row>
    <row r="97" spans="1:27" ht="14.25" customHeight="1">
      <c r="A97" s="60">
        <f t="shared" si="5"/>
        <v>2004</v>
      </c>
      <c r="B97" s="53">
        <v>44.871000000000002</v>
      </c>
      <c r="C97" s="53">
        <v>33.317</v>
      </c>
      <c r="D97" s="53">
        <v>18.119</v>
      </c>
      <c r="E97" s="53">
        <v>14.177</v>
      </c>
      <c r="F97" s="53">
        <v>8.1430000000000007</v>
      </c>
      <c r="G97" s="53">
        <v>3.47</v>
      </c>
      <c r="I97" s="53">
        <f t="shared" si="0"/>
        <v>11.554000000000002</v>
      </c>
      <c r="J97" s="53">
        <f t="shared" si="1"/>
        <v>15.198</v>
      </c>
      <c r="K97" s="53">
        <f t="shared" si="2"/>
        <v>3.9420000000000002</v>
      </c>
      <c r="L97" s="53">
        <f t="shared" si="3"/>
        <v>6.0339999999999989</v>
      </c>
      <c r="M97" s="53">
        <f t="shared" si="4"/>
        <v>4.673</v>
      </c>
      <c r="V97" s="59"/>
      <c r="W97" s="59"/>
      <c r="X97" s="59"/>
      <c r="Y97" s="59"/>
      <c r="Z97" s="59"/>
      <c r="AA97" s="59"/>
    </row>
    <row r="98" spans="1:27" ht="14.25" customHeight="1">
      <c r="A98" s="60">
        <v>2005</v>
      </c>
      <c r="B98" s="53">
        <v>46.582000000000001</v>
      </c>
      <c r="C98" s="53">
        <v>35.243000000000002</v>
      </c>
      <c r="D98" s="53">
        <v>20.036999999999999</v>
      </c>
      <c r="E98" s="53">
        <v>15.978</v>
      </c>
      <c r="F98" s="53">
        <v>9.4320000000000004</v>
      </c>
      <c r="G98" s="53">
        <v>4.1029999999999998</v>
      </c>
      <c r="I98" s="53">
        <f t="shared" si="0"/>
        <v>11.338999999999999</v>
      </c>
      <c r="J98" s="53">
        <f t="shared" si="1"/>
        <v>15.206000000000003</v>
      </c>
      <c r="K98" s="53">
        <f t="shared" si="2"/>
        <v>4.0589999999999993</v>
      </c>
      <c r="L98" s="53">
        <f t="shared" si="3"/>
        <v>6.5459999999999994</v>
      </c>
      <c r="M98" s="53">
        <f t="shared" si="4"/>
        <v>5.3290000000000006</v>
      </c>
      <c r="V98" s="59"/>
      <c r="W98" s="59"/>
      <c r="X98" s="59"/>
      <c r="Y98" s="59"/>
      <c r="Z98" s="59"/>
      <c r="AA98" s="59"/>
    </row>
    <row r="99" spans="1:27" ht="14.25" customHeight="1">
      <c r="A99" s="60">
        <f>A98+1</f>
        <v>2006</v>
      </c>
      <c r="B99" s="53">
        <v>47.555</v>
      </c>
      <c r="C99" s="53">
        <v>36.161999999999999</v>
      </c>
      <c r="D99" s="53">
        <v>20.864000000000001</v>
      </c>
      <c r="E99" s="53">
        <v>16.745999999999999</v>
      </c>
      <c r="F99" s="53">
        <v>9.9250000000000007</v>
      </c>
      <c r="G99" s="53">
        <v>4.3570000000000002</v>
      </c>
      <c r="I99" s="53">
        <f t="shared" si="0"/>
        <v>11.393000000000001</v>
      </c>
      <c r="J99" s="53">
        <f t="shared" si="1"/>
        <v>15.297999999999998</v>
      </c>
      <c r="K99" s="53">
        <f t="shared" si="2"/>
        <v>4.1180000000000021</v>
      </c>
      <c r="L99" s="53">
        <f t="shared" si="3"/>
        <v>6.820999999999998</v>
      </c>
      <c r="M99" s="53">
        <f t="shared" si="4"/>
        <v>5.5680000000000005</v>
      </c>
      <c r="V99" s="59"/>
      <c r="W99" s="59"/>
      <c r="X99" s="59"/>
      <c r="Y99" s="59"/>
      <c r="Z99" s="59"/>
      <c r="AA99" s="59"/>
    </row>
    <row r="100" spans="1:27" ht="14.25" customHeight="1">
      <c r="A100" s="60">
        <f>A99+1</f>
        <v>2007</v>
      </c>
      <c r="B100" s="53">
        <v>48.027000000000001</v>
      </c>
      <c r="C100" s="53">
        <v>36.792999999999999</v>
      </c>
      <c r="D100" s="53">
        <v>21.513000000000002</v>
      </c>
      <c r="E100" s="53">
        <v>17.393999999999998</v>
      </c>
      <c r="F100" s="53">
        <v>10.49</v>
      </c>
      <c r="G100" s="53">
        <v>4.7709999999999999</v>
      </c>
      <c r="I100" s="53">
        <f t="shared" si="0"/>
        <v>11.234000000000002</v>
      </c>
      <c r="J100" s="53">
        <f t="shared" si="1"/>
        <v>15.279999999999998</v>
      </c>
      <c r="K100" s="53">
        <f t="shared" si="2"/>
        <v>4.1190000000000033</v>
      </c>
      <c r="L100" s="53">
        <f t="shared" si="3"/>
        <v>6.9039999999999981</v>
      </c>
      <c r="M100" s="53">
        <f t="shared" si="4"/>
        <v>5.7190000000000003</v>
      </c>
      <c r="V100" s="59"/>
      <c r="W100" s="59"/>
      <c r="X100" s="59"/>
      <c r="Y100" s="59"/>
      <c r="Z100" s="59"/>
      <c r="AA100" s="59"/>
    </row>
    <row r="101" spans="1:27" ht="14.25" customHeight="1">
      <c r="A101" s="60">
        <f>A100+1</f>
        <v>2008</v>
      </c>
      <c r="B101" s="53">
        <v>46.973999999999997</v>
      </c>
      <c r="C101" s="53">
        <v>35.201999999999998</v>
      </c>
      <c r="D101" s="53">
        <v>19.574000000000002</v>
      </c>
      <c r="E101" s="53">
        <v>15.535</v>
      </c>
      <c r="F101" s="53">
        <v>9.125</v>
      </c>
      <c r="G101" s="53">
        <v>4.0970000000000004</v>
      </c>
      <c r="I101" s="53">
        <f t="shared" si="0"/>
        <v>11.771999999999998</v>
      </c>
      <c r="J101" s="53">
        <f t="shared" si="1"/>
        <v>15.627999999999997</v>
      </c>
      <c r="K101" s="53">
        <f t="shared" si="2"/>
        <v>4.0390000000000015</v>
      </c>
      <c r="L101" s="53">
        <f t="shared" si="3"/>
        <v>6.41</v>
      </c>
      <c r="M101" s="53">
        <f t="shared" si="4"/>
        <v>5.0279999999999996</v>
      </c>
      <c r="V101" s="59"/>
      <c r="W101" s="59"/>
      <c r="X101" s="59"/>
      <c r="Y101" s="59"/>
      <c r="Z101" s="59"/>
      <c r="AA101" s="59"/>
    </row>
    <row r="102" spans="1:27" ht="14.25" customHeight="1">
      <c r="A102" s="60">
        <v>2009</v>
      </c>
      <c r="B102" s="53">
        <v>45.851999999999997</v>
      </c>
      <c r="C102" s="53">
        <v>33.438000000000002</v>
      </c>
      <c r="D102" s="53">
        <v>17.478000000000002</v>
      </c>
      <c r="E102" s="53">
        <v>13.507</v>
      </c>
      <c r="F102" s="53">
        <v>7.673</v>
      </c>
      <c r="G102" s="53">
        <v>3.4359999999999999</v>
      </c>
      <c r="I102" s="53">
        <f t="shared" si="0"/>
        <v>12.413999999999994</v>
      </c>
      <c r="J102" s="53">
        <f t="shared" si="1"/>
        <v>15.96</v>
      </c>
      <c r="K102" s="53">
        <f t="shared" si="2"/>
        <v>3.9710000000000019</v>
      </c>
      <c r="L102" s="53">
        <f t="shared" si="3"/>
        <v>5.8339999999999996</v>
      </c>
      <c r="M102" s="53">
        <f t="shared" si="4"/>
        <v>4.2370000000000001</v>
      </c>
      <c r="V102" s="59"/>
      <c r="W102" s="59"/>
      <c r="X102" s="59"/>
      <c r="Y102" s="59"/>
      <c r="Z102" s="59"/>
      <c r="AA102" s="59"/>
    </row>
    <row r="103" spans="1:27" ht="14.25" customHeight="1">
      <c r="A103" s="60">
        <v>2010</v>
      </c>
      <c r="B103" s="53">
        <v>47.076999999999998</v>
      </c>
      <c r="C103" s="53">
        <v>34.835999999999999</v>
      </c>
      <c r="D103" s="53">
        <v>18.827000000000002</v>
      </c>
      <c r="E103" s="53">
        <v>14.785</v>
      </c>
      <c r="F103" s="53">
        <v>8.6389999999999993</v>
      </c>
      <c r="G103" s="53">
        <v>3.93</v>
      </c>
      <c r="I103" s="53">
        <f t="shared" si="0"/>
        <v>12.241</v>
      </c>
      <c r="J103" s="53">
        <f t="shared" si="1"/>
        <v>16.008999999999997</v>
      </c>
      <c r="K103" s="53">
        <f t="shared" si="2"/>
        <v>4.0420000000000016</v>
      </c>
      <c r="L103" s="53">
        <f t="shared" si="3"/>
        <v>6.1460000000000008</v>
      </c>
      <c r="M103" s="53">
        <f t="shared" si="4"/>
        <v>4.7089999999999996</v>
      </c>
      <c r="V103" s="59"/>
      <c r="W103" s="59"/>
      <c r="X103" s="59"/>
      <c r="Y103" s="59"/>
      <c r="Z103" s="59"/>
      <c r="AA103" s="59"/>
    </row>
    <row r="104" spans="1:27" ht="14.25" customHeight="1">
      <c r="A104" s="60">
        <f>A103+1</f>
        <v>2011</v>
      </c>
      <c r="B104" s="53">
        <v>47.41</v>
      </c>
      <c r="C104" s="53">
        <v>35.119999999999997</v>
      </c>
      <c r="D104" s="53">
        <v>18.846</v>
      </c>
      <c r="E104" s="53">
        <v>14.750999999999999</v>
      </c>
      <c r="F104" s="53">
        <v>8.4540000000000006</v>
      </c>
      <c r="G104" s="53">
        <v>3.7450000000000001</v>
      </c>
      <c r="I104" s="53">
        <f t="shared" si="0"/>
        <v>12.29</v>
      </c>
      <c r="J104" s="53">
        <f t="shared" si="1"/>
        <v>16.273999999999997</v>
      </c>
      <c r="K104" s="53">
        <f t="shared" si="2"/>
        <v>4.0950000000000006</v>
      </c>
      <c r="L104" s="53">
        <f t="shared" si="3"/>
        <v>6.2969999999999988</v>
      </c>
      <c r="M104" s="53">
        <f t="shared" si="4"/>
        <v>4.7090000000000005</v>
      </c>
      <c r="V104" s="59"/>
      <c r="W104" s="59"/>
      <c r="X104" s="59"/>
      <c r="Y104" s="59"/>
      <c r="Z104" s="59"/>
      <c r="AA104" s="59"/>
    </row>
    <row r="105" spans="1:27" ht="14.25" customHeight="1">
      <c r="A105" s="60">
        <f>A104+1</f>
        <v>2012</v>
      </c>
      <c r="B105" s="53">
        <v>49.182000000000002</v>
      </c>
      <c r="C105" s="53">
        <v>37.32</v>
      </c>
      <c r="D105" s="53">
        <v>21.22</v>
      </c>
      <c r="E105" s="53">
        <v>16.974</v>
      </c>
      <c r="F105" s="53">
        <v>10.11</v>
      </c>
      <c r="G105" s="53">
        <v>4.5250000000000004</v>
      </c>
      <c r="I105" s="53">
        <f t="shared" si="0"/>
        <v>11.862000000000002</v>
      </c>
      <c r="J105" s="53">
        <f t="shared" si="1"/>
        <v>16.100000000000001</v>
      </c>
      <c r="K105" s="53">
        <f t="shared" si="2"/>
        <v>4.2459999999999987</v>
      </c>
      <c r="L105" s="53">
        <f t="shared" si="3"/>
        <v>6.8640000000000008</v>
      </c>
      <c r="M105" s="53">
        <f t="shared" si="4"/>
        <v>5.5849999999999991</v>
      </c>
      <c r="V105" s="59"/>
      <c r="W105" s="59"/>
      <c r="X105" s="59"/>
      <c r="Y105" s="59"/>
      <c r="Z105" s="59"/>
      <c r="AA105" s="59"/>
    </row>
    <row r="106" spans="1:27" ht="14.25" customHeight="1">
      <c r="A106" s="60">
        <f>A105+1</f>
        <v>2013</v>
      </c>
      <c r="B106" s="53">
        <v>47.609000000000002</v>
      </c>
      <c r="C106" s="53">
        <v>35.369</v>
      </c>
      <c r="D106" s="53">
        <v>18.914999999999999</v>
      </c>
      <c r="E106" s="53">
        <v>14.768000000000001</v>
      </c>
      <c r="F106" s="53">
        <v>8.4499999999999993</v>
      </c>
      <c r="G106" s="53">
        <v>3.6909999999999998</v>
      </c>
      <c r="I106" s="53">
        <f t="shared" si="0"/>
        <v>12.240000000000002</v>
      </c>
      <c r="J106" s="53">
        <f t="shared" si="1"/>
        <v>16.454000000000001</v>
      </c>
      <c r="K106" s="53">
        <f t="shared" si="2"/>
        <v>4.1469999999999985</v>
      </c>
      <c r="L106" s="53">
        <f t="shared" si="3"/>
        <v>6.3180000000000014</v>
      </c>
      <c r="M106" s="53">
        <f t="shared" si="4"/>
        <v>4.7589999999999995</v>
      </c>
      <c r="V106" s="59"/>
      <c r="W106" s="59"/>
      <c r="X106" s="59"/>
      <c r="Y106" s="59"/>
      <c r="Z106" s="59"/>
      <c r="AA106" s="59"/>
    </row>
    <row r="107" spans="1:27" ht="14.25" customHeight="1">
      <c r="A107" s="60">
        <v>2014</v>
      </c>
      <c r="B107" s="53">
        <v>48.207999999999998</v>
      </c>
      <c r="C107" s="53">
        <v>36.234000000000002</v>
      </c>
      <c r="D107" s="53">
        <v>19.872</v>
      </c>
      <c r="E107" s="53">
        <v>15.657</v>
      </c>
      <c r="F107" s="53">
        <v>9.0990000000000002</v>
      </c>
      <c r="G107" s="53">
        <v>3.9929999999999999</v>
      </c>
      <c r="I107" s="53">
        <v>11.974</v>
      </c>
      <c r="J107" s="53">
        <v>16.361999999999998</v>
      </c>
      <c r="K107" s="53">
        <v>4.2149999999999999</v>
      </c>
      <c r="L107" s="53">
        <v>6.5579999999999998</v>
      </c>
      <c r="M107" s="53">
        <v>5.1059999999999999</v>
      </c>
      <c r="V107" s="59"/>
      <c r="W107" s="59"/>
      <c r="X107" s="59"/>
      <c r="Y107" s="59"/>
      <c r="Z107" s="59"/>
      <c r="AA107" s="59"/>
    </row>
    <row r="108" spans="1:27" ht="14.25" customHeight="1">
      <c r="A108" s="60">
        <v>2015</v>
      </c>
      <c r="B108" s="53">
        <v>48.201000000000001</v>
      </c>
      <c r="C108" s="53">
        <v>36.262999999999998</v>
      </c>
      <c r="D108" s="53">
        <v>19.821000000000002</v>
      </c>
      <c r="E108" s="53">
        <v>15.567</v>
      </c>
      <c r="F108" s="53">
        <v>8.9730000000000008</v>
      </c>
      <c r="G108" s="53">
        <v>3.8730000000000002</v>
      </c>
      <c r="I108" s="53">
        <v>11.938000000000001</v>
      </c>
      <c r="J108" s="53">
        <v>16.442</v>
      </c>
      <c r="K108" s="53">
        <v>4.2539999999999996</v>
      </c>
      <c r="L108" s="53">
        <v>6.5940000000000003</v>
      </c>
      <c r="M108" s="53">
        <v>5.0999999999999996</v>
      </c>
      <c r="V108" s="59"/>
      <c r="W108" s="59"/>
      <c r="X108" s="59"/>
      <c r="Y108" s="59"/>
      <c r="Z108" s="59"/>
      <c r="AA108" s="59"/>
    </row>
    <row r="109" spans="1:27" ht="14.25" customHeight="1">
      <c r="A109" s="60">
        <v>2016</v>
      </c>
      <c r="B109" s="53">
        <v>48.137999999999998</v>
      </c>
      <c r="C109" s="53">
        <v>35.976999999999997</v>
      </c>
      <c r="D109" s="53">
        <v>19.268000000000001</v>
      </c>
      <c r="E109" s="53">
        <v>15.015000000000001</v>
      </c>
      <c r="F109" s="53">
        <v>8.5289999999999999</v>
      </c>
      <c r="G109" s="53">
        <v>3.66</v>
      </c>
      <c r="I109" s="53">
        <v>12.16</v>
      </c>
      <c r="J109" s="53">
        <v>16.71</v>
      </c>
      <c r="K109" s="53">
        <v>4.2530000000000001</v>
      </c>
      <c r="L109" s="53">
        <v>6.4859999999999998</v>
      </c>
      <c r="M109" s="53">
        <v>4.8689999999999998</v>
      </c>
      <c r="V109" s="59"/>
      <c r="W109" s="59"/>
      <c r="X109" s="59"/>
      <c r="Y109" s="59"/>
      <c r="Z109" s="59"/>
      <c r="AA109" s="59"/>
    </row>
    <row r="110" spans="1:27" ht="14.25" customHeight="1">
      <c r="A110" s="60">
        <v>2017</v>
      </c>
      <c r="B110" s="53">
        <v>48.493000000000002</v>
      </c>
      <c r="C110" s="53">
        <v>36.488999999999997</v>
      </c>
      <c r="D110" s="53">
        <v>19.777999999999999</v>
      </c>
      <c r="E110" s="53">
        <v>15.459</v>
      </c>
      <c r="F110" s="53">
        <v>8.7780000000000005</v>
      </c>
      <c r="G110" s="53">
        <v>3.6869999999999998</v>
      </c>
      <c r="I110" s="53">
        <v>12.004</v>
      </c>
      <c r="J110" s="53">
        <v>16.710999999999999</v>
      </c>
      <c r="K110" s="53">
        <v>4.319</v>
      </c>
      <c r="L110" s="53">
        <v>6.681</v>
      </c>
      <c r="M110" s="53">
        <v>5.09</v>
      </c>
      <c r="V110" s="59"/>
      <c r="W110" s="59"/>
      <c r="X110" s="59"/>
      <c r="Y110" s="59"/>
      <c r="Z110" s="59"/>
      <c r="AA110" s="59"/>
    </row>
    <row r="111" spans="1:27" ht="14.25" customHeight="1">
      <c r="A111" s="58"/>
      <c r="B111" s="56"/>
      <c r="C111" s="58"/>
      <c r="D111" s="58"/>
      <c r="E111" s="58"/>
      <c r="F111" s="58"/>
      <c r="G111" s="58"/>
      <c r="H111" s="57"/>
      <c r="I111" s="56"/>
      <c r="J111" s="56"/>
      <c r="K111" s="56"/>
      <c r="L111" s="56"/>
      <c r="M111" s="56"/>
    </row>
    <row r="112" spans="1:27" ht="14.25" customHeight="1">
      <c r="A112" s="55"/>
      <c r="I112" s="53"/>
      <c r="J112" s="53"/>
      <c r="K112" s="53"/>
      <c r="L112" s="53"/>
      <c r="M112" s="53"/>
    </row>
    <row r="113" spans="1:13" ht="14.25" customHeight="1">
      <c r="A113" s="54" t="s">
        <v>140</v>
      </c>
      <c r="I113" s="53"/>
      <c r="J113" s="53"/>
      <c r="K113" s="53"/>
      <c r="L113" s="53"/>
      <c r="M113" s="53"/>
    </row>
    <row r="114" spans="1:13" ht="14.25" customHeight="1">
      <c r="A114" s="54" t="s">
        <v>156</v>
      </c>
      <c r="I114" s="53"/>
      <c r="J114" s="53"/>
      <c r="K114" s="53"/>
      <c r="L114" s="53"/>
      <c r="M114" s="53"/>
    </row>
    <row r="115" spans="1:13" ht="14.25" customHeight="1">
      <c r="A115" s="54" t="s">
        <v>138</v>
      </c>
      <c r="I115" s="53"/>
      <c r="J115" s="53"/>
      <c r="K115" s="53"/>
      <c r="L115" s="53"/>
      <c r="M115" s="53"/>
    </row>
    <row r="116" spans="1:13" ht="14.25" customHeight="1">
      <c r="A116" s="54" t="s">
        <v>137</v>
      </c>
      <c r="I116" s="53"/>
      <c r="J116" s="53"/>
      <c r="K116" s="53"/>
      <c r="L116" s="53"/>
      <c r="M116" s="53"/>
    </row>
    <row r="117" spans="1:13" ht="14.25" customHeight="1">
      <c r="A117" s="52" t="s">
        <v>155</v>
      </c>
      <c r="I117" s="53"/>
      <c r="J117" s="53"/>
      <c r="K117" s="53"/>
      <c r="L117" s="53"/>
      <c r="M117" s="53"/>
    </row>
    <row r="118" spans="1:13" ht="14.25" customHeight="1">
      <c r="A118" s="52" t="s">
        <v>154</v>
      </c>
      <c r="I118" s="53"/>
      <c r="J118" s="53"/>
      <c r="K118" s="53"/>
      <c r="L118" s="53"/>
      <c r="M118" s="53"/>
    </row>
    <row r="119" spans="1:13" ht="14.25" customHeight="1">
      <c r="I119" s="53"/>
      <c r="J119" s="53"/>
      <c r="K119" s="53"/>
      <c r="L119" s="53"/>
      <c r="M119" s="53"/>
    </row>
    <row r="120" spans="1:13" ht="14.25" customHeight="1">
      <c r="I120" s="53"/>
      <c r="J120" s="53"/>
      <c r="K120" s="53"/>
      <c r="L120" s="53"/>
      <c r="M120" s="53"/>
    </row>
    <row r="121" spans="1:13" ht="14.25" customHeight="1">
      <c r="I121" s="53"/>
      <c r="J121" s="53"/>
      <c r="K121" s="53"/>
      <c r="L121" s="53"/>
      <c r="M121" s="53"/>
    </row>
    <row r="122" spans="1:13" ht="14.25" customHeight="1">
      <c r="I122" s="53"/>
      <c r="J122" s="53"/>
      <c r="K122" s="53"/>
      <c r="L122" s="53"/>
      <c r="M122" s="53"/>
    </row>
    <row r="123" spans="1:13" ht="14.25" customHeight="1">
      <c r="I123" s="53"/>
      <c r="J123" s="53"/>
      <c r="K123" s="53"/>
      <c r="L123" s="53"/>
      <c r="M123" s="53"/>
    </row>
    <row r="124" spans="1:13" ht="14.25" customHeight="1">
      <c r="I124" s="53"/>
      <c r="J124" s="53"/>
      <c r="K124" s="53"/>
      <c r="L124" s="53"/>
      <c r="M124" s="53"/>
    </row>
    <row r="125" spans="1:13" ht="14.25" customHeight="1">
      <c r="I125" s="53"/>
      <c r="J125" s="53"/>
      <c r="K125" s="53"/>
      <c r="L125" s="53"/>
      <c r="M125" s="53"/>
    </row>
    <row r="126" spans="1:13" ht="14.25" customHeight="1">
      <c r="I126" s="53"/>
      <c r="J126" s="53"/>
      <c r="K126" s="53"/>
      <c r="L126" s="53"/>
      <c r="M126" s="53"/>
    </row>
    <row r="127" spans="1:13" ht="14.25" customHeight="1">
      <c r="I127" s="53"/>
      <c r="J127" s="53"/>
      <c r="K127" s="53"/>
      <c r="L127" s="53"/>
      <c r="M127" s="53"/>
    </row>
    <row r="128" spans="1:13" ht="14.25" customHeight="1">
      <c r="I128" s="53"/>
      <c r="J128" s="53"/>
      <c r="K128" s="53"/>
      <c r="L128" s="53"/>
      <c r="M128" s="53"/>
    </row>
    <row r="129" spans="9:13" ht="14.25" customHeight="1">
      <c r="I129" s="53"/>
      <c r="J129" s="53"/>
      <c r="K129" s="53"/>
      <c r="L129" s="53"/>
      <c r="M129" s="53"/>
    </row>
    <row r="130" spans="9:13" ht="14.25" customHeight="1">
      <c r="I130" s="53"/>
      <c r="J130" s="53"/>
      <c r="K130" s="53"/>
      <c r="L130" s="53"/>
      <c r="M130" s="53"/>
    </row>
    <row r="131" spans="9:13" ht="14.25" customHeight="1">
      <c r="I131" s="53"/>
      <c r="J131" s="53"/>
      <c r="K131" s="53"/>
      <c r="L131" s="53"/>
      <c r="M131" s="53"/>
    </row>
    <row r="132" spans="9:13" ht="14.25" customHeight="1">
      <c r="I132" s="53"/>
      <c r="J132" s="53"/>
      <c r="K132" s="53"/>
      <c r="L132" s="53"/>
      <c r="M132" s="53"/>
    </row>
    <row r="133" spans="9:13" ht="14.25" customHeight="1">
      <c r="I133" s="53"/>
      <c r="J133" s="53"/>
      <c r="K133" s="53"/>
      <c r="L133" s="53"/>
      <c r="M133" s="53"/>
    </row>
    <row r="134" spans="9:13" ht="14.25" customHeight="1">
      <c r="I134" s="53"/>
      <c r="J134" s="53"/>
      <c r="K134" s="53"/>
      <c r="L134" s="53"/>
      <c r="M134" s="53"/>
    </row>
    <row r="135" spans="9:13" ht="14.25" customHeight="1">
      <c r="I135" s="53"/>
      <c r="J135" s="53"/>
      <c r="K135" s="53"/>
      <c r="L135" s="53"/>
      <c r="M135" s="53"/>
    </row>
    <row r="136" spans="9:13" ht="14.25" customHeight="1">
      <c r="I136" s="53"/>
      <c r="J136" s="53"/>
      <c r="K136" s="53"/>
      <c r="L136" s="53"/>
      <c r="M136" s="53"/>
    </row>
    <row r="137" spans="9:13" ht="14.25" customHeight="1">
      <c r="I137" s="53"/>
      <c r="J137" s="53"/>
      <c r="K137" s="53"/>
      <c r="L137" s="53"/>
      <c r="M137" s="53"/>
    </row>
    <row r="138" spans="9:13" ht="14.25" customHeight="1">
      <c r="I138" s="53"/>
      <c r="J138" s="53"/>
      <c r="K138" s="53"/>
      <c r="L138" s="53"/>
      <c r="M138" s="53"/>
    </row>
    <row r="139" spans="9:13" ht="14.25" customHeight="1">
      <c r="I139" s="53"/>
      <c r="J139" s="53"/>
      <c r="K139" s="53"/>
      <c r="L139" s="53"/>
      <c r="M139" s="53"/>
    </row>
    <row r="140" spans="9:13" ht="14.25" customHeight="1">
      <c r="I140" s="53"/>
      <c r="J140" s="53"/>
      <c r="K140" s="53"/>
      <c r="L140" s="53"/>
      <c r="M140" s="53"/>
    </row>
    <row r="141" spans="9:13" ht="14.25" customHeight="1">
      <c r="I141" s="53"/>
      <c r="J141" s="53"/>
      <c r="K141" s="53"/>
      <c r="L141" s="53"/>
      <c r="M141" s="53"/>
    </row>
    <row r="142" spans="9:13" ht="14.25" customHeight="1">
      <c r="I142" s="53"/>
      <c r="J142" s="53"/>
      <c r="K142" s="53"/>
      <c r="L142" s="53"/>
      <c r="M142" s="53"/>
    </row>
    <row r="143" spans="9:13" ht="14.25" customHeight="1">
      <c r="I143" s="53"/>
      <c r="J143" s="53"/>
      <c r="K143" s="53"/>
      <c r="L143" s="53"/>
      <c r="M143" s="53"/>
    </row>
    <row r="144" spans="9:13" ht="14.25" customHeight="1">
      <c r="I144" s="53"/>
      <c r="J144" s="53"/>
      <c r="K144" s="53"/>
      <c r="L144" s="53"/>
      <c r="M144" s="53"/>
    </row>
    <row r="145" spans="9:13" ht="14.25" customHeight="1">
      <c r="I145" s="53"/>
      <c r="J145" s="53"/>
      <c r="K145" s="53"/>
      <c r="L145" s="53"/>
      <c r="M145" s="53"/>
    </row>
    <row r="146" spans="9:13" ht="14.25" customHeight="1">
      <c r="I146" s="53"/>
      <c r="J146" s="53"/>
      <c r="K146" s="53"/>
      <c r="L146" s="53"/>
      <c r="M146" s="53"/>
    </row>
    <row r="147" spans="9:13" ht="14.25" customHeight="1">
      <c r="I147" s="53"/>
      <c r="J147" s="53"/>
      <c r="K147" s="53"/>
      <c r="L147" s="53"/>
      <c r="M147" s="53"/>
    </row>
    <row r="148" spans="9:13" ht="14.25" customHeight="1">
      <c r="I148" s="53"/>
      <c r="J148" s="53"/>
      <c r="K148" s="53"/>
      <c r="L148" s="53"/>
      <c r="M148" s="53"/>
    </row>
    <row r="149" spans="9:13" ht="14.25" customHeight="1">
      <c r="I149" s="53"/>
      <c r="J149" s="53"/>
      <c r="K149" s="53"/>
      <c r="L149" s="53"/>
      <c r="M149" s="53"/>
    </row>
    <row r="150" spans="9:13" ht="14.25" customHeight="1">
      <c r="I150" s="53"/>
      <c r="J150" s="53"/>
      <c r="K150" s="53"/>
      <c r="L150" s="53"/>
      <c r="M150" s="53"/>
    </row>
    <row r="151" spans="9:13" ht="14.25" customHeight="1">
      <c r="I151" s="53"/>
      <c r="J151" s="53"/>
      <c r="K151" s="53"/>
      <c r="L151" s="53"/>
      <c r="M151" s="53"/>
    </row>
    <row r="152" spans="9:13" ht="14.25" customHeight="1">
      <c r="I152" s="53"/>
      <c r="J152" s="53"/>
      <c r="K152" s="53"/>
      <c r="L152" s="53"/>
      <c r="M152" s="53"/>
    </row>
    <row r="153" spans="9:13" ht="14.25" customHeight="1">
      <c r="I153" s="53"/>
      <c r="J153" s="53"/>
      <c r="K153" s="53"/>
      <c r="L153" s="53"/>
      <c r="M153" s="53"/>
    </row>
    <row r="154" spans="9:13" ht="14.25" customHeight="1">
      <c r="I154" s="53"/>
      <c r="J154" s="53"/>
      <c r="K154" s="53"/>
      <c r="L154" s="53"/>
      <c r="M154" s="53"/>
    </row>
    <row r="155" spans="9:13" ht="14.25" customHeight="1">
      <c r="I155" s="53"/>
      <c r="J155" s="53"/>
      <c r="K155" s="53"/>
      <c r="L155" s="53"/>
      <c r="M155" s="53"/>
    </row>
    <row r="156" spans="9:13" ht="14.25" customHeight="1">
      <c r="I156" s="53"/>
      <c r="J156" s="53"/>
      <c r="K156" s="53"/>
      <c r="L156" s="53"/>
      <c r="M156" s="53"/>
    </row>
    <row r="157" spans="9:13" ht="14.25" customHeight="1">
      <c r="I157" s="53"/>
      <c r="J157" s="53"/>
      <c r="K157" s="53"/>
      <c r="L157" s="53"/>
      <c r="M157" s="53"/>
    </row>
    <row r="158" spans="9:13" ht="14.25" customHeight="1">
      <c r="I158" s="53"/>
      <c r="J158" s="53"/>
      <c r="K158" s="53"/>
      <c r="L158" s="53"/>
      <c r="M158" s="53"/>
    </row>
    <row r="159" spans="9:13" ht="14.25" customHeight="1">
      <c r="I159" s="53"/>
      <c r="J159" s="53"/>
      <c r="K159" s="53"/>
      <c r="L159" s="53"/>
      <c r="M159" s="53"/>
    </row>
    <row r="160" spans="9:13" ht="14.25" customHeight="1">
      <c r="I160" s="53"/>
      <c r="J160" s="53"/>
      <c r="K160" s="53"/>
      <c r="L160" s="53"/>
      <c r="M160" s="53"/>
    </row>
    <row r="161" spans="9:13" ht="14.25" customHeight="1">
      <c r="I161" s="53"/>
      <c r="J161" s="53"/>
      <c r="K161" s="53"/>
      <c r="L161" s="53"/>
      <c r="M161" s="53"/>
    </row>
    <row r="162" spans="9:13" ht="14.25" customHeight="1">
      <c r="I162" s="53"/>
      <c r="J162" s="53"/>
      <c r="K162" s="53"/>
      <c r="L162" s="53"/>
      <c r="M162" s="53"/>
    </row>
    <row r="163" spans="9:13" ht="14.25" customHeight="1">
      <c r="I163" s="53"/>
      <c r="J163" s="53"/>
      <c r="K163" s="53"/>
      <c r="L163" s="53"/>
      <c r="M163" s="53"/>
    </row>
    <row r="164" spans="9:13" ht="14.25" customHeight="1">
      <c r="I164" s="53"/>
      <c r="J164" s="53"/>
      <c r="K164" s="53"/>
      <c r="L164" s="53"/>
      <c r="M164" s="53"/>
    </row>
    <row r="165" spans="9:13" ht="14.25" customHeight="1">
      <c r="I165" s="53"/>
      <c r="J165" s="53"/>
      <c r="K165" s="53"/>
      <c r="L165" s="53"/>
      <c r="M165" s="53"/>
    </row>
    <row r="166" spans="9:13" ht="14.25" customHeight="1">
      <c r="I166" s="53"/>
      <c r="J166" s="53"/>
      <c r="K166" s="53"/>
      <c r="L166" s="53"/>
      <c r="M166" s="53"/>
    </row>
    <row r="167" spans="9:13" ht="14.25" customHeight="1">
      <c r="I167" s="53"/>
      <c r="J167" s="53"/>
      <c r="K167" s="53"/>
      <c r="L167" s="53"/>
      <c r="M167" s="53"/>
    </row>
    <row r="168" spans="9:13" ht="14.25" customHeight="1">
      <c r="I168" s="53"/>
      <c r="J168" s="53"/>
      <c r="K168" s="53"/>
      <c r="L168" s="53"/>
      <c r="M168" s="53"/>
    </row>
    <row r="169" spans="9:13" ht="14.25" customHeight="1">
      <c r="I169" s="53"/>
      <c r="J169" s="53"/>
      <c r="K169" s="53"/>
      <c r="L169" s="53"/>
      <c r="M169" s="53"/>
    </row>
    <row r="170" spans="9:13" ht="14.25" customHeight="1">
      <c r="I170" s="53"/>
      <c r="J170" s="53"/>
      <c r="K170" s="53"/>
      <c r="L170" s="53"/>
      <c r="M170" s="53"/>
    </row>
    <row r="171" spans="9:13" ht="14.25" customHeight="1">
      <c r="I171" s="53"/>
      <c r="J171" s="53"/>
      <c r="K171" s="53"/>
      <c r="L171" s="53"/>
      <c r="M171" s="53"/>
    </row>
    <row r="172" spans="9:13" ht="14.25" customHeight="1">
      <c r="I172" s="53"/>
      <c r="J172" s="53"/>
      <c r="K172" s="53"/>
      <c r="L172" s="53"/>
      <c r="M172" s="53"/>
    </row>
    <row r="173" spans="9:13" ht="14.25" customHeight="1">
      <c r="I173" s="53"/>
      <c r="J173" s="53"/>
      <c r="K173" s="53"/>
      <c r="L173" s="53"/>
      <c r="M173" s="53"/>
    </row>
    <row r="174" spans="9:13" ht="14.25" customHeight="1">
      <c r="I174" s="53"/>
      <c r="J174" s="53"/>
      <c r="K174" s="53"/>
      <c r="L174" s="53"/>
      <c r="M174" s="53"/>
    </row>
    <row r="175" spans="9:13" ht="14.25" customHeight="1">
      <c r="I175" s="53"/>
      <c r="J175" s="53"/>
      <c r="K175" s="53"/>
      <c r="L175" s="53"/>
      <c r="M175" s="53"/>
    </row>
    <row r="176" spans="9:13" ht="14.25" customHeight="1">
      <c r="I176" s="53"/>
      <c r="J176" s="53"/>
      <c r="K176" s="53"/>
      <c r="L176" s="53"/>
      <c r="M176" s="53"/>
    </row>
    <row r="177" spans="9:13" ht="14.25" customHeight="1">
      <c r="I177" s="53"/>
      <c r="J177" s="53"/>
      <c r="K177" s="53"/>
      <c r="L177" s="53"/>
      <c r="M177" s="53"/>
    </row>
    <row r="178" spans="9:13" ht="14.25" customHeight="1">
      <c r="I178" s="53"/>
      <c r="J178" s="53"/>
      <c r="K178" s="53"/>
      <c r="L178" s="53"/>
      <c r="M178" s="53"/>
    </row>
    <row r="179" spans="9:13" ht="14.25" customHeight="1">
      <c r="I179" s="53"/>
      <c r="J179" s="53"/>
      <c r="K179" s="53"/>
      <c r="L179" s="53"/>
      <c r="M179" s="53"/>
    </row>
    <row r="180" spans="9:13" ht="14.25" customHeight="1">
      <c r="I180" s="53"/>
      <c r="J180" s="53"/>
      <c r="K180" s="53"/>
      <c r="L180" s="53"/>
      <c r="M180" s="53"/>
    </row>
    <row r="181" spans="9:13" ht="14.25" customHeight="1">
      <c r="I181" s="53"/>
      <c r="J181" s="53"/>
      <c r="K181" s="53"/>
      <c r="L181" s="53"/>
      <c r="M181" s="53"/>
    </row>
    <row r="182" spans="9:13" ht="14.25" customHeight="1">
      <c r="I182" s="53"/>
      <c r="J182" s="53"/>
      <c r="K182" s="53"/>
      <c r="L182" s="53"/>
      <c r="M182" s="53"/>
    </row>
    <row r="183" spans="9:13" ht="14.25" customHeight="1">
      <c r="I183" s="53"/>
      <c r="J183" s="53"/>
      <c r="K183" s="53"/>
      <c r="L183" s="53"/>
      <c r="M183" s="53"/>
    </row>
    <row r="184" spans="9:13" ht="14.25" customHeight="1">
      <c r="I184" s="53"/>
      <c r="J184" s="53"/>
      <c r="K184" s="53"/>
      <c r="L184" s="53"/>
      <c r="M184" s="53"/>
    </row>
    <row r="185" spans="9:13" ht="14.25" customHeight="1">
      <c r="I185" s="53"/>
      <c r="J185" s="53"/>
      <c r="K185" s="53"/>
      <c r="L185" s="53"/>
      <c r="M185" s="53"/>
    </row>
  </sheetData>
  <mergeCells count="3">
    <mergeCell ref="A1:M1"/>
    <mergeCell ref="A3:M3"/>
    <mergeCell ref="A2:M2"/>
  </mergeCells>
  <printOptions horizontalCentered="1" verticalCentered="1"/>
  <pageMargins left="0.78740157480314965" right="0.78740157480314965" top="0.59055118110236227" bottom="0.78740157480314965" header="0.51181102362204722" footer="0.51181102362204722"/>
  <pageSetup scale="62" fitToHeight="2" orientation="landscape" verticalDpi="12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186"/>
  <sheetViews>
    <sheetView topLeftCell="A9" workbookViewId="0">
      <selection activeCell="D108" sqref="D108"/>
    </sheetView>
  </sheetViews>
  <sheetFormatPr baseColWidth="10" defaultColWidth="7.85546875" defaultRowHeight="13.5" customHeight="1" x14ac:dyDescent="0"/>
  <cols>
    <col min="1" max="6" width="7.85546875" style="52" customWidth="1"/>
    <col min="7" max="7" width="8.28515625" style="52" customWidth="1"/>
    <col min="8" max="8" width="3.85546875" style="52" customWidth="1"/>
    <col min="9" max="12" width="7.85546875" style="52" customWidth="1"/>
    <col min="13" max="13" width="8.7109375" style="52" customWidth="1"/>
    <col min="14" max="16384" width="7.85546875" style="52"/>
  </cols>
  <sheetData>
    <row r="1" spans="1:13" ht="13.5" customHeight="1">
      <c r="A1" s="70" t="s">
        <v>160</v>
      </c>
      <c r="B1" s="71"/>
      <c r="C1" s="71"/>
      <c r="D1" s="71"/>
      <c r="E1" s="71"/>
      <c r="F1" s="71"/>
      <c r="G1" s="71"/>
      <c r="H1" s="71"/>
      <c r="I1" s="71"/>
      <c r="J1" s="71"/>
      <c r="K1" s="71"/>
      <c r="L1" s="71"/>
      <c r="M1" s="71"/>
    </row>
    <row r="2" spans="1:13" ht="13.5" customHeight="1">
      <c r="A2" s="75" t="s">
        <v>159</v>
      </c>
      <c r="B2" s="76"/>
      <c r="C2" s="76"/>
      <c r="D2" s="76"/>
      <c r="E2" s="76"/>
      <c r="F2" s="76"/>
      <c r="G2" s="76"/>
      <c r="H2" s="76"/>
      <c r="I2" s="76"/>
      <c r="J2" s="76"/>
      <c r="K2" s="76"/>
      <c r="L2" s="76"/>
      <c r="M2" s="76"/>
    </row>
    <row r="3" spans="1:13" ht="6.75" customHeight="1">
      <c r="A3" s="72"/>
      <c r="B3" s="73"/>
      <c r="C3" s="73"/>
      <c r="D3" s="73"/>
      <c r="E3" s="73"/>
      <c r="F3" s="73"/>
      <c r="G3" s="73"/>
      <c r="H3" s="74"/>
      <c r="I3" s="74"/>
      <c r="J3" s="74"/>
      <c r="K3" s="74"/>
      <c r="L3" s="74"/>
      <c r="M3" s="74"/>
    </row>
    <row r="4" spans="1:13" ht="13.5" customHeight="1">
      <c r="B4" s="60" t="s">
        <v>87</v>
      </c>
      <c r="C4" s="60" t="s">
        <v>86</v>
      </c>
      <c r="D4" s="60" t="s">
        <v>85</v>
      </c>
      <c r="E4" s="60" t="s">
        <v>84</v>
      </c>
      <c r="F4" s="60" t="s">
        <v>102</v>
      </c>
      <c r="G4" s="60" t="s">
        <v>96</v>
      </c>
      <c r="I4" s="60" t="s">
        <v>101</v>
      </c>
      <c r="J4" s="60" t="s">
        <v>100</v>
      </c>
      <c r="K4" s="60" t="s">
        <v>99</v>
      </c>
      <c r="L4" s="60" t="s">
        <v>98</v>
      </c>
      <c r="M4" s="60" t="s">
        <v>97</v>
      </c>
    </row>
    <row r="5" spans="1:13" ht="13.5" customHeight="1">
      <c r="A5" s="64"/>
      <c r="B5" s="63" t="s">
        <v>151</v>
      </c>
      <c r="C5" s="63" t="s">
        <v>150</v>
      </c>
      <c r="D5" s="63" t="s">
        <v>149</v>
      </c>
      <c r="E5" s="63" t="s">
        <v>148</v>
      </c>
      <c r="F5" s="63" t="s">
        <v>147</v>
      </c>
      <c r="G5" s="63" t="s">
        <v>146</v>
      </c>
      <c r="H5" s="57"/>
      <c r="I5" s="63" t="s">
        <v>145</v>
      </c>
      <c r="J5" s="63" t="s">
        <v>144</v>
      </c>
      <c r="K5" s="63" t="s">
        <v>143</v>
      </c>
      <c r="L5" s="63" t="s">
        <v>142</v>
      </c>
      <c r="M5" s="63" t="s">
        <v>141</v>
      </c>
    </row>
    <row r="6" spans="1:13" ht="13.5" customHeight="1">
      <c r="A6" s="60">
        <v>1913</v>
      </c>
      <c r="B6" s="53"/>
      <c r="C6" s="53"/>
      <c r="D6" s="53">
        <v>17.960041861867683</v>
      </c>
      <c r="E6" s="53">
        <v>14.726456931487057</v>
      </c>
      <c r="F6" s="53">
        <v>8.6166081714558072</v>
      </c>
      <c r="G6" s="53">
        <v>2.7550162054507688</v>
      </c>
      <c r="I6" s="53"/>
      <c r="J6" s="53"/>
      <c r="K6" s="53">
        <v>3.2335849303806263</v>
      </c>
      <c r="L6" s="53">
        <v>6.1098487600312499</v>
      </c>
      <c r="M6" s="53">
        <v>5.8615919660050384</v>
      </c>
    </row>
    <row r="7" spans="1:13" ht="13.5" customHeight="1">
      <c r="A7" s="60">
        <v>1914</v>
      </c>
      <c r="B7" s="53"/>
      <c r="C7" s="53"/>
      <c r="D7" s="53">
        <v>18.15794105921632</v>
      </c>
      <c r="E7" s="53">
        <v>15.080262243019749</v>
      </c>
      <c r="F7" s="53">
        <v>8.6033408914061305</v>
      </c>
      <c r="G7" s="53">
        <v>2.7292084736544595</v>
      </c>
      <c r="I7" s="53"/>
      <c r="J7" s="53"/>
      <c r="K7" s="53">
        <v>3.0776788161965705</v>
      </c>
      <c r="L7" s="53">
        <v>6.476921351613619</v>
      </c>
      <c r="M7" s="53">
        <v>5.8741324177516709</v>
      </c>
    </row>
    <row r="8" spans="1:13" ht="13.5" customHeight="1">
      <c r="A8" s="60">
        <v>1915</v>
      </c>
      <c r="B8" s="53"/>
      <c r="C8" s="53"/>
      <c r="D8" s="53">
        <v>17.57772211527503</v>
      </c>
      <c r="E8" s="53">
        <v>14.578159517693143</v>
      </c>
      <c r="F8" s="53">
        <v>9.2193842850742129</v>
      </c>
      <c r="G8" s="53">
        <v>4.3600513902654159</v>
      </c>
      <c r="I8" s="53"/>
      <c r="J8" s="53"/>
      <c r="K8" s="53">
        <v>2.9995625975818871</v>
      </c>
      <c r="L8" s="53">
        <v>5.35877523261893</v>
      </c>
      <c r="M8" s="53">
        <v>4.859332894808797</v>
      </c>
    </row>
    <row r="9" spans="1:13" ht="13.5" customHeight="1">
      <c r="A9" s="60">
        <v>1916</v>
      </c>
      <c r="B9" s="53"/>
      <c r="C9" s="53"/>
      <c r="D9" s="53">
        <v>19.310755788605956</v>
      </c>
      <c r="E9" s="53">
        <v>16.371894646905229</v>
      </c>
      <c r="F9" s="53">
        <v>10.514662593144882</v>
      </c>
      <c r="G9" s="53">
        <v>4.7812342033102109</v>
      </c>
      <c r="I9" s="53"/>
      <c r="J9" s="53"/>
      <c r="K9" s="53">
        <v>2.9388611417007269</v>
      </c>
      <c r="L9" s="53">
        <v>5.8572320537603471</v>
      </c>
      <c r="M9" s="53">
        <v>5.7334283898346712</v>
      </c>
    </row>
    <row r="10" spans="1:13" ht="13.5" customHeight="1">
      <c r="A10" s="60">
        <v>1917</v>
      </c>
      <c r="B10" s="53">
        <v>40.507657450090065</v>
      </c>
      <c r="C10" s="53">
        <v>30.641539288148373</v>
      </c>
      <c r="D10" s="53">
        <v>17.737148100278475</v>
      </c>
      <c r="E10" s="53">
        <v>14.342590026123615</v>
      </c>
      <c r="F10" s="53">
        <v>8.401536970845239</v>
      </c>
      <c r="G10" s="53">
        <v>3.3652030168037186</v>
      </c>
      <c r="I10" s="53">
        <v>9.8661181619416922</v>
      </c>
      <c r="J10" s="53">
        <v>12.904391187869898</v>
      </c>
      <c r="K10" s="53">
        <v>3.39455807415486</v>
      </c>
      <c r="L10" s="53">
        <v>5.9410530552783758</v>
      </c>
      <c r="M10" s="53">
        <v>5.0363339540415204</v>
      </c>
    </row>
    <row r="11" spans="1:13" ht="13.5" customHeight="1">
      <c r="A11" s="60">
        <v>1918</v>
      </c>
      <c r="B11" s="53">
        <v>40.107045446727192</v>
      </c>
      <c r="C11" s="53">
        <v>29.493392703869436</v>
      </c>
      <c r="D11" s="53">
        <v>15.961472661607251</v>
      </c>
      <c r="E11" s="53">
        <v>12.429518013472086</v>
      </c>
      <c r="F11" s="53">
        <v>6.7164822458815596</v>
      </c>
      <c r="G11" s="53">
        <v>2.4542270776995521</v>
      </c>
      <c r="I11" s="53">
        <v>10.613652742857756</v>
      </c>
      <c r="J11" s="53">
        <v>13.531920042262184</v>
      </c>
      <c r="K11" s="53">
        <v>3.5319546481351658</v>
      </c>
      <c r="L11" s="53">
        <v>5.7130357675905259</v>
      </c>
      <c r="M11" s="53">
        <v>4.2622551681820076</v>
      </c>
    </row>
    <row r="12" spans="1:13" ht="13.5" customHeight="1">
      <c r="A12" s="60">
        <v>1919</v>
      </c>
      <c r="B12" s="53">
        <v>40.315637882022621</v>
      </c>
      <c r="C12" s="53">
        <v>30.167699166527587</v>
      </c>
      <c r="D12" s="53">
        <v>16.41077832802263</v>
      </c>
      <c r="E12" s="53">
        <v>12.638293063331796</v>
      </c>
      <c r="F12" s="53">
        <v>6.6297173757209711</v>
      </c>
      <c r="G12" s="53">
        <v>2.2865297104244195</v>
      </c>
      <c r="I12" s="53">
        <v>10.147938715495034</v>
      </c>
      <c r="J12" s="53">
        <v>13.756920838504957</v>
      </c>
      <c r="K12" s="53">
        <v>3.7724852646908342</v>
      </c>
      <c r="L12" s="53">
        <v>6.0085756876108247</v>
      </c>
      <c r="M12" s="53">
        <v>4.3431876652965515</v>
      </c>
    </row>
    <row r="13" spans="1:13" ht="13.5" customHeight="1">
      <c r="A13" s="60">
        <v>1920</v>
      </c>
      <c r="B13" s="53">
        <v>39.014113640373459</v>
      </c>
      <c r="C13" s="53">
        <v>28.324019636724628</v>
      </c>
      <c r="D13" s="53">
        <v>14.829819366320033</v>
      </c>
      <c r="E13" s="53">
        <v>11.142994791572887</v>
      </c>
      <c r="F13" s="53">
        <v>5.3572248881608973</v>
      </c>
      <c r="G13" s="53">
        <v>1.6628981564311756</v>
      </c>
      <c r="I13" s="53">
        <v>10.690094003648831</v>
      </c>
      <c r="J13" s="53">
        <v>13.494200270404596</v>
      </c>
      <c r="K13" s="53">
        <v>3.6868245747471455</v>
      </c>
      <c r="L13" s="53">
        <v>5.7857699034119898</v>
      </c>
      <c r="M13" s="53">
        <v>3.6943267317297215</v>
      </c>
    </row>
    <row r="14" spans="1:13" ht="13.5" customHeight="1">
      <c r="A14" s="60">
        <v>1921</v>
      </c>
      <c r="B14" s="53">
        <v>43.181056663800774</v>
      </c>
      <c r="C14" s="53">
        <v>30.804124226184879</v>
      </c>
      <c r="D14" s="53">
        <v>15.637915884632855</v>
      </c>
      <c r="E14" s="53">
        <v>11.698099708938438</v>
      </c>
      <c r="F14" s="53">
        <v>5.6019527041906061</v>
      </c>
      <c r="G14" s="53">
        <v>1.6883974290585058</v>
      </c>
      <c r="I14" s="53">
        <v>12.376932437615896</v>
      </c>
      <c r="J14" s="53">
        <v>15.166208341552023</v>
      </c>
      <c r="K14" s="53">
        <v>3.9398161756944177</v>
      </c>
      <c r="L14" s="53">
        <v>6.0961470047478317</v>
      </c>
      <c r="M14" s="53">
        <v>3.9135552751321003</v>
      </c>
    </row>
    <row r="15" spans="1:13" ht="13.5" customHeight="1">
      <c r="A15" s="60">
        <v>1922</v>
      </c>
      <c r="B15" s="53">
        <v>43.721477661517703</v>
      </c>
      <c r="C15" s="53">
        <v>31.944984786518706</v>
      </c>
      <c r="D15" s="53">
        <v>17.057628417064823</v>
      </c>
      <c r="E15" s="53">
        <v>13.057803488397468</v>
      </c>
      <c r="F15" s="53">
        <v>6.635449183507184</v>
      </c>
      <c r="G15" s="53">
        <v>2.274160740214322</v>
      </c>
      <c r="I15" s="53">
        <v>11.776492874998997</v>
      </c>
      <c r="J15" s="53">
        <v>14.887356369453883</v>
      </c>
      <c r="K15" s="53">
        <v>3.9998249286673548</v>
      </c>
      <c r="L15" s="53">
        <v>6.422354304890284</v>
      </c>
      <c r="M15" s="53">
        <v>4.361288443292862</v>
      </c>
    </row>
    <row r="16" spans="1:13" ht="13.5" customHeight="1">
      <c r="A16" s="60">
        <v>1923</v>
      </c>
      <c r="B16" s="53">
        <v>41.461250579837895</v>
      </c>
      <c r="C16" s="53">
        <v>29.776854992568527</v>
      </c>
      <c r="D16" s="53">
        <v>15.642493090768797</v>
      </c>
      <c r="E16" s="53">
        <v>11.907863136898126</v>
      </c>
      <c r="F16" s="53">
        <v>5.906410568436165</v>
      </c>
      <c r="G16" s="53">
        <v>1.997966722614291</v>
      </c>
      <c r="I16" s="53">
        <v>11.684395587269368</v>
      </c>
      <c r="J16" s="53">
        <v>14.13436190179973</v>
      </c>
      <c r="K16" s="53">
        <v>3.7346299538706713</v>
      </c>
      <c r="L16" s="53">
        <v>6.0014525684619606</v>
      </c>
      <c r="M16" s="53">
        <v>3.908443845821874</v>
      </c>
    </row>
    <row r="17" spans="1:13" ht="13.5" customHeight="1">
      <c r="A17" s="60">
        <v>1924</v>
      </c>
      <c r="B17" s="53">
        <v>44.407042747847463</v>
      </c>
      <c r="C17" s="53">
        <v>32.112075775425097</v>
      </c>
      <c r="D17" s="53">
        <v>17.423080267847396</v>
      </c>
      <c r="E17" s="53">
        <v>13.400652753557946</v>
      </c>
      <c r="F17" s="53">
        <v>6.7870222283341901</v>
      </c>
      <c r="G17" s="53">
        <v>2.3249502043152432</v>
      </c>
      <c r="I17" s="53">
        <v>12.294966972422365</v>
      </c>
      <c r="J17" s="53">
        <v>14.688995507577701</v>
      </c>
      <c r="K17" s="53">
        <v>4.0224275142894506</v>
      </c>
      <c r="L17" s="53">
        <v>6.6136305252237557</v>
      </c>
      <c r="M17" s="53">
        <v>4.4620720240189469</v>
      </c>
    </row>
    <row r="18" spans="1:13" ht="13.5" customHeight="1">
      <c r="A18" s="60">
        <v>1925</v>
      </c>
      <c r="B18" s="53">
        <v>46.354076918824084</v>
      </c>
      <c r="C18" s="53">
        <v>35.009523176185766</v>
      </c>
      <c r="D18" s="53">
        <v>20.244504854676585</v>
      </c>
      <c r="E18" s="53">
        <v>15.860651133997282</v>
      </c>
      <c r="F18" s="53">
        <v>8.5239041727676064</v>
      </c>
      <c r="G18" s="53">
        <v>3.3108484827819593</v>
      </c>
      <c r="I18" s="53">
        <v>11.344553742638318</v>
      </c>
      <c r="J18" s="53">
        <v>14.765018321509181</v>
      </c>
      <c r="K18" s="53">
        <v>4.3838537206793031</v>
      </c>
      <c r="L18" s="53">
        <v>7.3367469612296752</v>
      </c>
      <c r="M18" s="53">
        <v>5.2130556899856471</v>
      </c>
    </row>
    <row r="19" spans="1:13" ht="13.5" customHeight="1">
      <c r="A19" s="60">
        <v>1926</v>
      </c>
      <c r="B19" s="53">
        <v>45.710435768237389</v>
      </c>
      <c r="C19" s="53">
        <v>34.61378598978888</v>
      </c>
      <c r="D19" s="53">
        <v>19.90905138979759</v>
      </c>
      <c r="E19" s="53">
        <v>15.547752625080262</v>
      </c>
      <c r="F19" s="53">
        <v>8.4590047554456902</v>
      </c>
      <c r="G19" s="53">
        <v>3.3640176310679935</v>
      </c>
      <c r="I19" s="53">
        <v>11.096649778448509</v>
      </c>
      <c r="J19" s="53">
        <v>14.704734599991291</v>
      </c>
      <c r="K19" s="53">
        <v>4.3612987647173274</v>
      </c>
      <c r="L19" s="53">
        <v>7.088747869634572</v>
      </c>
      <c r="M19" s="53">
        <v>5.0949871243776972</v>
      </c>
    </row>
    <row r="20" spans="1:13" ht="13.5" customHeight="1">
      <c r="A20" s="60">
        <v>1927</v>
      </c>
      <c r="B20" s="53">
        <v>46.668456108833972</v>
      </c>
      <c r="C20" s="53">
        <v>35.691028338606849</v>
      </c>
      <c r="D20" s="53">
        <v>21.025033880744509</v>
      </c>
      <c r="E20" s="53">
        <v>16.596922526104812</v>
      </c>
      <c r="F20" s="53">
        <v>9.2539418014410213</v>
      </c>
      <c r="G20" s="53">
        <v>3.7542140165501308</v>
      </c>
      <c r="I20" s="53">
        <v>10.977427770227123</v>
      </c>
      <c r="J20" s="53">
        <v>14.66599445786234</v>
      </c>
      <c r="K20" s="53">
        <v>4.4281113546396966</v>
      </c>
      <c r="L20" s="53">
        <v>7.342980724663791</v>
      </c>
      <c r="M20" s="53">
        <v>5.4997277848908901</v>
      </c>
    </row>
    <row r="21" spans="1:13" ht="13.5" customHeight="1">
      <c r="A21" s="60">
        <v>1928</v>
      </c>
      <c r="B21" s="53">
        <v>49.288711598739553</v>
      </c>
      <c r="C21" s="53">
        <v>38.563682916406897</v>
      </c>
      <c r="D21" s="53">
        <v>23.94024950539707</v>
      </c>
      <c r="E21" s="53">
        <v>19.399011736224548</v>
      </c>
      <c r="F21" s="53">
        <v>11.540899580778978</v>
      </c>
      <c r="G21" s="53">
        <v>5.0245153107773435</v>
      </c>
      <c r="I21" s="53">
        <v>10.725028682332656</v>
      </c>
      <c r="J21" s="53">
        <v>14.623433411009827</v>
      </c>
      <c r="K21" s="53">
        <v>4.5412377691725219</v>
      </c>
      <c r="L21" s="53">
        <v>7.8581121554455695</v>
      </c>
      <c r="M21" s="53">
        <v>6.5163842700016348</v>
      </c>
    </row>
    <row r="22" spans="1:13" ht="13.5" customHeight="1">
      <c r="A22" s="60">
        <v>1929</v>
      </c>
      <c r="B22" s="53">
        <v>46.709587896007235</v>
      </c>
      <c r="C22" s="53">
        <v>36.483031304114114</v>
      </c>
      <c r="D22" s="53">
        <v>22.352883584556572</v>
      </c>
      <c r="E22" s="53">
        <v>18.066498819641161</v>
      </c>
      <c r="F22" s="53">
        <v>10.913684975677205</v>
      </c>
      <c r="G22" s="53">
        <v>4.9902636063775878</v>
      </c>
      <c r="I22" s="53">
        <v>10.226556591893122</v>
      </c>
      <c r="J22" s="53">
        <v>14.130147719557542</v>
      </c>
      <c r="K22" s="53">
        <v>4.286384764915411</v>
      </c>
      <c r="L22" s="53">
        <v>7.1528138439639566</v>
      </c>
      <c r="M22" s="53">
        <v>5.9234213692996169</v>
      </c>
    </row>
    <row r="23" spans="1:13" ht="13.5" customHeight="1">
      <c r="A23" s="60">
        <v>1930</v>
      </c>
      <c r="B23" s="53">
        <v>43.86545498443467</v>
      </c>
      <c r="C23" s="53">
        <v>32.063078624787295</v>
      </c>
      <c r="D23" s="53">
        <v>17.223273140378865</v>
      </c>
      <c r="E23" s="53">
        <v>13.204208063817591</v>
      </c>
      <c r="F23" s="53">
        <v>7.0742560079510968</v>
      </c>
      <c r="G23" s="53">
        <v>2.8445522686741045</v>
      </c>
      <c r="I23" s="53">
        <v>11.802376359647376</v>
      </c>
      <c r="J23" s="53">
        <v>14.83980548440843</v>
      </c>
      <c r="K23" s="53">
        <v>4.0190650765612741</v>
      </c>
      <c r="L23" s="53">
        <v>6.1299520558664939</v>
      </c>
      <c r="M23" s="53">
        <v>4.2297037392769923</v>
      </c>
    </row>
    <row r="24" spans="1:13" ht="13.5" customHeight="1">
      <c r="A24" s="60">
        <v>1931</v>
      </c>
      <c r="B24" s="53">
        <v>44.543200012431981</v>
      </c>
      <c r="C24" s="53">
        <v>31.230867017434903</v>
      </c>
      <c r="D24" s="53">
        <v>15.498458756689251</v>
      </c>
      <c r="E24" s="53">
        <v>11.565778606723622</v>
      </c>
      <c r="F24" s="53">
        <v>5.8933968225086639</v>
      </c>
      <c r="G24" s="53">
        <v>2.2499013882845174</v>
      </c>
      <c r="I24" s="53">
        <v>13.312332994997078</v>
      </c>
      <c r="J24" s="53">
        <v>15.732408260745652</v>
      </c>
      <c r="K24" s="53">
        <v>3.9326801499656288</v>
      </c>
      <c r="L24" s="53">
        <v>5.6723817842149584</v>
      </c>
      <c r="M24" s="53">
        <v>3.6434954342241466</v>
      </c>
    </row>
    <row r="25" spans="1:13" ht="13.5" customHeight="1">
      <c r="A25" s="60">
        <v>1932</v>
      </c>
      <c r="B25" s="53">
        <v>46.37021177726151</v>
      </c>
      <c r="C25" s="53">
        <v>32.66812331151079</v>
      </c>
      <c r="D25" s="53">
        <v>15.555930046295794</v>
      </c>
      <c r="E25" s="53">
        <v>11.623006613336145</v>
      </c>
      <c r="F25" s="53">
        <v>5.9695090930959029</v>
      </c>
      <c r="G25" s="53">
        <v>1.9894684756199468</v>
      </c>
      <c r="I25" s="53">
        <v>13.70208846575072</v>
      </c>
      <c r="J25" s="53">
        <v>17.112193265214998</v>
      </c>
      <c r="K25" s="53">
        <v>3.9329234329596492</v>
      </c>
      <c r="L25" s="53">
        <v>5.6534975202402418</v>
      </c>
      <c r="M25" s="53">
        <v>3.9800406174759564</v>
      </c>
    </row>
    <row r="26" spans="1:13" ht="13.5" customHeight="1">
      <c r="A26" s="60">
        <v>1933</v>
      </c>
      <c r="B26" s="53">
        <v>45.60181443056176</v>
      </c>
      <c r="C26" s="53">
        <v>33.186730415772487</v>
      </c>
      <c r="D26" s="53">
        <v>16.460087350020167</v>
      </c>
      <c r="E26" s="53">
        <v>12.464659480300346</v>
      </c>
      <c r="F26" s="53">
        <v>6.6088668867149893</v>
      </c>
      <c r="G26" s="53">
        <v>2.3442619303236287</v>
      </c>
      <c r="I26" s="53">
        <v>12.415084014789272</v>
      </c>
      <c r="J26" s="53">
        <v>16.72664306575232</v>
      </c>
      <c r="K26" s="53">
        <v>3.9954278697198209</v>
      </c>
      <c r="L26" s="53">
        <v>5.855792593585357</v>
      </c>
      <c r="M26" s="53">
        <v>4.2646049563913611</v>
      </c>
    </row>
    <row r="27" spans="1:13" ht="13.5" customHeight="1">
      <c r="A27" s="60">
        <v>1934</v>
      </c>
      <c r="B27" s="53">
        <v>45.783541972143638</v>
      </c>
      <c r="C27" s="53">
        <v>33.713476801859791</v>
      </c>
      <c r="D27" s="53">
        <v>16.396989069448942</v>
      </c>
      <c r="E27" s="53">
        <v>12.29505717806367</v>
      </c>
      <c r="F27" s="53">
        <v>6.129114649256171</v>
      </c>
      <c r="G27" s="53">
        <v>2.0732433519932787</v>
      </c>
      <c r="I27" s="53">
        <v>12.070065170283847</v>
      </c>
      <c r="J27" s="53">
        <v>17.316487732410849</v>
      </c>
      <c r="K27" s="53">
        <v>4.1019318913852718</v>
      </c>
      <c r="L27" s="53">
        <v>6.1659425288074994</v>
      </c>
      <c r="M27" s="53">
        <v>4.0558712972628923</v>
      </c>
    </row>
    <row r="28" spans="1:13" ht="13.5" customHeight="1">
      <c r="A28" s="60">
        <v>1935</v>
      </c>
      <c r="B28" s="53">
        <v>44.493982712429755</v>
      </c>
      <c r="C28" s="53">
        <v>32.284768837368439</v>
      </c>
      <c r="D28" s="53">
        <v>16.676285163429341</v>
      </c>
      <c r="E28" s="53">
        <v>12.634133834442153</v>
      </c>
      <c r="F28" s="53">
        <v>6.3922876063773257</v>
      </c>
      <c r="G28" s="53">
        <v>2.1879479269571975</v>
      </c>
      <c r="I28" s="53">
        <v>12.209213875061316</v>
      </c>
      <c r="J28" s="53">
        <v>15.608483673939098</v>
      </c>
      <c r="K28" s="53">
        <v>4.0421513289871882</v>
      </c>
      <c r="L28" s="53">
        <v>6.2418462280648273</v>
      </c>
      <c r="M28" s="53">
        <v>4.2043396794201282</v>
      </c>
    </row>
    <row r="29" spans="1:13" ht="13.5" customHeight="1">
      <c r="A29" s="60">
        <v>1936</v>
      </c>
      <c r="B29" s="53">
        <v>46.593775094476257</v>
      </c>
      <c r="C29" s="53">
        <v>34.638718695803568</v>
      </c>
      <c r="D29" s="53">
        <v>19.288244180211549</v>
      </c>
      <c r="E29" s="53">
        <v>14.858265033341596</v>
      </c>
      <c r="F29" s="53">
        <v>7.565232554387479</v>
      </c>
      <c r="G29" s="53">
        <v>2.5369178210276937</v>
      </c>
      <c r="I29" s="53">
        <v>11.955056398672689</v>
      </c>
      <c r="J29" s="53">
        <v>15.350474515592019</v>
      </c>
      <c r="K29" s="53">
        <v>4.4299791468699539</v>
      </c>
      <c r="L29" s="53">
        <v>7.2930324789541165</v>
      </c>
      <c r="M29" s="53">
        <v>5.0283147333597853</v>
      </c>
    </row>
    <row r="30" spans="1:13" ht="13.5" customHeight="1">
      <c r="A30" s="60">
        <v>1937</v>
      </c>
      <c r="B30" s="53">
        <v>44.231411760580173</v>
      </c>
      <c r="C30" s="53">
        <v>32.268704748036349</v>
      </c>
      <c r="D30" s="53">
        <v>17.149341603070713</v>
      </c>
      <c r="E30" s="53">
        <v>13.02364848807577</v>
      </c>
      <c r="F30" s="53">
        <v>6.4944611660107627</v>
      </c>
      <c r="G30" s="53">
        <v>2.1743821431557628</v>
      </c>
      <c r="I30" s="53">
        <v>11.962707012543824</v>
      </c>
      <c r="J30" s="53">
        <v>15.119363144965636</v>
      </c>
      <c r="K30" s="53">
        <v>4.1256931149949434</v>
      </c>
      <c r="L30" s="53">
        <v>6.529187322065007</v>
      </c>
      <c r="M30" s="53">
        <v>4.3200790228549995</v>
      </c>
    </row>
    <row r="31" spans="1:13" ht="13.5" customHeight="1">
      <c r="A31" s="60">
        <v>1938</v>
      </c>
      <c r="B31" s="53">
        <v>44.074837570771869</v>
      </c>
      <c r="C31" s="53">
        <v>31.34471544799429</v>
      </c>
      <c r="D31" s="53">
        <v>15.754923180145182</v>
      </c>
      <c r="E31" s="53">
        <v>11.775878298539793</v>
      </c>
      <c r="F31" s="53">
        <v>5.883863074939498</v>
      </c>
      <c r="G31" s="53">
        <v>2.1945121575450073</v>
      </c>
      <c r="I31" s="53">
        <v>12.73012212277758</v>
      </c>
      <c r="J31" s="53">
        <v>15.589792267849107</v>
      </c>
      <c r="K31" s="53">
        <v>3.9790448816053896</v>
      </c>
      <c r="L31" s="53">
        <v>5.8920152236002945</v>
      </c>
      <c r="M31" s="53">
        <v>3.6893509173944907</v>
      </c>
    </row>
    <row r="32" spans="1:13" ht="13.5" customHeight="1">
      <c r="A32" s="60">
        <v>1939</v>
      </c>
      <c r="B32" s="53">
        <v>45.517885641755591</v>
      </c>
      <c r="C32" s="53">
        <v>32.278713247011737</v>
      </c>
      <c r="D32" s="53">
        <v>16.175457419534936</v>
      </c>
      <c r="E32" s="53">
        <v>12.057764429369298</v>
      </c>
      <c r="F32" s="53">
        <v>5.8716316119173086</v>
      </c>
      <c r="G32" s="53">
        <v>1.9634411446568059</v>
      </c>
      <c r="I32" s="53">
        <v>13.239172394743854</v>
      </c>
      <c r="J32" s="53">
        <v>16.103255827476801</v>
      </c>
      <c r="K32" s="53">
        <v>4.1176929901656383</v>
      </c>
      <c r="L32" s="53">
        <v>6.1861328174519894</v>
      </c>
      <c r="M32" s="53">
        <v>3.9081904672605026</v>
      </c>
    </row>
    <row r="33" spans="1:13" ht="13.5" customHeight="1">
      <c r="A33" s="60">
        <v>1940</v>
      </c>
      <c r="B33" s="53">
        <v>45.293132429021107</v>
      </c>
      <c r="C33" s="53">
        <v>32.222241244305266</v>
      </c>
      <c r="D33" s="53">
        <v>16.478073729414298</v>
      </c>
      <c r="E33" s="53">
        <v>12.333319044421861</v>
      </c>
      <c r="F33" s="53">
        <v>6.0051766194718166</v>
      </c>
      <c r="G33" s="53">
        <v>2.0436137401820011</v>
      </c>
      <c r="I33" s="53">
        <v>13.07089118471584</v>
      </c>
      <c r="J33" s="53">
        <v>15.744167514890968</v>
      </c>
      <c r="K33" s="53">
        <v>4.1447546849924368</v>
      </c>
      <c r="L33" s="53">
        <v>6.3281424249500446</v>
      </c>
      <c r="M33" s="53">
        <v>3.9615628792898154</v>
      </c>
    </row>
    <row r="34" spans="1:13" ht="13.5" customHeight="1">
      <c r="A34" s="60">
        <v>1941</v>
      </c>
      <c r="B34" s="53">
        <v>41.930339557276817</v>
      </c>
      <c r="C34" s="53">
        <v>29.991932935441877</v>
      </c>
      <c r="D34" s="53">
        <v>15.785567024243193</v>
      </c>
      <c r="E34" s="53">
        <v>11.861890585392029</v>
      </c>
      <c r="F34" s="53">
        <v>5.8065009852960152</v>
      </c>
      <c r="G34" s="53">
        <v>1.977178313730898</v>
      </c>
      <c r="I34" s="53">
        <v>11.93840662183494</v>
      </c>
      <c r="J34" s="53">
        <v>14.206365911198684</v>
      </c>
      <c r="K34" s="53">
        <v>3.9236764388511638</v>
      </c>
      <c r="L34" s="53">
        <v>6.0553896000960137</v>
      </c>
      <c r="M34" s="53">
        <v>3.8293226715651172</v>
      </c>
    </row>
    <row r="35" spans="1:13" ht="13.5" customHeight="1">
      <c r="A35" s="60">
        <v>1942</v>
      </c>
      <c r="B35" s="53">
        <v>36.127862667023727</v>
      </c>
      <c r="C35" s="53">
        <v>25.802954757783571</v>
      </c>
      <c r="D35" s="53">
        <v>13.428668320893028</v>
      </c>
      <c r="E35" s="53">
        <v>10.066766772603106</v>
      </c>
      <c r="F35" s="53">
        <v>4.8115929755329692</v>
      </c>
      <c r="G35" s="53">
        <v>1.5457714345564253</v>
      </c>
      <c r="I35" s="53">
        <v>10.324907909240157</v>
      </c>
      <c r="J35" s="53">
        <v>12.374286436890543</v>
      </c>
      <c r="K35" s="53">
        <v>3.3619015482899215</v>
      </c>
      <c r="L35" s="53">
        <v>5.2551737970701371</v>
      </c>
      <c r="M35" s="53">
        <v>3.2658215409765439</v>
      </c>
    </row>
    <row r="36" spans="1:13" ht="13.5" customHeight="1">
      <c r="A36" s="60">
        <v>1943</v>
      </c>
      <c r="B36" s="53">
        <v>33.689902114938235</v>
      </c>
      <c r="C36" s="53">
        <v>24.082598448911309</v>
      </c>
      <c r="D36" s="53">
        <v>12.309474270890664</v>
      </c>
      <c r="E36" s="53">
        <v>9.1478280557804137</v>
      </c>
      <c r="F36" s="53">
        <v>4.2628729222402741</v>
      </c>
      <c r="G36" s="53">
        <v>1.2351248134373318</v>
      </c>
      <c r="I36" s="53">
        <v>9.607303666026926</v>
      </c>
      <c r="J36" s="53">
        <v>11.773124178020645</v>
      </c>
      <c r="K36" s="53">
        <v>3.1616462151102507</v>
      </c>
      <c r="L36" s="53">
        <v>4.8849551335401395</v>
      </c>
      <c r="M36" s="53">
        <v>3.0277481088029425</v>
      </c>
    </row>
    <row r="37" spans="1:13" ht="13.5" customHeight="1">
      <c r="A37" s="60">
        <v>1944</v>
      </c>
      <c r="B37" s="53">
        <v>32.51253098545476</v>
      </c>
      <c r="C37" s="53">
        <v>22.765102190252957</v>
      </c>
      <c r="D37" s="53">
        <v>11.280934337188071</v>
      </c>
      <c r="E37" s="53">
        <v>8.257493932839111</v>
      </c>
      <c r="F37" s="53">
        <v>3.7556085801448078</v>
      </c>
      <c r="G37" s="53">
        <v>1.1642370843730745</v>
      </c>
      <c r="I37" s="53">
        <v>9.7474287952018024</v>
      </c>
      <c r="J37" s="53">
        <v>11.484167853064886</v>
      </c>
      <c r="K37" s="53">
        <v>3.0234404043489604</v>
      </c>
      <c r="L37" s="53">
        <v>4.5018853526943037</v>
      </c>
      <c r="M37" s="53">
        <v>2.5913714957717335</v>
      </c>
    </row>
    <row r="38" spans="1:13" ht="13.5" customHeight="1">
      <c r="A38" s="60">
        <v>1945</v>
      </c>
      <c r="B38" s="53">
        <v>34.423310442267145</v>
      </c>
      <c r="C38" s="53">
        <v>24.794582726826704</v>
      </c>
      <c r="D38" s="53">
        <v>12.515791093689744</v>
      </c>
      <c r="E38" s="53">
        <v>9.1380628807287341</v>
      </c>
      <c r="F38" s="53">
        <v>4.1591811045259677</v>
      </c>
      <c r="G38" s="53">
        <v>1.2633914667333801</v>
      </c>
      <c r="I38" s="53">
        <v>9.6287277154404407</v>
      </c>
      <c r="J38" s="53">
        <v>12.27879163313696</v>
      </c>
      <c r="K38" s="53">
        <v>3.37772821296101</v>
      </c>
      <c r="L38" s="53">
        <v>4.9788817762027664</v>
      </c>
      <c r="M38" s="53">
        <v>2.8957896377925874</v>
      </c>
    </row>
    <row r="39" spans="1:13" ht="13.5" customHeight="1">
      <c r="A39" s="60">
        <v>1946</v>
      </c>
      <c r="B39" s="53">
        <v>36.699551227328811</v>
      </c>
      <c r="C39" s="53">
        <v>26.765386402673911</v>
      </c>
      <c r="D39" s="53">
        <v>13.277052533344129</v>
      </c>
      <c r="E39" s="53">
        <v>9.6124319854052445</v>
      </c>
      <c r="F39" s="53">
        <v>4.391740338619992</v>
      </c>
      <c r="G39" s="53">
        <v>1.4728374229718499</v>
      </c>
      <c r="I39" s="53">
        <v>9.9341648246548999</v>
      </c>
      <c r="J39" s="53">
        <v>13.488333869329782</v>
      </c>
      <c r="K39" s="53">
        <v>3.6646205479388847</v>
      </c>
      <c r="L39" s="53">
        <v>5.2206916467852524</v>
      </c>
      <c r="M39" s="53">
        <v>2.9189029156481423</v>
      </c>
    </row>
    <row r="40" spans="1:13" ht="13.5" customHeight="1">
      <c r="A40" s="60">
        <v>1947</v>
      </c>
      <c r="B40" s="53">
        <v>34.347880643880309</v>
      </c>
      <c r="C40" s="53">
        <v>24.678275904496104</v>
      </c>
      <c r="D40" s="53">
        <v>11.955055203166751</v>
      </c>
      <c r="E40" s="53">
        <v>8.6136609273865794</v>
      </c>
      <c r="F40" s="53">
        <v>3.9182105759787578</v>
      </c>
      <c r="G40" s="53">
        <v>1.3035162087810492</v>
      </c>
      <c r="I40" s="53">
        <v>9.6696047393842051</v>
      </c>
      <c r="J40" s="53">
        <v>12.723220701329353</v>
      </c>
      <c r="K40" s="53">
        <v>3.3413942757801713</v>
      </c>
      <c r="L40" s="53">
        <v>4.6954503514078212</v>
      </c>
      <c r="M40" s="53">
        <v>2.6146943671977088</v>
      </c>
    </row>
    <row r="41" spans="1:13" ht="13.5" customHeight="1">
      <c r="A41" s="60">
        <v>1948</v>
      </c>
      <c r="B41" s="53">
        <v>35.013508333029783</v>
      </c>
      <c r="C41" s="53">
        <v>25.055218389699</v>
      </c>
      <c r="D41" s="53">
        <v>12.242600017043001</v>
      </c>
      <c r="E41" s="53">
        <v>8.9003058703631002</v>
      </c>
      <c r="F41" s="53">
        <v>4.0551428153601456</v>
      </c>
      <c r="G41" s="53">
        <v>1.3054992326916324</v>
      </c>
      <c r="I41" s="53">
        <v>9.958289943330783</v>
      </c>
      <c r="J41" s="53">
        <v>12.812618372655999</v>
      </c>
      <c r="K41" s="53">
        <v>3.342294146679901</v>
      </c>
      <c r="L41" s="53">
        <v>4.8451630550029545</v>
      </c>
      <c r="M41" s="53">
        <v>2.7496435826685133</v>
      </c>
    </row>
    <row r="42" spans="1:13" ht="13.5" customHeight="1">
      <c r="A42" s="60">
        <v>1949</v>
      </c>
      <c r="B42" s="53">
        <v>34.750996242854654</v>
      </c>
      <c r="C42" s="53">
        <v>24.505410245556778</v>
      </c>
      <c r="D42" s="53">
        <v>11.726960080682737</v>
      </c>
      <c r="E42" s="53">
        <v>8.4761617819399557</v>
      </c>
      <c r="F42" s="53">
        <v>3.8313695563811363</v>
      </c>
      <c r="G42" s="53">
        <v>1.2425001396918816</v>
      </c>
      <c r="I42" s="53">
        <v>10.245585997297876</v>
      </c>
      <c r="J42" s="53">
        <v>12.778450164874041</v>
      </c>
      <c r="K42" s="53">
        <v>3.2507982987427813</v>
      </c>
      <c r="L42" s="53">
        <v>4.6447922255588194</v>
      </c>
      <c r="M42" s="53">
        <v>2.5888694166892545</v>
      </c>
    </row>
    <row r="43" spans="1:13" ht="13.5" customHeight="1">
      <c r="A43" s="60">
        <v>1950</v>
      </c>
      <c r="B43" s="53">
        <v>35.563366960951434</v>
      </c>
      <c r="C43" s="53">
        <v>25.533443184458783</v>
      </c>
      <c r="D43" s="53">
        <v>12.819535039978584</v>
      </c>
      <c r="E43" s="53">
        <v>9.3699311987821101</v>
      </c>
      <c r="F43" s="53">
        <v>4.3904470024816025</v>
      </c>
      <c r="G43" s="53">
        <v>1.2197861566448933</v>
      </c>
      <c r="I43" s="53">
        <v>10.029923776492652</v>
      </c>
      <c r="J43" s="53">
        <v>12.713908144480198</v>
      </c>
      <c r="K43" s="53">
        <v>3.449603841196474</v>
      </c>
      <c r="L43" s="53">
        <v>4.9794841963005076</v>
      </c>
      <c r="M43" s="53">
        <v>3.1706608458367089</v>
      </c>
    </row>
    <row r="44" spans="1:13" ht="13.5" customHeight="1">
      <c r="A44" s="60">
        <v>1951</v>
      </c>
      <c r="B44" s="53">
        <v>34.217551487253886</v>
      </c>
      <c r="C44" s="53">
        <v>24.200970415465328</v>
      </c>
      <c r="D44" s="53">
        <v>11.787105144922103</v>
      </c>
      <c r="E44" s="53">
        <v>8.5290641587032052</v>
      </c>
      <c r="F44" s="53">
        <v>3.8904059496939563</v>
      </c>
      <c r="G44" s="53">
        <v>1.2810697611210966</v>
      </c>
      <c r="I44" s="53">
        <v>10.016581071788558</v>
      </c>
      <c r="J44" s="53">
        <v>12.413865270543225</v>
      </c>
      <c r="K44" s="53">
        <v>3.2580409862188979</v>
      </c>
      <c r="L44" s="53">
        <v>4.6386582090092485</v>
      </c>
      <c r="M44" s="53">
        <v>2.6093361885728594</v>
      </c>
    </row>
    <row r="45" spans="1:13" ht="13.5" customHeight="1">
      <c r="A45" s="60">
        <v>1952</v>
      </c>
      <c r="B45" s="53">
        <v>33.211509029250323</v>
      </c>
      <c r="C45" s="53">
        <v>23.06904312314909</v>
      </c>
      <c r="D45" s="53">
        <v>10.790875985478291</v>
      </c>
      <c r="E45" s="53">
        <v>7.7363700620921847</v>
      </c>
      <c r="F45" s="53">
        <v>3.4281686412848158</v>
      </c>
      <c r="G45" s="53">
        <v>1.0884692794265907</v>
      </c>
      <c r="I45" s="53">
        <v>10.142465906101233</v>
      </c>
      <c r="J45" s="53">
        <v>12.278167137670799</v>
      </c>
      <c r="K45" s="53">
        <v>3.054505923386106</v>
      </c>
      <c r="L45" s="53">
        <v>4.3082014208073689</v>
      </c>
      <c r="M45" s="53">
        <v>2.3396993618582251</v>
      </c>
    </row>
    <row r="46" spans="1:13" ht="13.5" customHeight="1">
      <c r="A46" s="60">
        <v>1953</v>
      </c>
      <c r="B46" s="53">
        <v>32.306951062083613</v>
      </c>
      <c r="C46" s="53">
        <v>22.01304886929983</v>
      </c>
      <c r="D46" s="53">
        <v>9.9018850353359422</v>
      </c>
      <c r="E46" s="53">
        <v>7.0222416727219663</v>
      </c>
      <c r="F46" s="53">
        <v>3.0551549232254844</v>
      </c>
      <c r="G46" s="53">
        <v>0.96675602974227415</v>
      </c>
      <c r="I46" s="53">
        <v>10.293902192783783</v>
      </c>
      <c r="J46" s="53">
        <v>12.111163833963888</v>
      </c>
      <c r="K46" s="53">
        <v>2.8796433626139759</v>
      </c>
      <c r="L46" s="53">
        <v>3.9670867494964819</v>
      </c>
      <c r="M46" s="53">
        <v>2.0883988934832103</v>
      </c>
    </row>
    <row r="47" spans="1:13" ht="13.5" customHeight="1">
      <c r="A47" s="60">
        <v>1954</v>
      </c>
      <c r="B47" s="53">
        <v>33.636110590333104</v>
      </c>
      <c r="C47" s="53">
        <v>23.297681803897294</v>
      </c>
      <c r="D47" s="53">
        <v>10.773561804160744</v>
      </c>
      <c r="E47" s="53">
        <v>7.7128419457529693</v>
      </c>
      <c r="F47" s="53">
        <v>3.4909311013215474</v>
      </c>
      <c r="G47" s="53">
        <v>1.1687484341437246</v>
      </c>
      <c r="I47" s="53">
        <v>10.338428786435809</v>
      </c>
      <c r="J47" s="53">
        <v>12.52411999973655</v>
      </c>
      <c r="K47" s="53">
        <v>3.0607198584077748</v>
      </c>
      <c r="L47" s="53">
        <v>4.2219108444314219</v>
      </c>
      <c r="M47" s="53">
        <v>2.322182667177823</v>
      </c>
    </row>
    <row r="48" spans="1:13" ht="13.5" customHeight="1">
      <c r="A48" s="60">
        <v>1955</v>
      </c>
      <c r="B48" s="53">
        <v>33.937798425770481</v>
      </c>
      <c r="C48" s="53">
        <v>23.596091814308899</v>
      </c>
      <c r="D48" s="53">
        <v>11.057545520131828</v>
      </c>
      <c r="E48" s="53">
        <v>7.9624122205783836</v>
      </c>
      <c r="F48" s="53">
        <v>3.7149687473773496</v>
      </c>
      <c r="G48" s="53">
        <v>1.3165387245087341</v>
      </c>
      <c r="I48" s="53">
        <v>10.341706611461582</v>
      </c>
      <c r="J48" s="53">
        <v>12.53854629417707</v>
      </c>
      <c r="K48" s="53">
        <v>3.0951332995534449</v>
      </c>
      <c r="L48" s="53">
        <v>4.2474434732010344</v>
      </c>
      <c r="M48" s="53">
        <v>2.3984300228686157</v>
      </c>
    </row>
    <row r="49" spans="1:13" ht="13.5" customHeight="1">
      <c r="A49" s="60">
        <v>1956</v>
      </c>
      <c r="B49" s="53">
        <v>33.462139769151833</v>
      </c>
      <c r="C49" s="53">
        <v>23.126903627089035</v>
      </c>
      <c r="D49" s="53">
        <v>10.672081713296967</v>
      </c>
      <c r="E49" s="53">
        <v>7.7040729907897507</v>
      </c>
      <c r="F49" s="53">
        <v>3.4863094765295197</v>
      </c>
      <c r="G49" s="53">
        <v>1.1976060987726265</v>
      </c>
      <c r="I49" s="53">
        <v>10.335236142062797</v>
      </c>
      <c r="J49" s="53">
        <v>12.454821913792069</v>
      </c>
      <c r="K49" s="53">
        <v>2.968008722507216</v>
      </c>
      <c r="L49" s="53">
        <v>4.2177635142602306</v>
      </c>
      <c r="M49" s="53">
        <v>2.2887033777568933</v>
      </c>
    </row>
    <row r="50" spans="1:13" ht="13.5" customHeight="1">
      <c r="A50" s="60">
        <v>1957</v>
      </c>
      <c r="B50" s="53">
        <v>32.988589698885882</v>
      </c>
      <c r="C50" s="53">
        <v>22.604483211460689</v>
      </c>
      <c r="D50" s="53">
        <v>10.160969512973962</v>
      </c>
      <c r="E50" s="53">
        <v>7.2289503534595845</v>
      </c>
      <c r="F50" s="53">
        <v>3.1833122336257116</v>
      </c>
      <c r="G50" s="53">
        <v>1.0528673149594427</v>
      </c>
      <c r="I50" s="53">
        <v>10.384106487425193</v>
      </c>
      <c r="J50" s="53">
        <v>12.443513698486727</v>
      </c>
      <c r="K50" s="53">
        <v>2.9320191595143772</v>
      </c>
      <c r="L50" s="53">
        <v>4.0456381198338729</v>
      </c>
      <c r="M50" s="53">
        <v>2.1304449186662691</v>
      </c>
    </row>
    <row r="51" spans="1:13" ht="13.5" customHeight="1">
      <c r="A51" s="60">
        <v>1958</v>
      </c>
      <c r="B51" s="53">
        <v>33.561535507763736</v>
      </c>
      <c r="C51" s="53">
        <v>22.926678126202024</v>
      </c>
      <c r="D51" s="53">
        <v>10.205745453581454</v>
      </c>
      <c r="E51" s="53">
        <v>7.2682646554252344</v>
      </c>
      <c r="F51" s="53">
        <v>3.2184493567886685</v>
      </c>
      <c r="G51" s="53">
        <v>1.0814637545017167</v>
      </c>
      <c r="I51" s="53">
        <v>10.634857381561712</v>
      </c>
      <c r="J51" s="53">
        <v>12.72093267262057</v>
      </c>
      <c r="K51" s="53">
        <v>2.9374807981562192</v>
      </c>
      <c r="L51" s="53">
        <v>4.0498152986365659</v>
      </c>
      <c r="M51" s="53">
        <v>2.136985602286952</v>
      </c>
    </row>
    <row r="52" spans="1:13" ht="13.5" customHeight="1">
      <c r="A52" s="60">
        <v>1959</v>
      </c>
      <c r="B52" s="53">
        <v>34.003626034210939</v>
      </c>
      <c r="C52" s="53">
        <v>23.389805866566565</v>
      </c>
      <c r="D52" s="53">
        <v>10.64744460659322</v>
      </c>
      <c r="E52" s="53">
        <v>7.7157417854602874</v>
      </c>
      <c r="F52" s="53">
        <v>3.4498097399622316</v>
      </c>
      <c r="G52" s="53">
        <v>1.194124937510926</v>
      </c>
      <c r="I52" s="53">
        <v>10.613820167644374</v>
      </c>
      <c r="J52" s="53">
        <v>12.742361259973345</v>
      </c>
      <c r="K52" s="53">
        <v>2.9317028211329328</v>
      </c>
      <c r="L52" s="53">
        <v>4.2659320454980563</v>
      </c>
      <c r="M52" s="53">
        <v>2.2556848024513059</v>
      </c>
    </row>
    <row r="53" spans="1:13" ht="13.5" customHeight="1">
      <c r="A53" s="60">
        <v>1960</v>
      </c>
      <c r="B53" s="53">
        <v>33.475096015672115</v>
      </c>
      <c r="C53" s="53">
        <v>22.574312270279375</v>
      </c>
      <c r="D53" s="53">
        <v>10.034579956956321</v>
      </c>
      <c r="E53" s="53">
        <v>7.1292552733358505</v>
      </c>
      <c r="F53" s="53">
        <v>3.2490455876287272</v>
      </c>
      <c r="G53" s="53">
        <v>1.1749239699033298</v>
      </c>
      <c r="I53" s="53">
        <v>10.90078374539274</v>
      </c>
      <c r="J53" s="53">
        <v>12.539732313323054</v>
      </c>
      <c r="K53" s="53">
        <v>2.9053246836204707</v>
      </c>
      <c r="L53" s="53">
        <v>3.8802096857071233</v>
      </c>
      <c r="M53" s="53">
        <v>2.0741216177253974</v>
      </c>
    </row>
    <row r="54" spans="1:13" ht="13.5" customHeight="1">
      <c r="A54" s="60">
        <v>1961</v>
      </c>
      <c r="B54" s="53">
        <v>34.254772805519735</v>
      </c>
      <c r="C54" s="53">
        <v>23.501366800040351</v>
      </c>
      <c r="D54" s="53">
        <v>10.640656153200087</v>
      </c>
      <c r="E54" s="53">
        <v>7.6563411899957599</v>
      </c>
      <c r="F54" s="53">
        <v>3.6512818079073157</v>
      </c>
      <c r="G54" s="53">
        <v>1.3822929216111448</v>
      </c>
      <c r="I54" s="53">
        <v>10.753406005479384</v>
      </c>
      <c r="J54" s="53">
        <v>12.860710646840264</v>
      </c>
      <c r="K54" s="53">
        <v>2.9843149632043273</v>
      </c>
      <c r="L54" s="53">
        <v>4.0050593820884437</v>
      </c>
      <c r="M54" s="53">
        <v>2.2689888862961709</v>
      </c>
    </row>
    <row r="55" spans="1:13" ht="13.5" customHeight="1">
      <c r="A55" s="60">
        <v>1962</v>
      </c>
      <c r="B55" s="53">
        <v>33.700905075220447</v>
      </c>
      <c r="C55" s="53">
        <v>22.805886101804902</v>
      </c>
      <c r="D55" s="53">
        <v>9.9499062481040372</v>
      </c>
      <c r="E55" s="53">
        <v>7.0556755731104559</v>
      </c>
      <c r="F55" s="53">
        <v>3.1942778236263951</v>
      </c>
      <c r="G55" s="53">
        <v>1.1607401802667006</v>
      </c>
      <c r="I55" s="53">
        <v>10.895018973415546</v>
      </c>
      <c r="J55" s="53">
        <v>12.855979853700864</v>
      </c>
      <c r="K55" s="53">
        <v>2.8942306749935813</v>
      </c>
      <c r="L55" s="53">
        <v>3.8613977494840608</v>
      </c>
      <c r="M55" s="53">
        <v>2.0335376433596943</v>
      </c>
    </row>
    <row r="56" spans="1:13" ht="13.5" customHeight="1">
      <c r="A56" s="60">
        <v>1963</v>
      </c>
      <c r="B56" s="53">
        <v>33.784812876719649</v>
      </c>
      <c r="C56" s="53">
        <v>22.843879271659908</v>
      </c>
      <c r="D56" s="53">
        <v>9.9165102959435298</v>
      </c>
      <c r="E56" s="53">
        <v>6.9977792188907886</v>
      </c>
      <c r="F56" s="53">
        <v>3.1459022812065323</v>
      </c>
      <c r="G56" s="53">
        <v>1.1462998441377137</v>
      </c>
      <c r="I56" s="53">
        <v>10.94093360505974</v>
      </c>
      <c r="J56" s="53">
        <v>12.927368975716378</v>
      </c>
      <c r="K56" s="53">
        <v>2.9187310770527413</v>
      </c>
      <c r="L56" s="53">
        <v>3.8518769376842563</v>
      </c>
      <c r="M56" s="53">
        <v>1.9996024370688186</v>
      </c>
    </row>
    <row r="57" spans="1:13" ht="13.5" customHeight="1">
      <c r="A57" s="60">
        <v>1964</v>
      </c>
      <c r="B57" s="53">
        <v>34.423159200285276</v>
      </c>
      <c r="C57" s="53">
        <v>23.501240806964439</v>
      </c>
      <c r="D57" s="53">
        <v>10.479103530661327</v>
      </c>
      <c r="E57" s="53">
        <v>7.3852585207857411</v>
      </c>
      <c r="F57" s="53">
        <v>3.3724713759870779</v>
      </c>
      <c r="G57" s="53">
        <v>1.3021661045439319</v>
      </c>
      <c r="I57" s="53">
        <v>10.921918393320837</v>
      </c>
      <c r="J57" s="53">
        <v>13.022137276303113</v>
      </c>
      <c r="K57" s="53">
        <v>3.0938450098755856</v>
      </c>
      <c r="L57" s="53">
        <v>4.0127871447986632</v>
      </c>
      <c r="M57" s="53">
        <v>2.070305271443146</v>
      </c>
    </row>
    <row r="58" spans="1:13" ht="13.5" customHeight="1">
      <c r="A58" s="60">
        <v>1965</v>
      </c>
      <c r="B58" s="53">
        <v>34.781024128956567</v>
      </c>
      <c r="C58" s="53">
        <v>23.876387756560398</v>
      </c>
      <c r="D58" s="53">
        <v>10.891912753229198</v>
      </c>
      <c r="E58" s="53">
        <v>7.7250397293441164</v>
      </c>
      <c r="F58" s="53">
        <v>3.6551436659768348</v>
      </c>
      <c r="G58" s="53">
        <v>1.4893514616821979</v>
      </c>
      <c r="I58" s="53">
        <v>10.904636372396169</v>
      </c>
      <c r="J58" s="53">
        <v>12.9844750033312</v>
      </c>
      <c r="K58" s="53">
        <v>3.1668730238850813</v>
      </c>
      <c r="L58" s="53">
        <v>4.0698960633672812</v>
      </c>
      <c r="M58" s="53">
        <v>2.1657922042946369</v>
      </c>
    </row>
    <row r="59" spans="1:13" ht="13.5" customHeight="1">
      <c r="A59" s="60">
        <v>1966</v>
      </c>
      <c r="B59" s="53">
        <v>33.672018701939663</v>
      </c>
      <c r="C59" s="53">
        <v>22.920035530072795</v>
      </c>
      <c r="D59" s="53">
        <v>10.175256812339699</v>
      </c>
      <c r="E59" s="53">
        <v>7.2189100570361679</v>
      </c>
      <c r="F59" s="53">
        <v>3.385286985201867</v>
      </c>
      <c r="G59" s="53">
        <v>1.2898790870561372</v>
      </c>
      <c r="I59" s="53">
        <v>10.751983171866868</v>
      </c>
      <c r="J59" s="53">
        <v>12.744778717733096</v>
      </c>
      <c r="K59" s="53">
        <v>2.9563467553035307</v>
      </c>
      <c r="L59" s="53">
        <v>3.833623071834301</v>
      </c>
      <c r="M59" s="53">
        <v>2.09540789814573</v>
      </c>
    </row>
    <row r="60" spans="1:13" ht="13.5" customHeight="1">
      <c r="A60" s="60">
        <v>1967</v>
      </c>
      <c r="B60" s="53">
        <v>34.444564532108465</v>
      </c>
      <c r="C60" s="53">
        <v>23.702198857924753</v>
      </c>
      <c r="D60" s="53">
        <v>10.737541914934186</v>
      </c>
      <c r="E60" s="53">
        <v>7.6748202277885289</v>
      </c>
      <c r="F60" s="53">
        <v>3.6770055013950738</v>
      </c>
      <c r="G60" s="53">
        <v>1.4163478056117289</v>
      </c>
      <c r="I60" s="53">
        <v>10.742365674183713</v>
      </c>
      <c r="J60" s="53">
        <v>12.964656942990567</v>
      </c>
      <c r="K60" s="53">
        <v>3.0627216871456566</v>
      </c>
      <c r="L60" s="53">
        <v>3.9978147263934551</v>
      </c>
      <c r="M60" s="53">
        <v>2.2606576957833449</v>
      </c>
    </row>
    <row r="61" spans="1:13" ht="13.5" customHeight="1">
      <c r="A61" s="60">
        <v>1968</v>
      </c>
      <c r="B61" s="53">
        <v>34.847169728380806</v>
      </c>
      <c r="C61" s="53">
        <v>24.150884451591764</v>
      </c>
      <c r="D61" s="53">
        <v>11.212838574441928</v>
      </c>
      <c r="E61" s="53">
        <v>8.139010155687382</v>
      </c>
      <c r="F61" s="53">
        <v>4.0228605841038094</v>
      </c>
      <c r="G61" s="53">
        <v>1.6149285544225331</v>
      </c>
      <c r="I61" s="53">
        <v>10.696285276789041</v>
      </c>
      <c r="J61" s="53">
        <v>12.938045877149836</v>
      </c>
      <c r="K61" s="53">
        <v>3.0738284187545464</v>
      </c>
      <c r="L61" s="53">
        <v>4.1161495715835725</v>
      </c>
      <c r="M61" s="53">
        <v>2.4079320296812763</v>
      </c>
    </row>
    <row r="62" spans="1:13" ht="13.5" customHeight="1">
      <c r="A62" s="60">
        <v>1969</v>
      </c>
      <c r="B62" s="53">
        <v>33.929318315651621</v>
      </c>
      <c r="C62" s="53">
        <v>23.084003848392623</v>
      </c>
      <c r="D62" s="53">
        <v>10.351497284479398</v>
      </c>
      <c r="E62" s="53">
        <v>7.4457992588071837</v>
      </c>
      <c r="F62" s="53">
        <v>3.6936962808646325</v>
      </c>
      <c r="G62" s="53">
        <v>1.5581702597665021</v>
      </c>
      <c r="I62" s="53">
        <v>10.845314467258998</v>
      </c>
      <c r="J62" s="53">
        <v>12.732506563913224</v>
      </c>
      <c r="K62" s="53">
        <v>2.9056980256722147</v>
      </c>
      <c r="L62" s="53">
        <v>3.7521029779425512</v>
      </c>
      <c r="M62" s="53">
        <v>2.1355260210981304</v>
      </c>
    </row>
    <row r="63" spans="1:13" ht="13.5" customHeight="1">
      <c r="A63" s="60">
        <v>1970</v>
      </c>
      <c r="B63" s="53">
        <v>32.627187921783381</v>
      </c>
      <c r="C63" s="53">
        <v>21.662776629097152</v>
      </c>
      <c r="D63" s="53">
        <v>9.0252864935986619</v>
      </c>
      <c r="E63" s="53">
        <v>6.2510354502399119</v>
      </c>
      <c r="F63" s="53">
        <v>2.7753447195762333</v>
      </c>
      <c r="G63" s="53">
        <v>0.99627513394338518</v>
      </c>
      <c r="I63" s="53">
        <v>10.964411292686229</v>
      </c>
      <c r="J63" s="53">
        <v>12.63749013549849</v>
      </c>
      <c r="K63" s="53">
        <v>2.7742510433587499</v>
      </c>
      <c r="L63" s="53">
        <v>3.4756907306636786</v>
      </c>
      <c r="M63" s="53">
        <v>1.7790695856328482</v>
      </c>
    </row>
    <row r="64" spans="1:13" ht="13.5" customHeight="1">
      <c r="A64" s="60">
        <v>1971</v>
      </c>
      <c r="B64" s="53">
        <v>33.336957207631883</v>
      </c>
      <c r="C64" s="53">
        <v>22.257596754123192</v>
      </c>
      <c r="D64" s="53">
        <v>9.399056116893755</v>
      </c>
      <c r="E64" s="53">
        <v>6.5637180681112763</v>
      </c>
      <c r="F64" s="53">
        <v>2.987735567445938</v>
      </c>
      <c r="G64" s="53">
        <v>1.1137117989758905</v>
      </c>
      <c r="I64" s="53">
        <v>11.079360453508691</v>
      </c>
      <c r="J64" s="53">
        <v>12.858540637229437</v>
      </c>
      <c r="K64" s="53">
        <v>2.8353380487824786</v>
      </c>
      <c r="L64" s="53">
        <v>3.5759825006653383</v>
      </c>
      <c r="M64" s="53">
        <v>1.8740237684700476</v>
      </c>
    </row>
    <row r="65" spans="1:13" ht="13.5" customHeight="1">
      <c r="A65" s="60">
        <v>1972</v>
      </c>
      <c r="B65" s="53">
        <v>33.585936951500109</v>
      </c>
      <c r="C65" s="53">
        <v>22.518494904678448</v>
      </c>
      <c r="D65" s="53">
        <v>9.6377083451862653</v>
      </c>
      <c r="E65" s="53">
        <v>6.7800779514331033</v>
      </c>
      <c r="F65" s="53">
        <v>3.1258337833275762</v>
      </c>
      <c r="G65" s="53">
        <v>1.1781574093832308</v>
      </c>
      <c r="I65" s="53">
        <v>11.067442046821661</v>
      </c>
      <c r="J65" s="53">
        <v>12.880786559492183</v>
      </c>
      <c r="K65" s="53">
        <v>2.857630393753162</v>
      </c>
      <c r="L65" s="53">
        <v>3.6542441681055271</v>
      </c>
      <c r="M65" s="53">
        <v>1.9476763739443455</v>
      </c>
    </row>
    <row r="66" spans="1:13" ht="13.5" customHeight="1">
      <c r="A66" s="60">
        <v>1973</v>
      </c>
      <c r="B66" s="53">
        <v>33.332703112875102</v>
      </c>
      <c r="C66" s="53">
        <v>22.213623212905272</v>
      </c>
      <c r="D66" s="53">
        <v>9.1624623453135765</v>
      </c>
      <c r="E66" s="53">
        <v>6.3038498064728747</v>
      </c>
      <c r="F66" s="53">
        <v>2.7600856232307911</v>
      </c>
      <c r="G66" s="53">
        <v>0.94139573549492805</v>
      </c>
      <c r="I66" s="53">
        <v>11.119079899969829</v>
      </c>
      <c r="J66" s="53">
        <v>13.051160867591696</v>
      </c>
      <c r="K66" s="53">
        <v>2.8586125388407018</v>
      </c>
      <c r="L66" s="53">
        <v>3.5437641832420836</v>
      </c>
      <c r="M66" s="53">
        <v>1.818689887735863</v>
      </c>
    </row>
    <row r="67" spans="1:13" ht="13.5" customHeight="1">
      <c r="A67" s="60">
        <v>1974</v>
      </c>
      <c r="B67" s="53">
        <v>33.308721284801521</v>
      </c>
      <c r="C67" s="53">
        <v>22.117845220002732</v>
      </c>
      <c r="D67" s="53">
        <v>9.1224292172255339</v>
      </c>
      <c r="E67" s="53">
        <v>6.3068576747885361</v>
      </c>
      <c r="F67" s="53">
        <v>2.72823293845236</v>
      </c>
      <c r="G67" s="53">
        <v>0.87885422864696539</v>
      </c>
      <c r="I67" s="53">
        <v>11.19087606479879</v>
      </c>
      <c r="J67" s="53">
        <v>12.995416002777198</v>
      </c>
      <c r="K67" s="53">
        <v>2.8155715424369978</v>
      </c>
      <c r="L67" s="53">
        <v>3.5786247363361761</v>
      </c>
      <c r="M67" s="53">
        <v>1.8493787098053946</v>
      </c>
    </row>
    <row r="68" spans="1:13" ht="13.5" customHeight="1">
      <c r="A68" s="60">
        <v>1975</v>
      </c>
      <c r="B68" s="53">
        <v>33.432915443624907</v>
      </c>
      <c r="C68" s="53">
        <v>21.98127553021525</v>
      </c>
      <c r="D68" s="53">
        <v>8.872672603452564</v>
      </c>
      <c r="E68" s="53">
        <v>6.0679008782242949</v>
      </c>
      <c r="F68" s="53">
        <v>2.5645125442783798</v>
      </c>
      <c r="G68" s="53">
        <v>0.84658142682953264</v>
      </c>
      <c r="I68" s="53">
        <v>11.451639913409657</v>
      </c>
      <c r="J68" s="53">
        <v>13.108602926762686</v>
      </c>
      <c r="K68" s="53">
        <v>2.8047717252282691</v>
      </c>
      <c r="L68" s="53">
        <v>3.5033883339459151</v>
      </c>
      <c r="M68" s="53">
        <v>1.7179311174488472</v>
      </c>
    </row>
    <row r="69" spans="1:13" ht="13.5" customHeight="1">
      <c r="A69" s="60">
        <v>1976</v>
      </c>
      <c r="B69" s="53">
        <v>33.413613324879499</v>
      </c>
      <c r="C69" s="53">
        <v>21.974556548715523</v>
      </c>
      <c r="D69" s="53">
        <v>8.860885138806907</v>
      </c>
      <c r="E69" s="53">
        <v>6.0688981827163699</v>
      </c>
      <c r="F69" s="53">
        <v>2.5947445217216036</v>
      </c>
      <c r="G69" s="53">
        <v>0.85993934820226992</v>
      </c>
      <c r="I69" s="53">
        <v>11.439056776163977</v>
      </c>
      <c r="J69" s="53">
        <v>13.113671409908616</v>
      </c>
      <c r="K69" s="53">
        <v>2.791986956090537</v>
      </c>
      <c r="L69" s="53">
        <v>3.4741536609947663</v>
      </c>
      <c r="M69" s="53">
        <v>1.7348051735193337</v>
      </c>
    </row>
    <row r="70" spans="1:13" ht="13.5" customHeight="1">
      <c r="A70" s="60">
        <v>1977</v>
      </c>
      <c r="B70" s="53">
        <v>33.58335444672678</v>
      </c>
      <c r="C70" s="53">
        <v>22.124400709776403</v>
      </c>
      <c r="D70" s="53">
        <v>9.0251178846532945</v>
      </c>
      <c r="E70" s="53">
        <v>6.2170612847436626</v>
      </c>
      <c r="F70" s="53">
        <v>2.7079323133603865</v>
      </c>
      <c r="G70" s="53">
        <v>0.92362942017128558</v>
      </c>
      <c r="I70" s="53">
        <v>11.458953736950377</v>
      </c>
      <c r="J70" s="53">
        <v>13.099282825123108</v>
      </c>
      <c r="K70" s="53">
        <v>2.8080565999096319</v>
      </c>
      <c r="L70" s="53">
        <v>3.5091289713832761</v>
      </c>
      <c r="M70" s="53">
        <v>1.784302893189101</v>
      </c>
    </row>
    <row r="71" spans="1:13" ht="13.5" customHeight="1">
      <c r="A71" s="60">
        <v>1978</v>
      </c>
      <c r="B71" s="53">
        <v>33.486074567630084</v>
      </c>
      <c r="C71" s="53">
        <v>22.035974550061056</v>
      </c>
      <c r="D71" s="53">
        <v>8.9505213117986688</v>
      </c>
      <c r="E71" s="53">
        <v>6.161281492336526</v>
      </c>
      <c r="F71" s="53">
        <v>2.6479670026986137</v>
      </c>
      <c r="G71" s="53">
        <v>0.85637644293520931</v>
      </c>
      <c r="I71" s="53">
        <v>11.450100017569028</v>
      </c>
      <c r="J71" s="53">
        <v>13.085453238262387</v>
      </c>
      <c r="K71" s="53">
        <v>2.7892398194621428</v>
      </c>
      <c r="L71" s="53">
        <v>3.5133144896379123</v>
      </c>
      <c r="M71" s="53">
        <v>1.7915905597634043</v>
      </c>
    </row>
    <row r="72" spans="1:13" ht="13.5" customHeight="1">
      <c r="A72" s="60">
        <v>1979</v>
      </c>
      <c r="B72" s="53">
        <v>34.212281147923008</v>
      </c>
      <c r="C72" s="53">
        <v>22.931333033515408</v>
      </c>
      <c r="D72" s="53">
        <v>9.9576984709518843</v>
      </c>
      <c r="E72" s="53">
        <v>7.1085531724501321</v>
      </c>
      <c r="F72" s="53">
        <v>3.4392645702314781</v>
      </c>
      <c r="G72" s="53">
        <v>1.3728566187669136</v>
      </c>
      <c r="I72" s="53">
        <v>11.2809481144076</v>
      </c>
      <c r="J72" s="53">
        <v>12.973634562563523</v>
      </c>
      <c r="K72" s="53">
        <v>2.8491452985017522</v>
      </c>
      <c r="L72" s="53">
        <v>3.6692886022186539</v>
      </c>
      <c r="M72" s="53">
        <v>2.0664079514645648</v>
      </c>
    </row>
    <row r="73" spans="1:13" ht="13.5" customHeight="1">
      <c r="A73" s="60">
        <v>1980</v>
      </c>
      <c r="B73" s="53">
        <v>34.633109852762871</v>
      </c>
      <c r="C73" s="53">
        <v>23.167762094506486</v>
      </c>
      <c r="D73" s="53">
        <v>10.021024087968501</v>
      </c>
      <c r="E73" s="53">
        <v>7.1490427060712189</v>
      </c>
      <c r="F73" s="53">
        <v>3.4095164790819288</v>
      </c>
      <c r="G73" s="53">
        <v>1.2764781564610594</v>
      </c>
      <c r="I73" s="53">
        <v>11.465347758256385</v>
      </c>
      <c r="J73" s="53">
        <v>13.146738006537985</v>
      </c>
      <c r="K73" s="53">
        <v>2.8719813818972817</v>
      </c>
      <c r="L73" s="53">
        <v>3.7395262269892902</v>
      </c>
      <c r="M73" s="53">
        <v>2.1330383226208696</v>
      </c>
    </row>
    <row r="74" spans="1:13" ht="13.5" customHeight="1">
      <c r="A74" s="60">
        <v>1981</v>
      </c>
      <c r="B74" s="53">
        <v>34.543460724054285</v>
      </c>
      <c r="C74" s="53">
        <v>23.036323684005882</v>
      </c>
      <c r="D74" s="53">
        <v>10.017024807873129</v>
      </c>
      <c r="E74" s="53">
        <v>7.2333450003670983</v>
      </c>
      <c r="F74" s="53">
        <v>3.5661926882342105</v>
      </c>
      <c r="G74" s="53">
        <v>1.3658654703481263</v>
      </c>
      <c r="I74" s="53">
        <v>11.507137040048402</v>
      </c>
      <c r="J74" s="53">
        <v>13.019298876132753</v>
      </c>
      <c r="K74" s="53">
        <v>2.7836798075060312</v>
      </c>
      <c r="L74" s="53">
        <v>3.6671523121328877</v>
      </c>
      <c r="M74" s="53">
        <v>2.200327217886084</v>
      </c>
    </row>
    <row r="75" spans="1:13" ht="13.5" customHeight="1">
      <c r="A75" s="60">
        <v>1982</v>
      </c>
      <c r="B75" s="53">
        <v>35.332165870772251</v>
      </c>
      <c r="C75" s="53">
        <v>23.830859846228314</v>
      </c>
      <c r="D75" s="53">
        <v>10.795796977766425</v>
      </c>
      <c r="E75" s="53">
        <v>7.9650371641197308</v>
      </c>
      <c r="F75" s="53">
        <v>4.1757694436480151</v>
      </c>
      <c r="G75" s="53">
        <v>1.7337928747513978</v>
      </c>
      <c r="I75" s="53">
        <v>11.501306024543936</v>
      </c>
      <c r="J75" s="53">
        <v>13.035062868461889</v>
      </c>
      <c r="K75" s="53">
        <v>2.8307598136466945</v>
      </c>
      <c r="L75" s="53">
        <v>3.7892677204717158</v>
      </c>
      <c r="M75" s="53">
        <v>2.4419765688966173</v>
      </c>
    </row>
    <row r="76" spans="1:13" ht="13.5" customHeight="1">
      <c r="A76" s="60">
        <v>1983</v>
      </c>
      <c r="B76" s="53">
        <v>36.381882126221534</v>
      </c>
      <c r="C76" s="53">
        <v>24.851601609232148</v>
      </c>
      <c r="D76" s="53">
        <v>11.555228099865923</v>
      </c>
      <c r="E76" s="53">
        <v>8.6305391031627234</v>
      </c>
      <c r="F76" s="53">
        <v>4.6208721299842912</v>
      </c>
      <c r="G76" s="53">
        <v>1.884166708678876</v>
      </c>
      <c r="I76" s="53">
        <v>11.530280516989386</v>
      </c>
      <c r="J76" s="53">
        <v>13.296373509366225</v>
      </c>
      <c r="K76" s="53">
        <v>2.9246889967031997</v>
      </c>
      <c r="L76" s="53">
        <v>4.0096669731784322</v>
      </c>
      <c r="M76" s="53">
        <v>2.7367054213054152</v>
      </c>
    </row>
    <row r="77" spans="1:13" ht="13.5" customHeight="1">
      <c r="A77" s="60">
        <v>1984</v>
      </c>
      <c r="B77" s="53">
        <v>36.735537173275119</v>
      </c>
      <c r="C77" s="53">
        <v>25.286507220891252</v>
      </c>
      <c r="D77" s="53">
        <v>11.989346962037795</v>
      </c>
      <c r="E77" s="53">
        <v>9.0391652755793146</v>
      </c>
      <c r="F77" s="53">
        <v>4.9811033091065013</v>
      </c>
      <c r="G77" s="53">
        <v>2.1535381567179748</v>
      </c>
      <c r="I77" s="53">
        <v>11.449029952383867</v>
      </c>
      <c r="J77" s="53">
        <v>13.297160258853458</v>
      </c>
      <c r="K77" s="53">
        <v>2.95018168645848</v>
      </c>
      <c r="L77" s="53">
        <v>4.0580619664728133</v>
      </c>
      <c r="M77" s="53">
        <v>2.8275651523885266</v>
      </c>
    </row>
    <row r="78" spans="1:13" ht="13.5" customHeight="1">
      <c r="A78" s="60">
        <v>1985</v>
      </c>
      <c r="B78" s="53">
        <v>37.560861009448189</v>
      </c>
      <c r="C78" s="53">
        <v>26.117028321317697</v>
      </c>
      <c r="D78" s="53">
        <v>12.668962279555531</v>
      </c>
      <c r="E78" s="53">
        <v>9.6251536987594903</v>
      </c>
      <c r="F78" s="53">
        <v>5.3180289093396169</v>
      </c>
      <c r="G78" s="53">
        <v>2.2361820161560337</v>
      </c>
      <c r="I78" s="53">
        <v>11.443832688130492</v>
      </c>
      <c r="J78" s="53">
        <v>13.448066041762166</v>
      </c>
      <c r="K78" s="53">
        <v>3.0438085807960409</v>
      </c>
      <c r="L78" s="53">
        <v>4.3071247894198734</v>
      </c>
      <c r="M78" s="53">
        <v>3.0818468931835832</v>
      </c>
    </row>
    <row r="79" spans="1:13" ht="13.5" customHeight="1">
      <c r="A79" s="60">
        <v>1986</v>
      </c>
      <c r="B79" s="53">
        <v>40.628910352746885</v>
      </c>
      <c r="C79" s="53">
        <v>29.487538897193097</v>
      </c>
      <c r="D79" s="53">
        <v>15.917057878495417</v>
      </c>
      <c r="E79" s="53">
        <v>12.622035228545277</v>
      </c>
      <c r="F79" s="53">
        <v>7.3978961510816967</v>
      </c>
      <c r="G79" s="53">
        <v>3.34446839608743</v>
      </c>
      <c r="I79" s="53">
        <v>11.141371455553788</v>
      </c>
      <c r="J79" s="53">
        <v>13.570481018697681</v>
      </c>
      <c r="K79" s="53">
        <v>3.2950226499501394</v>
      </c>
      <c r="L79" s="53">
        <v>5.2241390774635805</v>
      </c>
      <c r="M79" s="53">
        <v>4.0534277549942672</v>
      </c>
    </row>
    <row r="80" spans="1:13" ht="13.5" customHeight="1">
      <c r="A80" s="60">
        <v>1987</v>
      </c>
      <c r="B80" s="53">
        <v>38.245778280666734</v>
      </c>
      <c r="C80" s="53">
        <v>26.538896196963329</v>
      </c>
      <c r="D80" s="53">
        <v>12.662152082703312</v>
      </c>
      <c r="E80" s="53">
        <v>9.4484083074483234</v>
      </c>
      <c r="F80" s="53">
        <v>4.899027408633728</v>
      </c>
      <c r="G80" s="53">
        <v>1.9077992254479696</v>
      </c>
      <c r="I80" s="53">
        <v>11.706882083703405</v>
      </c>
      <c r="J80" s="53">
        <v>13.876744114260017</v>
      </c>
      <c r="K80" s="53">
        <v>3.2137437752549882</v>
      </c>
      <c r="L80" s="53">
        <v>4.5493808988145954</v>
      </c>
      <c r="M80" s="53">
        <v>2.9912281831857586</v>
      </c>
    </row>
    <row r="81" spans="1:13" ht="13.5" customHeight="1">
      <c r="A81" s="60">
        <v>1988</v>
      </c>
      <c r="B81" s="53">
        <v>40.628739351633932</v>
      </c>
      <c r="C81" s="53">
        <v>29.28938887841235</v>
      </c>
      <c r="D81" s="53">
        <v>15.493338921325046</v>
      </c>
      <c r="E81" s="53">
        <v>12.091460032282132</v>
      </c>
      <c r="F81" s="53">
        <v>6.799030590486101</v>
      </c>
      <c r="G81" s="53">
        <v>2.8625698376648026</v>
      </c>
      <c r="I81" s="53">
        <v>11.339350473221582</v>
      </c>
      <c r="J81" s="53">
        <v>13.796049957087304</v>
      </c>
      <c r="K81" s="53">
        <v>3.4018788890429139</v>
      </c>
      <c r="L81" s="53">
        <v>5.2924294417960311</v>
      </c>
      <c r="M81" s="53">
        <v>3.9364607528212985</v>
      </c>
    </row>
    <row r="82" spans="1:13" ht="13.5" customHeight="1">
      <c r="A82" s="60">
        <v>1989</v>
      </c>
      <c r="B82" s="53">
        <v>40.084419699446748</v>
      </c>
      <c r="C82" s="53">
        <v>28.547795418569976</v>
      </c>
      <c r="D82" s="53">
        <v>14.486443962630339</v>
      </c>
      <c r="E82" s="53">
        <v>11.078926762688688</v>
      </c>
      <c r="F82" s="53">
        <v>5.9994074968876392</v>
      </c>
      <c r="G82" s="53">
        <v>2.4546952390748413</v>
      </c>
      <c r="I82" s="53">
        <v>11.536624280876772</v>
      </c>
      <c r="J82" s="53">
        <v>14.061351455939636</v>
      </c>
      <c r="K82" s="53">
        <v>3.4075171999416511</v>
      </c>
      <c r="L82" s="53">
        <v>5.0795192658010491</v>
      </c>
      <c r="M82" s="53">
        <v>3.5447122578127979</v>
      </c>
    </row>
    <row r="83" spans="1:13" ht="13.5" customHeight="1">
      <c r="A83" s="60">
        <v>1990</v>
      </c>
      <c r="B83" s="53">
        <v>39.975652816242444</v>
      </c>
      <c r="C83" s="53">
        <v>28.406123836070392</v>
      </c>
      <c r="D83" s="53">
        <v>14.329641264701635</v>
      </c>
      <c r="E83" s="53">
        <v>10.944271701045379</v>
      </c>
      <c r="F83" s="53">
        <v>5.8245139041904226</v>
      </c>
      <c r="G83" s="53">
        <v>2.3335255081525816</v>
      </c>
      <c r="I83" s="53">
        <v>11.569528980172052</v>
      </c>
      <c r="J83" s="53">
        <v>14.076482571368757</v>
      </c>
      <c r="K83" s="53">
        <v>3.3853695636562566</v>
      </c>
      <c r="L83" s="53">
        <v>5.1197577968549561</v>
      </c>
      <c r="M83" s="53">
        <v>3.4909883960378409</v>
      </c>
    </row>
    <row r="84" spans="1:13" ht="13.5" customHeight="1">
      <c r="A84" s="60">
        <v>1991</v>
      </c>
      <c r="B84" s="53">
        <v>39.545500390896422</v>
      </c>
      <c r="C84" s="53">
        <v>27.722910978669187</v>
      </c>
      <c r="D84" s="53">
        <v>13.360690261159549</v>
      </c>
      <c r="E84" s="53">
        <v>9.9856482457619098</v>
      </c>
      <c r="F84" s="53">
        <v>5.1228214941781252</v>
      </c>
      <c r="G84" s="53">
        <v>1.9570288229202717</v>
      </c>
      <c r="I84" s="53">
        <v>11.822589412227234</v>
      </c>
      <c r="J84" s="53">
        <v>14.362220717509638</v>
      </c>
      <c r="K84" s="53">
        <v>3.3750420153976393</v>
      </c>
      <c r="L84" s="53">
        <v>4.8628267515837846</v>
      </c>
      <c r="M84" s="53">
        <v>3.1657926712578535</v>
      </c>
    </row>
    <row r="85" spans="1:13" ht="13.5" customHeight="1">
      <c r="A85" s="60">
        <v>1992</v>
      </c>
      <c r="B85" s="53">
        <v>40.822634961702242</v>
      </c>
      <c r="C85" s="53">
        <v>29.064650618580192</v>
      </c>
      <c r="D85" s="53">
        <v>14.670843575107488</v>
      </c>
      <c r="E85" s="53">
        <v>11.199057674030358</v>
      </c>
      <c r="F85" s="53">
        <v>6.0315047247453792</v>
      </c>
      <c r="G85" s="53">
        <v>2.4630823721854767</v>
      </c>
      <c r="I85" s="53">
        <v>11.75798434312205</v>
      </c>
      <c r="J85" s="53">
        <v>14.393807043472703</v>
      </c>
      <c r="K85" s="53">
        <v>3.4717859010771299</v>
      </c>
      <c r="L85" s="53">
        <v>5.1675529492849792</v>
      </c>
      <c r="M85" s="53">
        <v>3.5684223525599026</v>
      </c>
    </row>
    <row r="86" spans="1:13" ht="13.5" customHeight="1">
      <c r="A86" s="60">
        <v>1993</v>
      </c>
      <c r="B86" s="53">
        <v>40.684889309387607</v>
      </c>
      <c r="C86" s="53">
        <v>28.832913107127652</v>
      </c>
      <c r="D86" s="53">
        <v>14.23690292657316</v>
      </c>
      <c r="E86" s="53">
        <v>10.776711706570488</v>
      </c>
      <c r="F86" s="53">
        <v>5.7306914890393443</v>
      </c>
      <c r="G86" s="53">
        <v>2.3180260584675971</v>
      </c>
      <c r="I86" s="53">
        <v>11.851976202259955</v>
      </c>
      <c r="J86" s="53">
        <v>14.596010180554492</v>
      </c>
      <c r="K86" s="53">
        <v>3.4601912200026721</v>
      </c>
      <c r="L86" s="53">
        <v>5.0460202175311437</v>
      </c>
      <c r="M86" s="53">
        <v>3.4126654305717472</v>
      </c>
    </row>
    <row r="87" spans="1:13" ht="13.5" customHeight="1">
      <c r="A87" s="60">
        <v>1994</v>
      </c>
      <c r="B87" s="53">
        <v>40.781969686955158</v>
      </c>
      <c r="C87" s="53">
        <v>28.892563215865998</v>
      </c>
      <c r="D87" s="53">
        <v>14.231929403424463</v>
      </c>
      <c r="E87" s="53">
        <v>10.734235576187457</v>
      </c>
      <c r="F87" s="53">
        <v>5.7039958392342767</v>
      </c>
      <c r="G87" s="53">
        <v>2.2947425865202211</v>
      </c>
      <c r="I87" s="53">
        <v>11.88940647108916</v>
      </c>
      <c r="J87" s="53">
        <v>14.660633812441535</v>
      </c>
      <c r="K87" s="53">
        <v>3.4976938272370059</v>
      </c>
      <c r="L87" s="53">
        <v>5.0302397369531802</v>
      </c>
      <c r="M87" s="53">
        <v>3.4092532527140555</v>
      </c>
    </row>
    <row r="88" spans="1:13" ht="13.5" customHeight="1">
      <c r="A88" s="60">
        <v>1995</v>
      </c>
      <c r="B88" s="53">
        <v>42.113999999999997</v>
      </c>
      <c r="C88" s="53">
        <v>30.224</v>
      </c>
      <c r="D88" s="53">
        <v>15.234</v>
      </c>
      <c r="E88" s="53">
        <v>11.57</v>
      </c>
      <c r="F88" s="53">
        <v>6.2060000000000004</v>
      </c>
      <c r="G88" s="53">
        <v>2.4630000000000001</v>
      </c>
      <c r="I88" s="53">
        <f t="shared" ref="I88:I106" si="0">B88-C88</f>
        <v>11.889999999999997</v>
      </c>
      <c r="J88" s="53">
        <f t="shared" ref="J88:J106" si="1">C88-D88</f>
        <v>14.99</v>
      </c>
      <c r="K88" s="53">
        <f t="shared" ref="K88:K106" si="2">D88-E88</f>
        <v>3.6639999999999997</v>
      </c>
      <c r="L88" s="53">
        <f t="shared" ref="L88:L106" si="3">E88-F88</f>
        <v>5.3639999999999999</v>
      </c>
      <c r="M88" s="53">
        <f t="shared" ref="M88:M106" si="4">F88-G88</f>
        <v>3.7430000000000003</v>
      </c>
    </row>
    <row r="89" spans="1:13" ht="13.5" customHeight="1">
      <c r="A89" s="60">
        <f t="shared" ref="A89:A97" si="5">A88+1</f>
        <v>1996</v>
      </c>
      <c r="B89" s="53">
        <v>43.484000000000002</v>
      </c>
      <c r="C89" s="53">
        <v>31.757000000000001</v>
      </c>
      <c r="D89" s="53">
        <v>16.687000000000001</v>
      </c>
      <c r="E89" s="53">
        <v>12.907</v>
      </c>
      <c r="F89" s="53">
        <v>7.24</v>
      </c>
      <c r="G89" s="53">
        <v>3.0579999999999998</v>
      </c>
      <c r="I89" s="53">
        <f t="shared" si="0"/>
        <v>11.727</v>
      </c>
      <c r="J89" s="53">
        <f t="shared" si="1"/>
        <v>15.07</v>
      </c>
      <c r="K89" s="53">
        <f t="shared" si="2"/>
        <v>3.7800000000000011</v>
      </c>
      <c r="L89" s="53">
        <f t="shared" si="3"/>
        <v>5.6669999999999998</v>
      </c>
      <c r="M89" s="53">
        <f t="shared" si="4"/>
        <v>4.1820000000000004</v>
      </c>
    </row>
    <row r="90" spans="1:13" ht="13.5" customHeight="1">
      <c r="A90" s="60">
        <f t="shared" si="5"/>
        <v>1997</v>
      </c>
      <c r="B90" s="53">
        <v>44.643999999999998</v>
      </c>
      <c r="C90" s="53">
        <v>33.140999999999998</v>
      </c>
      <c r="D90" s="53">
        <v>18.015000000000001</v>
      </c>
      <c r="E90" s="53">
        <v>14.159000000000001</v>
      </c>
      <c r="F90" s="53">
        <v>8.1850000000000005</v>
      </c>
      <c r="G90" s="53">
        <v>3.5259999999999998</v>
      </c>
      <c r="I90" s="53">
        <f t="shared" si="0"/>
        <v>11.503</v>
      </c>
      <c r="J90" s="53">
        <f t="shared" si="1"/>
        <v>15.125999999999998</v>
      </c>
      <c r="K90" s="53">
        <f t="shared" si="2"/>
        <v>3.8559999999999999</v>
      </c>
      <c r="L90" s="53">
        <f t="shared" si="3"/>
        <v>5.9740000000000002</v>
      </c>
      <c r="M90" s="53">
        <f t="shared" si="4"/>
        <v>4.6590000000000007</v>
      </c>
    </row>
    <row r="91" spans="1:13" ht="13.5" customHeight="1">
      <c r="A91" s="60">
        <f t="shared" si="5"/>
        <v>1998</v>
      </c>
      <c r="B91" s="53">
        <v>45.390999999999998</v>
      </c>
      <c r="C91" s="53">
        <v>34.094999999999999</v>
      </c>
      <c r="D91" s="53">
        <v>19.088000000000001</v>
      </c>
      <c r="E91" s="53">
        <v>15.179</v>
      </c>
      <c r="F91" s="53">
        <v>8.9960000000000004</v>
      </c>
      <c r="G91" s="53">
        <v>3.923</v>
      </c>
      <c r="I91" s="53">
        <f t="shared" si="0"/>
        <v>11.295999999999999</v>
      </c>
      <c r="J91" s="53">
        <f t="shared" si="1"/>
        <v>15.006999999999998</v>
      </c>
      <c r="K91" s="53">
        <f t="shared" si="2"/>
        <v>3.9090000000000007</v>
      </c>
      <c r="L91" s="53">
        <f t="shared" si="3"/>
        <v>6.1829999999999998</v>
      </c>
      <c r="M91" s="53">
        <f t="shared" si="4"/>
        <v>5.0730000000000004</v>
      </c>
    </row>
    <row r="92" spans="1:13" ht="13.5" customHeight="1">
      <c r="A92" s="60">
        <f t="shared" si="5"/>
        <v>1999</v>
      </c>
      <c r="B92" s="53">
        <v>46.469000000000001</v>
      </c>
      <c r="C92" s="53">
        <v>35.216999999999999</v>
      </c>
      <c r="D92" s="53">
        <v>20.044</v>
      </c>
      <c r="E92" s="53">
        <v>16.036000000000001</v>
      </c>
      <c r="F92" s="53">
        <v>9.6219999999999999</v>
      </c>
      <c r="G92" s="53">
        <v>4.2140000000000004</v>
      </c>
      <c r="I92" s="53">
        <f t="shared" si="0"/>
        <v>11.252000000000002</v>
      </c>
      <c r="J92" s="53">
        <f t="shared" si="1"/>
        <v>15.172999999999998</v>
      </c>
      <c r="K92" s="53">
        <f t="shared" si="2"/>
        <v>4.0079999999999991</v>
      </c>
      <c r="L92" s="53">
        <f t="shared" si="3"/>
        <v>6.4140000000000015</v>
      </c>
      <c r="M92" s="53">
        <f t="shared" si="4"/>
        <v>5.4079999999999995</v>
      </c>
    </row>
    <row r="93" spans="1:13" ht="13.5" customHeight="1">
      <c r="A93" s="60">
        <f t="shared" si="5"/>
        <v>2000</v>
      </c>
      <c r="B93" s="53">
        <v>47.606999999999999</v>
      </c>
      <c r="C93" s="53">
        <v>36.606000000000002</v>
      </c>
      <c r="D93" s="53">
        <v>21.521000000000001</v>
      </c>
      <c r="E93" s="53">
        <v>17.454999999999998</v>
      </c>
      <c r="F93" s="53">
        <v>10.877000000000001</v>
      </c>
      <c r="G93" s="53">
        <v>5.0730000000000004</v>
      </c>
      <c r="I93" s="53">
        <f t="shared" si="0"/>
        <v>11.000999999999998</v>
      </c>
      <c r="J93" s="53">
        <f t="shared" si="1"/>
        <v>15.085000000000001</v>
      </c>
      <c r="K93" s="53">
        <f t="shared" si="2"/>
        <v>4.0660000000000025</v>
      </c>
      <c r="L93" s="53">
        <f t="shared" si="3"/>
        <v>6.5779999999999976</v>
      </c>
      <c r="M93" s="53">
        <f t="shared" si="4"/>
        <v>5.8040000000000003</v>
      </c>
    </row>
    <row r="94" spans="1:13" ht="13.5" customHeight="1">
      <c r="A94" s="60">
        <f t="shared" si="5"/>
        <v>2001</v>
      </c>
      <c r="B94" s="53">
        <v>44.823</v>
      </c>
      <c r="C94" s="53">
        <v>33.353999999999999</v>
      </c>
      <c r="D94" s="53">
        <v>18.22</v>
      </c>
      <c r="E94" s="53">
        <v>14.324</v>
      </c>
      <c r="F94" s="53">
        <v>8.3689999999999998</v>
      </c>
      <c r="G94" s="53">
        <v>3.7</v>
      </c>
      <c r="I94" s="53">
        <f t="shared" si="0"/>
        <v>11.469000000000001</v>
      </c>
      <c r="J94" s="53">
        <f t="shared" si="1"/>
        <v>15.134</v>
      </c>
      <c r="K94" s="53">
        <f t="shared" si="2"/>
        <v>3.895999999999999</v>
      </c>
      <c r="L94" s="53">
        <f t="shared" si="3"/>
        <v>5.9550000000000001</v>
      </c>
      <c r="M94" s="53">
        <f t="shared" si="4"/>
        <v>4.6689999999999996</v>
      </c>
    </row>
    <row r="95" spans="1:13" ht="13.5" customHeight="1">
      <c r="A95" s="60">
        <f t="shared" si="5"/>
        <v>2002</v>
      </c>
      <c r="B95" s="53">
        <v>43.82</v>
      </c>
      <c r="C95" s="53">
        <v>32.069000000000003</v>
      </c>
      <c r="D95" s="53">
        <v>16.864999999999998</v>
      </c>
      <c r="E95" s="53">
        <v>13.038</v>
      </c>
      <c r="F95" s="53">
        <v>7.3410000000000002</v>
      </c>
      <c r="G95" s="53">
        <v>3.1419999999999999</v>
      </c>
      <c r="I95" s="53">
        <f t="shared" si="0"/>
        <v>11.750999999999998</v>
      </c>
      <c r="J95" s="53">
        <f t="shared" si="1"/>
        <v>15.204000000000004</v>
      </c>
      <c r="K95" s="53">
        <f t="shared" si="2"/>
        <v>3.8269999999999982</v>
      </c>
      <c r="L95" s="53">
        <f t="shared" si="3"/>
        <v>5.6970000000000001</v>
      </c>
      <c r="M95" s="53">
        <f t="shared" si="4"/>
        <v>4.1989999999999998</v>
      </c>
    </row>
    <row r="96" spans="1:13" ht="13.5" customHeight="1">
      <c r="A96" s="60">
        <f t="shared" si="5"/>
        <v>2003</v>
      </c>
      <c r="B96" s="53">
        <v>44.527000000000001</v>
      </c>
      <c r="C96" s="53">
        <v>32.765000000000001</v>
      </c>
      <c r="D96" s="53">
        <v>17.527999999999999</v>
      </c>
      <c r="E96" s="53">
        <v>13.670999999999999</v>
      </c>
      <c r="F96" s="53">
        <v>7.867</v>
      </c>
      <c r="G96" s="53">
        <v>3.492</v>
      </c>
      <c r="I96" s="53">
        <f t="shared" si="0"/>
        <v>11.762</v>
      </c>
      <c r="J96" s="53">
        <f t="shared" si="1"/>
        <v>15.237000000000002</v>
      </c>
      <c r="K96" s="53">
        <f t="shared" si="2"/>
        <v>3.8569999999999993</v>
      </c>
      <c r="L96" s="53">
        <f t="shared" si="3"/>
        <v>5.8039999999999994</v>
      </c>
      <c r="M96" s="53">
        <f t="shared" si="4"/>
        <v>4.375</v>
      </c>
    </row>
    <row r="97" spans="1:14" ht="13.5" customHeight="1">
      <c r="A97" s="60">
        <f t="shared" si="5"/>
        <v>2004</v>
      </c>
      <c r="B97" s="53">
        <v>46.399000000000001</v>
      </c>
      <c r="C97" s="53">
        <v>34.950000000000003</v>
      </c>
      <c r="D97" s="53">
        <v>19.753</v>
      </c>
      <c r="E97" s="53">
        <v>15.742000000000001</v>
      </c>
      <c r="F97" s="53">
        <v>9.4649999999999999</v>
      </c>
      <c r="G97" s="53">
        <v>4.3419999999999996</v>
      </c>
      <c r="I97" s="53">
        <f t="shared" si="0"/>
        <v>11.448999999999998</v>
      </c>
      <c r="J97" s="53">
        <f t="shared" si="1"/>
        <v>15.197000000000003</v>
      </c>
      <c r="K97" s="53">
        <f t="shared" si="2"/>
        <v>4.0109999999999992</v>
      </c>
      <c r="L97" s="53">
        <f t="shared" si="3"/>
        <v>6.277000000000001</v>
      </c>
      <c r="M97" s="53">
        <f t="shared" si="4"/>
        <v>5.1230000000000002</v>
      </c>
    </row>
    <row r="98" spans="1:14" ht="13.5" customHeight="1">
      <c r="A98" s="60">
        <v>2005</v>
      </c>
      <c r="B98" s="53">
        <v>48.334000000000003</v>
      </c>
      <c r="C98" s="53">
        <v>37.158999999999999</v>
      </c>
      <c r="D98" s="53">
        <v>21.916</v>
      </c>
      <c r="E98" s="53">
        <v>17.771000000000001</v>
      </c>
      <c r="F98" s="53">
        <v>10.984</v>
      </c>
      <c r="G98" s="53">
        <v>5.1280000000000001</v>
      </c>
      <c r="I98" s="53">
        <f t="shared" si="0"/>
        <v>11.175000000000004</v>
      </c>
      <c r="J98" s="53">
        <f t="shared" si="1"/>
        <v>15.242999999999999</v>
      </c>
      <c r="K98" s="53">
        <f t="shared" si="2"/>
        <v>4.1449999999999996</v>
      </c>
      <c r="L98" s="53">
        <f t="shared" si="3"/>
        <v>6.7870000000000008</v>
      </c>
      <c r="M98" s="53">
        <f t="shared" si="4"/>
        <v>5.8559999999999999</v>
      </c>
    </row>
    <row r="99" spans="1:14" ht="13.5" customHeight="1">
      <c r="A99" s="60">
        <f t="shared" ref="A99:A106" si="6">A98+1</f>
        <v>2006</v>
      </c>
      <c r="B99" s="53">
        <v>49.32</v>
      </c>
      <c r="C99" s="53">
        <v>38.082999999999998</v>
      </c>
      <c r="D99" s="53">
        <v>22.823</v>
      </c>
      <c r="E99" s="53">
        <v>18.614999999999998</v>
      </c>
      <c r="F99" s="53">
        <v>11.587999999999999</v>
      </c>
      <c r="G99" s="53">
        <v>5.46</v>
      </c>
      <c r="I99" s="53">
        <f t="shared" si="0"/>
        <v>11.237000000000002</v>
      </c>
      <c r="J99" s="53">
        <f t="shared" si="1"/>
        <v>15.259999999999998</v>
      </c>
      <c r="K99" s="53">
        <f t="shared" si="2"/>
        <v>4.208000000000002</v>
      </c>
      <c r="L99" s="53">
        <f t="shared" si="3"/>
        <v>7.0269999999999992</v>
      </c>
      <c r="M99" s="53">
        <f t="shared" si="4"/>
        <v>6.1279999999999992</v>
      </c>
      <c r="N99" s="65"/>
    </row>
    <row r="100" spans="1:14" ht="13.5" customHeight="1">
      <c r="A100" s="60">
        <f t="shared" si="6"/>
        <v>2007</v>
      </c>
      <c r="B100" s="53">
        <v>49.74</v>
      </c>
      <c r="C100" s="53">
        <v>38.667999999999999</v>
      </c>
      <c r="D100" s="53">
        <v>23.503</v>
      </c>
      <c r="E100" s="53">
        <v>19.314</v>
      </c>
      <c r="F100" s="53">
        <v>12.275</v>
      </c>
      <c r="G100" s="53">
        <v>6.0359999999999996</v>
      </c>
      <c r="I100" s="53">
        <f t="shared" si="0"/>
        <v>11.072000000000003</v>
      </c>
      <c r="J100" s="53">
        <f t="shared" si="1"/>
        <v>15.164999999999999</v>
      </c>
      <c r="K100" s="53">
        <f t="shared" si="2"/>
        <v>4.1890000000000001</v>
      </c>
      <c r="L100" s="53">
        <f t="shared" si="3"/>
        <v>7.0389999999999997</v>
      </c>
      <c r="M100" s="53">
        <f t="shared" si="4"/>
        <v>6.2390000000000008</v>
      </c>
      <c r="N100" s="65"/>
    </row>
    <row r="101" spans="1:14" ht="13.5" customHeight="1">
      <c r="A101" s="60">
        <f t="shared" si="6"/>
        <v>2008</v>
      </c>
      <c r="B101" s="53">
        <v>48.228000000000002</v>
      </c>
      <c r="C101" s="53">
        <v>36.520000000000003</v>
      </c>
      <c r="D101" s="53">
        <v>20.946000000000002</v>
      </c>
      <c r="E101" s="53">
        <v>16.867000000000001</v>
      </c>
      <c r="F101" s="53">
        <v>10.4</v>
      </c>
      <c r="G101" s="53">
        <v>5.0339999999999998</v>
      </c>
      <c r="I101" s="53">
        <f t="shared" si="0"/>
        <v>11.707999999999998</v>
      </c>
      <c r="J101" s="53">
        <f t="shared" si="1"/>
        <v>15.574000000000002</v>
      </c>
      <c r="K101" s="53">
        <f t="shared" si="2"/>
        <v>4.0790000000000006</v>
      </c>
      <c r="L101" s="53">
        <f t="shared" si="3"/>
        <v>6.4670000000000005</v>
      </c>
      <c r="M101" s="53">
        <f t="shared" si="4"/>
        <v>5.3660000000000005</v>
      </c>
      <c r="N101" s="65"/>
    </row>
    <row r="102" spans="1:14" ht="13.5" customHeight="1">
      <c r="A102" s="60">
        <f t="shared" si="6"/>
        <v>2009</v>
      </c>
      <c r="B102" s="53">
        <v>46.502000000000002</v>
      </c>
      <c r="C102" s="53">
        <v>34.113</v>
      </c>
      <c r="D102" s="53">
        <v>18.119</v>
      </c>
      <c r="E102" s="53">
        <v>14.151999999999999</v>
      </c>
      <c r="F102" s="53">
        <v>8.2949999999999999</v>
      </c>
      <c r="G102" s="53">
        <v>3.8940000000000001</v>
      </c>
      <c r="I102" s="53">
        <f t="shared" si="0"/>
        <v>12.389000000000003</v>
      </c>
      <c r="J102" s="53">
        <f t="shared" si="1"/>
        <v>15.994</v>
      </c>
      <c r="K102" s="53">
        <f t="shared" si="2"/>
        <v>3.9670000000000005</v>
      </c>
      <c r="L102" s="53">
        <f t="shared" si="3"/>
        <v>5.8569999999999993</v>
      </c>
      <c r="M102" s="53">
        <f t="shared" si="4"/>
        <v>4.4009999999999998</v>
      </c>
      <c r="N102" s="65"/>
    </row>
    <row r="103" spans="1:14" ht="13.5" customHeight="1">
      <c r="A103" s="60">
        <f t="shared" si="6"/>
        <v>2010</v>
      </c>
      <c r="B103" s="53">
        <v>48.042999999999999</v>
      </c>
      <c r="C103" s="53">
        <v>35.851999999999997</v>
      </c>
      <c r="D103" s="53">
        <v>19.863</v>
      </c>
      <c r="E103" s="53">
        <v>15.829000000000001</v>
      </c>
      <c r="F103" s="53">
        <v>9.6579999999999995</v>
      </c>
      <c r="G103" s="53">
        <v>4.7789999999999999</v>
      </c>
      <c r="I103" s="53">
        <f t="shared" si="0"/>
        <v>12.191000000000003</v>
      </c>
      <c r="J103" s="53">
        <f t="shared" si="1"/>
        <v>15.988999999999997</v>
      </c>
      <c r="K103" s="53">
        <f t="shared" si="2"/>
        <v>4.0339999999999989</v>
      </c>
      <c r="L103" s="53">
        <f t="shared" si="3"/>
        <v>6.1710000000000012</v>
      </c>
      <c r="M103" s="53">
        <f t="shared" si="4"/>
        <v>4.8789999999999996</v>
      </c>
      <c r="N103" s="65"/>
    </row>
    <row r="104" spans="1:14" ht="13.5" customHeight="1">
      <c r="A104" s="60">
        <f t="shared" si="6"/>
        <v>2011</v>
      </c>
      <c r="B104" s="53">
        <v>48.128</v>
      </c>
      <c r="C104" s="53">
        <v>35.884999999999998</v>
      </c>
      <c r="D104" s="53">
        <v>19.646999999999998</v>
      </c>
      <c r="E104" s="53">
        <v>15.547000000000001</v>
      </c>
      <c r="F104" s="53">
        <v>9.266</v>
      </c>
      <c r="G104" s="53">
        <v>4.3220000000000001</v>
      </c>
      <c r="I104" s="53">
        <f t="shared" si="0"/>
        <v>12.243000000000002</v>
      </c>
      <c r="J104" s="53">
        <f t="shared" si="1"/>
        <v>16.238</v>
      </c>
      <c r="K104" s="53">
        <f t="shared" si="2"/>
        <v>4.0999999999999979</v>
      </c>
      <c r="L104" s="53">
        <f t="shared" si="3"/>
        <v>6.2810000000000006</v>
      </c>
      <c r="M104" s="53">
        <f t="shared" si="4"/>
        <v>4.944</v>
      </c>
      <c r="N104" s="65"/>
    </row>
    <row r="105" spans="1:14" ht="13.5" customHeight="1">
      <c r="A105" s="60">
        <f t="shared" si="6"/>
        <v>2012</v>
      </c>
      <c r="B105" s="53">
        <v>50.601999999999997</v>
      </c>
      <c r="C105" s="53">
        <v>38.819000000000003</v>
      </c>
      <c r="D105" s="53">
        <v>22.827999999999999</v>
      </c>
      <c r="E105" s="53">
        <v>18.588999999999999</v>
      </c>
      <c r="F105" s="53">
        <v>11.712</v>
      </c>
      <c r="G105" s="53">
        <v>5.8109999999999999</v>
      </c>
      <c r="I105" s="53">
        <f t="shared" si="0"/>
        <v>11.782999999999994</v>
      </c>
      <c r="J105" s="53">
        <f t="shared" si="1"/>
        <v>15.991000000000003</v>
      </c>
      <c r="K105" s="53">
        <f t="shared" si="2"/>
        <v>4.2390000000000008</v>
      </c>
      <c r="L105" s="53">
        <f t="shared" si="3"/>
        <v>6.8769999999999989</v>
      </c>
      <c r="M105" s="53">
        <f t="shared" si="4"/>
        <v>5.9009999999999998</v>
      </c>
      <c r="N105" s="65"/>
    </row>
    <row r="106" spans="1:14" ht="13.5" customHeight="1">
      <c r="A106" s="60">
        <f t="shared" si="6"/>
        <v>2013</v>
      </c>
      <c r="B106" s="53">
        <v>48.633000000000003</v>
      </c>
      <c r="C106" s="53">
        <v>36.44</v>
      </c>
      <c r="D106" s="53">
        <v>20.006</v>
      </c>
      <c r="E106" s="53">
        <v>15.807</v>
      </c>
      <c r="F106" s="53">
        <v>9.4309999999999992</v>
      </c>
      <c r="G106" s="53">
        <v>4.4660000000000002</v>
      </c>
      <c r="I106" s="53">
        <f t="shared" si="0"/>
        <v>12.193000000000005</v>
      </c>
      <c r="J106" s="53">
        <f t="shared" si="1"/>
        <v>16.433999999999997</v>
      </c>
      <c r="K106" s="53">
        <f t="shared" si="2"/>
        <v>4.1989999999999998</v>
      </c>
      <c r="L106" s="53">
        <f t="shared" si="3"/>
        <v>6.3760000000000012</v>
      </c>
      <c r="M106" s="53">
        <f t="shared" si="4"/>
        <v>4.964999999999999</v>
      </c>
      <c r="N106" s="65"/>
    </row>
    <row r="107" spans="1:14" ht="13.5" customHeight="1">
      <c r="A107" s="60">
        <v>2014</v>
      </c>
      <c r="B107" s="53">
        <v>49.862000000000002</v>
      </c>
      <c r="C107" s="53">
        <v>37.909999999999997</v>
      </c>
      <c r="D107" s="53">
        <v>21.52</v>
      </c>
      <c r="E107" s="53">
        <v>17.23</v>
      </c>
      <c r="F107" s="53">
        <v>10.571</v>
      </c>
      <c r="G107" s="53">
        <v>5.1260000000000003</v>
      </c>
      <c r="I107" s="53">
        <v>11.952</v>
      </c>
      <c r="J107" s="53">
        <v>16.39</v>
      </c>
      <c r="K107" s="53">
        <v>4.29</v>
      </c>
      <c r="L107" s="53">
        <v>6.6589999999999998</v>
      </c>
      <c r="M107" s="53">
        <v>5.4450000000000003</v>
      </c>
      <c r="N107" s="65"/>
    </row>
    <row r="108" spans="1:14" ht="13.5" customHeight="1">
      <c r="A108" s="60">
        <v>2015</v>
      </c>
      <c r="B108" s="53">
        <v>49.991999999999997</v>
      </c>
      <c r="C108" s="53">
        <v>38.034999999999997</v>
      </c>
      <c r="D108" s="53">
        <v>21.591999999999999</v>
      </c>
      <c r="E108" s="53">
        <v>17.292999999999999</v>
      </c>
      <c r="F108" s="53">
        <v>10.608000000000001</v>
      </c>
      <c r="G108" s="53">
        <v>5.1159999999999997</v>
      </c>
      <c r="I108" s="53">
        <v>11.957000000000001</v>
      </c>
      <c r="J108" s="53">
        <v>16.443000000000001</v>
      </c>
      <c r="K108" s="53">
        <v>4.2990000000000004</v>
      </c>
      <c r="L108" s="53">
        <v>6.6849999999999996</v>
      </c>
      <c r="M108" s="53">
        <v>5.492</v>
      </c>
      <c r="N108" s="65"/>
    </row>
    <row r="109" spans="1:14" ht="13.5" customHeight="1">
      <c r="A109" s="60">
        <v>2016</v>
      </c>
      <c r="B109" s="53">
        <v>49.530999999999999</v>
      </c>
      <c r="C109" s="53">
        <v>37.380000000000003</v>
      </c>
      <c r="D109" s="53">
        <v>20.699000000000002</v>
      </c>
      <c r="E109" s="53">
        <v>16.440999999999999</v>
      </c>
      <c r="F109" s="53">
        <v>9.8759999999999994</v>
      </c>
      <c r="G109" s="53">
        <v>4.6689999999999996</v>
      </c>
      <c r="I109" s="53">
        <v>12.151</v>
      </c>
      <c r="J109" s="53">
        <v>16.681000000000001</v>
      </c>
      <c r="K109" s="53">
        <v>4.258</v>
      </c>
      <c r="L109" s="53">
        <v>6.5650000000000004</v>
      </c>
      <c r="M109" s="53">
        <v>5.2069999999999999</v>
      </c>
      <c r="N109" s="65"/>
    </row>
    <row r="110" spans="1:14" ht="13.5" customHeight="1">
      <c r="A110" s="60">
        <v>2017</v>
      </c>
      <c r="B110" s="53">
        <v>50.142000000000003</v>
      </c>
      <c r="C110" s="53">
        <v>38.143000000000001</v>
      </c>
      <c r="D110" s="53">
        <v>21.469000000000001</v>
      </c>
      <c r="E110" s="53">
        <v>17.157</v>
      </c>
      <c r="F110" s="53">
        <v>10.432</v>
      </c>
      <c r="G110" s="53">
        <v>4.9459999999999997</v>
      </c>
      <c r="I110" s="53">
        <v>11.999000000000001</v>
      </c>
      <c r="J110" s="53">
        <v>16.673999999999999</v>
      </c>
      <c r="K110" s="53">
        <v>4.3120000000000003</v>
      </c>
      <c r="L110" s="53">
        <v>6.7249999999999996</v>
      </c>
      <c r="M110" s="53">
        <v>5.4859999999999998</v>
      </c>
      <c r="N110" s="65"/>
    </row>
    <row r="111" spans="1:14" ht="13.5" customHeight="1">
      <c r="A111" s="58"/>
      <c r="B111" s="56"/>
      <c r="C111" s="58"/>
      <c r="D111" s="58"/>
      <c r="E111" s="58"/>
      <c r="F111" s="58"/>
      <c r="G111" s="58"/>
      <c r="H111" s="57"/>
      <c r="I111" s="56"/>
      <c r="J111" s="56"/>
      <c r="K111" s="56"/>
      <c r="L111" s="56"/>
      <c r="M111" s="56"/>
    </row>
    <row r="112" spans="1:14" ht="13.5" customHeight="1">
      <c r="A112" s="55"/>
      <c r="I112" s="53"/>
      <c r="J112" s="53"/>
      <c r="K112" s="53"/>
      <c r="L112" s="53"/>
      <c r="M112" s="53"/>
    </row>
    <row r="113" spans="1:13" ht="13.5" customHeight="1">
      <c r="A113" s="54" t="s">
        <v>158</v>
      </c>
      <c r="I113" s="53"/>
      <c r="J113" s="53"/>
      <c r="K113" s="53"/>
      <c r="L113" s="53"/>
      <c r="M113" s="53"/>
    </row>
    <row r="114" spans="1:13" ht="13.5" customHeight="1">
      <c r="A114" s="54" t="s">
        <v>156</v>
      </c>
      <c r="I114" s="53"/>
      <c r="J114" s="53"/>
      <c r="K114" s="53"/>
      <c r="L114" s="53"/>
      <c r="M114" s="53"/>
    </row>
    <row r="115" spans="1:13" ht="13.5" customHeight="1">
      <c r="A115" s="54" t="s">
        <v>138</v>
      </c>
      <c r="I115" s="53"/>
      <c r="J115" s="53"/>
      <c r="K115" s="53"/>
      <c r="L115" s="53"/>
      <c r="M115" s="53"/>
    </row>
    <row r="116" spans="1:13" ht="13.5" customHeight="1">
      <c r="A116" s="54" t="s">
        <v>137</v>
      </c>
      <c r="I116" s="53"/>
      <c r="J116" s="53"/>
      <c r="K116" s="53"/>
      <c r="L116" s="53"/>
      <c r="M116" s="53"/>
    </row>
    <row r="117" spans="1:13" ht="13.5" customHeight="1">
      <c r="A117" s="52" t="s">
        <v>155</v>
      </c>
      <c r="I117" s="53"/>
      <c r="J117" s="53"/>
      <c r="K117" s="53"/>
      <c r="L117" s="53"/>
      <c r="M117" s="53"/>
    </row>
    <row r="118" spans="1:13" ht="13.5" customHeight="1">
      <c r="A118" s="52" t="s">
        <v>154</v>
      </c>
      <c r="I118" s="53"/>
      <c r="J118" s="53"/>
      <c r="K118" s="53"/>
      <c r="L118" s="53"/>
      <c r="M118" s="53"/>
    </row>
    <row r="119" spans="1:13" ht="13.5" customHeight="1">
      <c r="I119" s="53"/>
      <c r="J119" s="53"/>
      <c r="K119" s="53"/>
      <c r="L119" s="53"/>
      <c r="M119" s="53"/>
    </row>
    <row r="120" spans="1:13" ht="13.5" customHeight="1">
      <c r="I120" s="53"/>
      <c r="J120" s="53"/>
      <c r="K120" s="53"/>
      <c r="L120" s="53"/>
      <c r="M120" s="53"/>
    </row>
    <row r="121" spans="1:13" ht="13.5" customHeight="1">
      <c r="I121" s="53"/>
      <c r="J121" s="53"/>
      <c r="K121" s="53"/>
      <c r="L121" s="53"/>
      <c r="M121" s="53"/>
    </row>
    <row r="122" spans="1:13" ht="13.5" customHeight="1">
      <c r="I122" s="53"/>
      <c r="J122" s="53"/>
      <c r="K122" s="53"/>
      <c r="L122" s="53"/>
      <c r="M122" s="53"/>
    </row>
    <row r="123" spans="1:13" ht="13.5" customHeight="1">
      <c r="I123" s="53"/>
      <c r="J123" s="53"/>
      <c r="K123" s="53"/>
      <c r="L123" s="53"/>
      <c r="M123" s="53"/>
    </row>
    <row r="124" spans="1:13" ht="13.5" customHeight="1">
      <c r="I124" s="53"/>
      <c r="J124" s="53"/>
      <c r="K124" s="53"/>
      <c r="L124" s="53"/>
      <c r="M124" s="53"/>
    </row>
    <row r="125" spans="1:13" ht="13.5" customHeight="1">
      <c r="I125" s="53"/>
      <c r="J125" s="53"/>
      <c r="K125" s="53"/>
      <c r="L125" s="53"/>
      <c r="M125" s="53"/>
    </row>
    <row r="126" spans="1:13" ht="13.5" customHeight="1">
      <c r="I126" s="53"/>
      <c r="J126" s="53"/>
      <c r="K126" s="53"/>
      <c r="L126" s="53"/>
      <c r="M126" s="53"/>
    </row>
    <row r="127" spans="1:13" ht="13.5" customHeight="1">
      <c r="I127" s="53"/>
      <c r="J127" s="53"/>
      <c r="K127" s="53"/>
      <c r="L127" s="53"/>
      <c r="M127" s="53"/>
    </row>
    <row r="128" spans="1:13" ht="13.5" customHeight="1">
      <c r="I128" s="53"/>
      <c r="J128" s="53"/>
      <c r="K128" s="53"/>
      <c r="L128" s="53"/>
      <c r="M128" s="53"/>
    </row>
    <row r="129" spans="9:13" ht="13.5" customHeight="1">
      <c r="I129" s="53"/>
      <c r="J129" s="53"/>
      <c r="K129" s="53"/>
      <c r="L129" s="53"/>
      <c r="M129" s="53"/>
    </row>
    <row r="130" spans="9:13" ht="13.5" customHeight="1">
      <c r="I130" s="53"/>
      <c r="J130" s="53"/>
      <c r="K130" s="53"/>
      <c r="L130" s="53"/>
      <c r="M130" s="53"/>
    </row>
    <row r="131" spans="9:13" ht="13.5" customHeight="1">
      <c r="I131" s="53"/>
      <c r="J131" s="53"/>
      <c r="K131" s="53"/>
      <c r="L131" s="53"/>
      <c r="M131" s="53"/>
    </row>
    <row r="132" spans="9:13" ht="13.5" customHeight="1">
      <c r="I132" s="53"/>
      <c r="J132" s="53"/>
      <c r="K132" s="53"/>
      <c r="L132" s="53"/>
      <c r="M132" s="53"/>
    </row>
    <row r="133" spans="9:13" ht="13.5" customHeight="1">
      <c r="I133" s="53"/>
      <c r="J133" s="53"/>
      <c r="K133" s="53"/>
      <c r="L133" s="53"/>
      <c r="M133" s="53"/>
    </row>
    <row r="134" spans="9:13" ht="13.5" customHeight="1">
      <c r="I134" s="53"/>
      <c r="J134" s="53"/>
      <c r="K134" s="53"/>
      <c r="L134" s="53"/>
      <c r="M134" s="53"/>
    </row>
    <row r="135" spans="9:13" ht="13.5" customHeight="1">
      <c r="I135" s="53"/>
      <c r="J135" s="53"/>
      <c r="K135" s="53"/>
      <c r="L135" s="53"/>
      <c r="M135" s="53"/>
    </row>
    <row r="136" spans="9:13" ht="13.5" customHeight="1">
      <c r="I136" s="53"/>
      <c r="J136" s="53"/>
      <c r="K136" s="53"/>
      <c r="L136" s="53"/>
      <c r="M136" s="53"/>
    </row>
    <row r="137" spans="9:13" ht="13.5" customHeight="1">
      <c r="I137" s="53"/>
      <c r="J137" s="53"/>
      <c r="K137" s="53"/>
      <c r="L137" s="53"/>
      <c r="M137" s="53"/>
    </row>
    <row r="138" spans="9:13" ht="13.5" customHeight="1">
      <c r="I138" s="53"/>
      <c r="J138" s="53"/>
      <c r="K138" s="53"/>
      <c r="L138" s="53"/>
      <c r="M138" s="53"/>
    </row>
    <row r="139" spans="9:13" ht="13.5" customHeight="1">
      <c r="I139" s="53"/>
      <c r="J139" s="53"/>
      <c r="K139" s="53"/>
      <c r="L139" s="53"/>
      <c r="M139" s="53"/>
    </row>
    <row r="140" spans="9:13" ht="13.5" customHeight="1">
      <c r="I140" s="53"/>
      <c r="J140" s="53"/>
      <c r="K140" s="53"/>
      <c r="L140" s="53"/>
      <c r="M140" s="53"/>
    </row>
    <row r="141" spans="9:13" ht="13.5" customHeight="1">
      <c r="I141" s="53"/>
      <c r="J141" s="53"/>
      <c r="K141" s="53"/>
      <c r="L141" s="53"/>
      <c r="M141" s="53"/>
    </row>
    <row r="142" spans="9:13" ht="13.5" customHeight="1">
      <c r="I142" s="53"/>
      <c r="J142" s="53"/>
      <c r="K142" s="53"/>
      <c r="L142" s="53"/>
      <c r="M142" s="53"/>
    </row>
    <row r="143" spans="9:13" ht="13.5" customHeight="1">
      <c r="I143" s="53"/>
      <c r="J143" s="53"/>
      <c r="K143" s="53"/>
      <c r="L143" s="53"/>
      <c r="M143" s="53"/>
    </row>
    <row r="144" spans="9:13" ht="13.5" customHeight="1">
      <c r="I144" s="53"/>
      <c r="J144" s="53"/>
      <c r="K144" s="53"/>
      <c r="L144" s="53"/>
      <c r="M144" s="53"/>
    </row>
    <row r="145" spans="9:13" ht="13.5" customHeight="1">
      <c r="I145" s="53"/>
      <c r="J145" s="53"/>
      <c r="K145" s="53"/>
      <c r="L145" s="53"/>
      <c r="M145" s="53"/>
    </row>
    <row r="146" spans="9:13" ht="13.5" customHeight="1">
      <c r="I146" s="53"/>
      <c r="J146" s="53"/>
      <c r="K146" s="53"/>
      <c r="L146" s="53"/>
      <c r="M146" s="53"/>
    </row>
    <row r="147" spans="9:13" ht="13.5" customHeight="1">
      <c r="I147" s="53"/>
      <c r="J147" s="53"/>
      <c r="K147" s="53"/>
      <c r="L147" s="53"/>
      <c r="M147" s="53"/>
    </row>
    <row r="148" spans="9:13" ht="13.5" customHeight="1">
      <c r="I148" s="53"/>
      <c r="J148" s="53"/>
      <c r="K148" s="53"/>
      <c r="L148" s="53"/>
      <c r="M148" s="53"/>
    </row>
    <row r="149" spans="9:13" ht="13.5" customHeight="1">
      <c r="I149" s="53"/>
      <c r="J149" s="53"/>
      <c r="K149" s="53"/>
      <c r="L149" s="53"/>
      <c r="M149" s="53"/>
    </row>
    <row r="150" spans="9:13" ht="13.5" customHeight="1">
      <c r="I150" s="53"/>
      <c r="J150" s="53"/>
      <c r="K150" s="53"/>
      <c r="L150" s="53"/>
      <c r="M150" s="53"/>
    </row>
    <row r="151" spans="9:13" ht="13.5" customHeight="1">
      <c r="I151" s="53"/>
      <c r="J151" s="53"/>
      <c r="K151" s="53"/>
      <c r="L151" s="53"/>
      <c r="M151" s="53"/>
    </row>
    <row r="152" spans="9:13" ht="13.5" customHeight="1">
      <c r="I152" s="53"/>
      <c r="J152" s="53"/>
      <c r="K152" s="53"/>
      <c r="L152" s="53"/>
      <c r="M152" s="53"/>
    </row>
    <row r="153" spans="9:13" ht="13.5" customHeight="1">
      <c r="I153" s="53"/>
      <c r="J153" s="53"/>
      <c r="K153" s="53"/>
      <c r="L153" s="53"/>
      <c r="M153" s="53"/>
    </row>
    <row r="154" spans="9:13" ht="13.5" customHeight="1">
      <c r="I154" s="53"/>
      <c r="J154" s="53"/>
      <c r="K154" s="53"/>
      <c r="L154" s="53"/>
      <c r="M154" s="53"/>
    </row>
    <row r="155" spans="9:13" ht="13.5" customHeight="1">
      <c r="I155" s="53"/>
      <c r="J155" s="53"/>
      <c r="K155" s="53"/>
      <c r="L155" s="53"/>
      <c r="M155" s="53"/>
    </row>
    <row r="156" spans="9:13" ht="13.5" customHeight="1">
      <c r="I156" s="53"/>
      <c r="J156" s="53"/>
      <c r="K156" s="53"/>
      <c r="L156" s="53"/>
      <c r="M156" s="53"/>
    </row>
    <row r="157" spans="9:13" ht="13.5" customHeight="1">
      <c r="I157" s="53"/>
      <c r="J157" s="53"/>
      <c r="K157" s="53"/>
      <c r="L157" s="53"/>
      <c r="M157" s="53"/>
    </row>
    <row r="158" spans="9:13" ht="13.5" customHeight="1">
      <c r="I158" s="53"/>
      <c r="J158" s="53"/>
      <c r="K158" s="53"/>
      <c r="L158" s="53"/>
      <c r="M158" s="53"/>
    </row>
    <row r="159" spans="9:13" ht="13.5" customHeight="1">
      <c r="I159" s="53"/>
      <c r="J159" s="53"/>
      <c r="K159" s="53"/>
      <c r="L159" s="53"/>
      <c r="M159" s="53"/>
    </row>
    <row r="160" spans="9:13" ht="13.5" customHeight="1">
      <c r="I160" s="53"/>
      <c r="J160" s="53"/>
      <c r="K160" s="53"/>
      <c r="L160" s="53"/>
      <c r="M160" s="53"/>
    </row>
    <row r="161" spans="9:13" ht="13.5" customHeight="1">
      <c r="I161" s="53"/>
      <c r="J161" s="53"/>
      <c r="K161" s="53"/>
      <c r="L161" s="53"/>
      <c r="M161" s="53"/>
    </row>
    <row r="162" spans="9:13" ht="13.5" customHeight="1">
      <c r="I162" s="53"/>
      <c r="J162" s="53"/>
      <c r="K162" s="53"/>
      <c r="L162" s="53"/>
      <c r="M162" s="53"/>
    </row>
    <row r="163" spans="9:13" ht="13.5" customHeight="1">
      <c r="I163" s="53"/>
      <c r="J163" s="53"/>
      <c r="K163" s="53"/>
      <c r="L163" s="53"/>
      <c r="M163" s="53"/>
    </row>
    <row r="164" spans="9:13" ht="13.5" customHeight="1">
      <c r="I164" s="53"/>
      <c r="J164" s="53"/>
      <c r="K164" s="53"/>
      <c r="L164" s="53"/>
      <c r="M164" s="53"/>
    </row>
    <row r="165" spans="9:13" ht="13.5" customHeight="1">
      <c r="I165" s="53"/>
      <c r="J165" s="53"/>
      <c r="K165" s="53"/>
      <c r="L165" s="53"/>
      <c r="M165" s="53"/>
    </row>
    <row r="166" spans="9:13" ht="13.5" customHeight="1">
      <c r="I166" s="53"/>
      <c r="J166" s="53"/>
      <c r="K166" s="53"/>
      <c r="L166" s="53"/>
      <c r="M166" s="53"/>
    </row>
    <row r="167" spans="9:13" ht="13.5" customHeight="1">
      <c r="I167" s="53"/>
      <c r="J167" s="53"/>
      <c r="K167" s="53"/>
      <c r="L167" s="53"/>
      <c r="M167" s="53"/>
    </row>
    <row r="168" spans="9:13" ht="13.5" customHeight="1">
      <c r="I168" s="53"/>
      <c r="J168" s="53"/>
      <c r="K168" s="53"/>
      <c r="L168" s="53"/>
      <c r="M168" s="53"/>
    </row>
    <row r="169" spans="9:13" ht="13.5" customHeight="1">
      <c r="I169" s="53"/>
      <c r="J169" s="53"/>
      <c r="K169" s="53"/>
      <c r="L169" s="53"/>
      <c r="M169" s="53"/>
    </row>
    <row r="170" spans="9:13" ht="13.5" customHeight="1">
      <c r="I170" s="53"/>
      <c r="J170" s="53"/>
      <c r="K170" s="53"/>
      <c r="L170" s="53"/>
      <c r="M170" s="53"/>
    </row>
    <row r="171" spans="9:13" ht="13.5" customHeight="1">
      <c r="I171" s="53"/>
      <c r="J171" s="53"/>
      <c r="K171" s="53"/>
      <c r="L171" s="53"/>
      <c r="M171" s="53"/>
    </row>
    <row r="172" spans="9:13" ht="13.5" customHeight="1">
      <c r="I172" s="53"/>
      <c r="J172" s="53"/>
      <c r="K172" s="53"/>
      <c r="L172" s="53"/>
      <c r="M172" s="53"/>
    </row>
    <row r="173" spans="9:13" ht="13.5" customHeight="1">
      <c r="I173" s="53"/>
      <c r="J173" s="53"/>
      <c r="K173" s="53"/>
      <c r="L173" s="53"/>
      <c r="M173" s="53"/>
    </row>
    <row r="174" spans="9:13" ht="13.5" customHeight="1">
      <c r="I174" s="53"/>
      <c r="J174" s="53"/>
      <c r="K174" s="53"/>
      <c r="L174" s="53"/>
      <c r="M174" s="53"/>
    </row>
    <row r="175" spans="9:13" ht="13.5" customHeight="1">
      <c r="I175" s="53"/>
      <c r="J175" s="53"/>
      <c r="K175" s="53"/>
      <c r="L175" s="53"/>
      <c r="M175" s="53"/>
    </row>
    <row r="176" spans="9:13" ht="13.5" customHeight="1">
      <c r="I176" s="53"/>
      <c r="J176" s="53"/>
      <c r="K176" s="53"/>
      <c r="L176" s="53"/>
      <c r="M176" s="53"/>
    </row>
    <row r="177" spans="9:13" ht="13.5" customHeight="1">
      <c r="I177" s="53"/>
      <c r="J177" s="53"/>
      <c r="K177" s="53"/>
      <c r="L177" s="53"/>
      <c r="M177" s="53"/>
    </row>
    <row r="178" spans="9:13" ht="13.5" customHeight="1">
      <c r="I178" s="53"/>
      <c r="J178" s="53"/>
      <c r="K178" s="53"/>
      <c r="L178" s="53"/>
      <c r="M178" s="53"/>
    </row>
    <row r="179" spans="9:13" ht="13.5" customHeight="1">
      <c r="I179" s="53"/>
      <c r="J179" s="53"/>
      <c r="K179" s="53"/>
      <c r="L179" s="53"/>
      <c r="M179" s="53"/>
    </row>
    <row r="180" spans="9:13" ht="13.5" customHeight="1">
      <c r="I180" s="53"/>
      <c r="J180" s="53"/>
      <c r="K180" s="53"/>
      <c r="L180" s="53"/>
      <c r="M180" s="53"/>
    </row>
    <row r="181" spans="9:13" ht="13.5" customHeight="1">
      <c r="I181" s="53"/>
      <c r="J181" s="53"/>
      <c r="K181" s="53"/>
      <c r="L181" s="53"/>
      <c r="M181" s="53"/>
    </row>
    <row r="182" spans="9:13" ht="13.5" customHeight="1">
      <c r="I182" s="53"/>
      <c r="J182" s="53"/>
      <c r="K182" s="53"/>
      <c r="L182" s="53"/>
      <c r="M182" s="53"/>
    </row>
    <row r="183" spans="9:13" ht="13.5" customHeight="1">
      <c r="I183" s="53"/>
      <c r="J183" s="53"/>
      <c r="K183" s="53"/>
      <c r="L183" s="53"/>
      <c r="M183" s="53"/>
    </row>
    <row r="184" spans="9:13" ht="13.5" customHeight="1">
      <c r="I184" s="53"/>
      <c r="J184" s="53"/>
      <c r="K184" s="53"/>
      <c r="L184" s="53"/>
      <c r="M184" s="53"/>
    </row>
    <row r="185" spans="9:13" ht="13.5" customHeight="1">
      <c r="I185" s="53"/>
      <c r="J185" s="53"/>
      <c r="K185" s="53"/>
      <c r="L185" s="53"/>
      <c r="M185" s="53"/>
    </row>
    <row r="186" spans="9:13" ht="13.5" customHeight="1">
      <c r="I186" s="53"/>
      <c r="J186" s="53"/>
      <c r="K186" s="53"/>
      <c r="L186" s="53"/>
      <c r="M186" s="53"/>
    </row>
  </sheetData>
  <mergeCells count="3">
    <mergeCell ref="A1:M1"/>
    <mergeCell ref="A3:M3"/>
    <mergeCell ref="A2:M2"/>
  </mergeCells>
  <printOptions horizontalCentered="1" verticalCentered="1"/>
  <pageMargins left="0.78740157480314965" right="0.78740157480314965" top="0.59055118110236227" bottom="0.78740157480314965" header="0.51181102362204722" footer="0.51181102362204722"/>
  <pageSetup scale="66" fitToHeight="2" orientation="landscape" verticalDpi="12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A2416"/>
  <sheetViews>
    <sheetView zoomScale="125" zoomScaleNormal="125" zoomScalePageLayoutView="125" workbookViewId="0">
      <pane xSplit="1" ySplit="6" topLeftCell="B64" activePane="bottomRight" state="frozen"/>
      <selection pane="topRight" activeCell="B1" sqref="B1"/>
      <selection pane="bottomLeft" activeCell="A7" sqref="A7"/>
      <selection pane="bottomRight" activeCell="B7" sqref="B7"/>
    </sheetView>
  </sheetViews>
  <sheetFormatPr baseColWidth="10" defaultColWidth="8.85546875" defaultRowHeight="12" x14ac:dyDescent="0"/>
  <cols>
    <col min="1" max="28" width="3.7109375" style="23" customWidth="1"/>
    <col min="29" max="16384" width="8.85546875" style="23"/>
  </cols>
  <sheetData>
    <row r="1" spans="1:79">
      <c r="C1" s="35"/>
    </row>
    <row r="2" spans="1:79">
      <c r="A2" s="79" t="s">
        <v>89</v>
      </c>
      <c r="B2" s="80"/>
      <c r="C2" s="80"/>
      <c r="D2" s="80"/>
      <c r="E2" s="80"/>
      <c r="F2" s="80"/>
      <c r="G2" s="80"/>
      <c r="H2" s="80"/>
      <c r="I2" s="80"/>
      <c r="J2" s="80"/>
      <c r="K2" s="80"/>
      <c r="L2" s="80"/>
      <c r="M2" s="80"/>
      <c r="N2" s="80"/>
      <c r="O2" s="80"/>
      <c r="P2" s="80"/>
      <c r="Q2" s="80"/>
      <c r="R2" s="80"/>
      <c r="S2" s="80"/>
      <c r="T2" s="80"/>
      <c r="U2" s="80"/>
      <c r="V2" s="80"/>
      <c r="W2" s="80"/>
      <c r="X2" s="80"/>
      <c r="Y2" s="80"/>
      <c r="Z2" s="80"/>
      <c r="AA2" s="80"/>
      <c r="AB2" s="80"/>
    </row>
    <row r="3" spans="1:79" ht="15">
      <c r="A3" s="79" t="s">
        <v>88</v>
      </c>
      <c r="B3" s="81"/>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79" ht="15">
      <c r="A4" s="77"/>
      <c r="B4" s="78"/>
      <c r="C4" s="78"/>
      <c r="D4" s="78"/>
      <c r="E4" s="78"/>
      <c r="F4" s="78"/>
      <c r="G4" s="78"/>
      <c r="H4" s="78"/>
      <c r="I4" s="78"/>
      <c r="J4" s="78"/>
      <c r="K4" s="78"/>
      <c r="L4" s="78"/>
      <c r="M4" s="78"/>
      <c r="N4" s="78"/>
      <c r="O4" s="78"/>
      <c r="P4" s="78"/>
      <c r="Q4" s="78"/>
      <c r="R4" s="78"/>
      <c r="S4" s="78"/>
      <c r="T4" s="78"/>
      <c r="U4" s="78"/>
      <c r="V4" s="78"/>
      <c r="W4" s="78"/>
      <c r="X4" s="78"/>
      <c r="Y4" s="78"/>
      <c r="Z4" s="78"/>
      <c r="AA4" s="78"/>
      <c r="AB4" s="78"/>
    </row>
    <row r="5" spans="1:79">
      <c r="A5" s="82" t="s">
        <v>87</v>
      </c>
      <c r="B5" s="83"/>
      <c r="C5" s="83"/>
      <c r="D5" s="83"/>
      <c r="E5" s="83"/>
      <c r="F5" s="83"/>
      <c r="G5" s="83"/>
      <c r="H5" s="82" t="s">
        <v>86</v>
      </c>
      <c r="I5" s="83"/>
      <c r="J5" s="83"/>
      <c r="K5" s="83"/>
      <c r="L5" s="83"/>
      <c r="M5" s="83"/>
      <c r="N5" s="83"/>
      <c r="O5" s="82" t="s">
        <v>85</v>
      </c>
      <c r="P5" s="83"/>
      <c r="Q5" s="83"/>
      <c r="R5" s="83"/>
      <c r="S5" s="83"/>
      <c r="T5" s="83"/>
      <c r="U5" s="83"/>
      <c r="V5" s="82" t="s">
        <v>84</v>
      </c>
      <c r="W5" s="83"/>
      <c r="X5" s="83"/>
      <c r="Y5" s="83"/>
      <c r="Z5" s="83"/>
      <c r="AA5" s="83"/>
      <c r="AB5" s="83"/>
    </row>
    <row r="6" spans="1:79" s="25" customFormat="1" ht="10">
      <c r="A6" s="33"/>
      <c r="B6" s="32" t="s">
        <v>83</v>
      </c>
      <c r="C6" s="32" t="s">
        <v>82</v>
      </c>
      <c r="D6" s="32" t="s">
        <v>81</v>
      </c>
      <c r="E6" s="32" t="s">
        <v>80</v>
      </c>
      <c r="F6" s="32" t="s">
        <v>79</v>
      </c>
      <c r="G6" s="34"/>
      <c r="H6" s="33"/>
      <c r="I6" s="32" t="s">
        <v>83</v>
      </c>
      <c r="J6" s="32" t="s">
        <v>82</v>
      </c>
      <c r="K6" s="32" t="s">
        <v>81</v>
      </c>
      <c r="L6" s="32" t="s">
        <v>80</v>
      </c>
      <c r="M6" s="32" t="s">
        <v>79</v>
      </c>
      <c r="N6" s="34"/>
      <c r="O6" s="33"/>
      <c r="P6" s="32" t="s">
        <v>83</v>
      </c>
      <c r="Q6" s="32" t="s">
        <v>82</v>
      </c>
      <c r="R6" s="32" t="s">
        <v>81</v>
      </c>
      <c r="S6" s="32" t="s">
        <v>80</v>
      </c>
      <c r="T6" s="32" t="s">
        <v>79</v>
      </c>
      <c r="U6" s="34"/>
      <c r="V6" s="33"/>
      <c r="W6" s="32" t="s">
        <v>83</v>
      </c>
      <c r="X6" s="32" t="s">
        <v>82</v>
      </c>
      <c r="Y6" s="32" t="s">
        <v>81</v>
      </c>
      <c r="Z6" s="32" t="s">
        <v>80</v>
      </c>
      <c r="AA6" s="32" t="s">
        <v>79</v>
      </c>
      <c r="AB6" s="31"/>
    </row>
    <row r="7" spans="1:79">
      <c r="A7" s="26">
        <v>1916</v>
      </c>
      <c r="B7" s="26"/>
      <c r="C7" s="26"/>
      <c r="D7" s="26"/>
      <c r="E7" s="26"/>
      <c r="F7" s="26"/>
      <c r="G7" s="30"/>
      <c r="H7" s="26">
        <v>1916</v>
      </c>
      <c r="I7" s="26"/>
      <c r="J7" s="26"/>
      <c r="K7" s="26"/>
      <c r="L7" s="26"/>
      <c r="M7" s="26"/>
      <c r="N7" s="30"/>
      <c r="O7" s="26">
        <v>1916</v>
      </c>
      <c r="P7" s="30">
        <v>19.485416343402076</v>
      </c>
      <c r="Q7" s="30">
        <v>32.782703633199127</v>
      </c>
      <c r="R7" s="30">
        <v>32.395369350420211</v>
      </c>
      <c r="S7" s="30">
        <v>9.3079251280783506</v>
      </c>
      <c r="T7" s="30">
        <v>6.0285285668184958</v>
      </c>
      <c r="U7" s="30"/>
      <c r="V7" s="26">
        <v>1916</v>
      </c>
      <c r="W7" s="30">
        <v>16.482153997242378</v>
      </c>
      <c r="X7" s="30">
        <v>31.700661079430169</v>
      </c>
      <c r="Y7" s="30">
        <v>36.728611817163781</v>
      </c>
      <c r="Z7" s="30">
        <v>9.5034480873944833</v>
      </c>
      <c r="AA7" s="30">
        <v>5.5850354381007001</v>
      </c>
      <c r="AB7" s="30"/>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row>
    <row r="8" spans="1:79">
      <c r="A8" s="26">
        <v>1917</v>
      </c>
      <c r="B8" s="30"/>
      <c r="C8" s="30"/>
      <c r="D8" s="30"/>
      <c r="E8" s="30"/>
      <c r="F8" s="30"/>
      <c r="G8" s="30"/>
      <c r="H8" s="26">
        <v>1917</v>
      </c>
      <c r="I8" s="30">
        <v>31.416962035541957</v>
      </c>
      <c r="J8" s="30">
        <v>31.418143289083797</v>
      </c>
      <c r="K8" s="30">
        <v>23.536732098899648</v>
      </c>
      <c r="L8" s="30">
        <v>7.745257117768193</v>
      </c>
      <c r="M8" s="30">
        <v>5.8829424463138809</v>
      </c>
      <c r="N8" s="30"/>
      <c r="O8" s="26">
        <v>1917</v>
      </c>
      <c r="P8" s="30">
        <v>24.373827191635041</v>
      </c>
      <c r="Q8" s="30">
        <v>22.224942308127325</v>
      </c>
      <c r="R8" s="30">
        <v>37.344322015846132</v>
      </c>
      <c r="S8" s="30">
        <v>11.429625673532998</v>
      </c>
      <c r="T8" s="30">
        <v>4.6273445087298288</v>
      </c>
      <c r="U8" s="30"/>
      <c r="V8" s="26">
        <v>1917</v>
      </c>
      <c r="W8" s="30">
        <v>21.712129500546364</v>
      </c>
      <c r="X8" s="30">
        <v>19.030634000195551</v>
      </c>
      <c r="Y8" s="30">
        <v>43.11255230389925</v>
      </c>
      <c r="Z8" s="30">
        <v>12.03514479436307</v>
      </c>
      <c r="AA8" s="30">
        <v>4.1096275779464628</v>
      </c>
      <c r="AB8" s="30"/>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row>
    <row r="9" spans="1:79">
      <c r="A9" s="26">
        <v>1918</v>
      </c>
      <c r="B9" s="30">
        <v>46.101319150069919</v>
      </c>
      <c r="C9" s="30">
        <v>25.812515908418312</v>
      </c>
      <c r="D9" s="30">
        <v>14.417128906978295</v>
      </c>
      <c r="E9" s="30">
        <v>8.0467409368306004</v>
      </c>
      <c r="F9" s="30">
        <v>5.6255420593540899</v>
      </c>
      <c r="G9" s="30"/>
      <c r="H9" s="26">
        <v>1918</v>
      </c>
      <c r="I9" s="30">
        <v>38.154410552612205</v>
      </c>
      <c r="J9" s="30">
        <v>28.215557675902186</v>
      </c>
      <c r="K9" s="30">
        <v>18.981883417552918</v>
      </c>
      <c r="L9" s="30">
        <v>8.9876718314558524</v>
      </c>
      <c r="M9" s="30">
        <v>5.6650952458527533</v>
      </c>
      <c r="N9" s="30"/>
      <c r="O9" s="26">
        <v>1918</v>
      </c>
      <c r="P9" s="30">
        <v>27.607133963896626</v>
      </c>
      <c r="Q9" s="30">
        <v>26.74381006138492</v>
      </c>
      <c r="R9" s="30">
        <v>29.777259538923552</v>
      </c>
      <c r="S9" s="30">
        <v>10.895558890715899</v>
      </c>
      <c r="T9" s="30">
        <v>4.9844762957788369</v>
      </c>
      <c r="U9" s="30"/>
      <c r="V9" s="26">
        <v>1918</v>
      </c>
      <c r="W9" s="30">
        <v>25.724412557566811</v>
      </c>
      <c r="X9" s="30">
        <v>24.157831826779066</v>
      </c>
      <c r="Y9" s="30">
        <v>34.508915323154874</v>
      </c>
      <c r="Z9" s="30">
        <v>11.316926753136206</v>
      </c>
      <c r="AA9" s="30">
        <v>4.3024575824058191</v>
      </c>
      <c r="AB9" s="30"/>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row>
    <row r="10" spans="1:79">
      <c r="A10" s="26">
        <v>1919</v>
      </c>
      <c r="B10" s="30">
        <v>47.663893974832462</v>
      </c>
      <c r="C10" s="30">
        <v>28.331294844452909</v>
      </c>
      <c r="D10" s="30">
        <v>12.102305088707492</v>
      </c>
      <c r="E10" s="30">
        <v>7.0555932838857629</v>
      </c>
      <c r="F10" s="30">
        <v>4.8469413420408936</v>
      </c>
      <c r="G10" s="30"/>
      <c r="H10" s="26">
        <v>1919</v>
      </c>
      <c r="I10" s="30">
        <v>39.410445653647692</v>
      </c>
      <c r="J10" s="30">
        <v>31.66248456775725</v>
      </c>
      <c r="K10" s="30">
        <v>15.750885135675116</v>
      </c>
      <c r="L10" s="30">
        <v>8.1708756680660279</v>
      </c>
      <c r="M10" s="30">
        <v>5.00535874430616</v>
      </c>
      <c r="N10" s="30"/>
      <c r="O10" s="26">
        <v>1919</v>
      </c>
      <c r="P10" s="30">
        <v>28.685937364860301</v>
      </c>
      <c r="Q10" s="30">
        <v>31.822528069838981</v>
      </c>
      <c r="R10" s="30">
        <v>24.862355190143553</v>
      </c>
      <c r="S10" s="30">
        <v>10.237066545066774</v>
      </c>
      <c r="T10" s="30">
        <v>4.3922086539620988</v>
      </c>
      <c r="U10" s="30"/>
      <c r="V10" s="26">
        <v>1919</v>
      </c>
      <c r="W10" s="30">
        <v>26.003625294664761</v>
      </c>
      <c r="X10" s="30">
        <v>30.445904758947602</v>
      </c>
      <c r="Y10" s="30">
        <v>28.716173305832243</v>
      </c>
      <c r="Z10" s="30">
        <v>10.791313496769925</v>
      </c>
      <c r="AA10" s="30">
        <v>4.0430755702713892</v>
      </c>
      <c r="AB10" s="30"/>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row>
    <row r="11" spans="1:79">
      <c r="A11" s="26">
        <v>1920</v>
      </c>
      <c r="B11" s="30">
        <v>52.045352030141935</v>
      </c>
      <c r="C11" s="30">
        <v>22.444274339236372</v>
      </c>
      <c r="D11" s="30">
        <v>13.78488578074146</v>
      </c>
      <c r="E11" s="30">
        <v>7.3699877636053319</v>
      </c>
      <c r="F11" s="30">
        <v>4.3555132611093557</v>
      </c>
      <c r="G11" s="30"/>
      <c r="H11" s="26">
        <v>1920</v>
      </c>
      <c r="I11" s="30">
        <v>44.665050895192024</v>
      </c>
      <c r="J11" s="30">
        <v>25.373221723227484</v>
      </c>
      <c r="K11" s="30">
        <v>17.109867186380139</v>
      </c>
      <c r="L11" s="30">
        <v>8.2010148182725047</v>
      </c>
      <c r="M11" s="30">
        <v>4.6508658472656723</v>
      </c>
      <c r="N11" s="30"/>
      <c r="O11" s="26">
        <v>1920</v>
      </c>
      <c r="P11" s="30">
        <v>32.056092739019292</v>
      </c>
      <c r="Q11" s="30">
        <v>26.577029204780633</v>
      </c>
      <c r="R11" s="30">
        <v>27.331265419277383</v>
      </c>
      <c r="S11" s="30">
        <v>9.5981287648252334</v>
      </c>
      <c r="T11" s="30">
        <v>4.4375026901282988</v>
      </c>
      <c r="U11" s="30"/>
      <c r="V11" s="26">
        <v>1920</v>
      </c>
      <c r="W11" s="30">
        <v>28.787255198508205</v>
      </c>
      <c r="X11" s="30">
        <v>25.802385543676174</v>
      </c>
      <c r="Y11" s="30">
        <v>31.248167442292683</v>
      </c>
      <c r="Z11" s="30">
        <v>10.005259283835628</v>
      </c>
      <c r="AA11" s="30">
        <v>4.1569179076311586</v>
      </c>
      <c r="AB11" s="30"/>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row>
    <row r="12" spans="1:79">
      <c r="A12" s="26">
        <v>1921</v>
      </c>
      <c r="B12" s="30">
        <v>57.981625225507244</v>
      </c>
      <c r="C12" s="30">
        <v>17.624200292924225</v>
      </c>
      <c r="D12" s="30">
        <v>11.93604527609889</v>
      </c>
      <c r="E12" s="30">
        <v>7.4470832113244763</v>
      </c>
      <c r="F12" s="30">
        <v>5.0110276147061645</v>
      </c>
      <c r="G12" s="30"/>
      <c r="H12" s="26">
        <v>1921</v>
      </c>
      <c r="I12" s="30">
        <v>48.963857092896305</v>
      </c>
      <c r="J12" s="30">
        <v>20.543561593915108</v>
      </c>
      <c r="K12" s="30">
        <v>16.436206599807701</v>
      </c>
      <c r="L12" s="30">
        <v>8.6627273659346802</v>
      </c>
      <c r="M12" s="30">
        <v>5.3936224051419712</v>
      </c>
      <c r="N12" s="30"/>
      <c r="O12" s="26">
        <v>1921</v>
      </c>
      <c r="P12" s="30">
        <v>35.507459058955121</v>
      </c>
      <c r="Q12" s="30">
        <v>22.462196407246402</v>
      </c>
      <c r="R12" s="30">
        <v>26.359937293994484</v>
      </c>
      <c r="S12" s="30">
        <v>10.246436689944685</v>
      </c>
      <c r="T12" s="30">
        <v>5.4239491118701819</v>
      </c>
      <c r="U12" s="30"/>
      <c r="V12" s="26">
        <v>1921</v>
      </c>
      <c r="W12" s="30">
        <v>31.519203337645727</v>
      </c>
      <c r="X12" s="30">
        <v>21.97040804171548</v>
      </c>
      <c r="Y12" s="30">
        <v>30.676584858242407</v>
      </c>
      <c r="Z12" s="30">
        <v>10.650382457073542</v>
      </c>
      <c r="AA12" s="30">
        <v>5.1834168221660812</v>
      </c>
      <c r="AB12" s="30"/>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row>
    <row r="13" spans="1:79">
      <c r="A13" s="26">
        <v>1922</v>
      </c>
      <c r="B13" s="30">
        <v>54.32867483870897</v>
      </c>
      <c r="C13" s="30">
        <v>19.096697162380082</v>
      </c>
      <c r="D13" s="30">
        <v>12.551359951109673</v>
      </c>
      <c r="E13" s="30">
        <v>7.6887889591424523</v>
      </c>
      <c r="F13" s="30">
        <v>6.3344458407187849</v>
      </c>
      <c r="G13" s="30"/>
      <c r="H13" s="26">
        <v>1922</v>
      </c>
      <c r="I13" s="30">
        <v>45.673630584542039</v>
      </c>
      <c r="J13" s="30">
        <v>21.606384755903793</v>
      </c>
      <c r="K13" s="30">
        <v>16.89515373561218</v>
      </c>
      <c r="L13" s="30">
        <v>8.8235586406652224</v>
      </c>
      <c r="M13" s="30">
        <v>7.0012780290930499</v>
      </c>
      <c r="N13" s="30"/>
      <c r="O13" s="26">
        <v>1922</v>
      </c>
      <c r="P13" s="30">
        <v>32.000507827040238</v>
      </c>
      <c r="Q13" s="30">
        <v>22.149340144268159</v>
      </c>
      <c r="R13" s="30">
        <v>27.353429958696573</v>
      </c>
      <c r="S13" s="30">
        <v>10.519427163168016</v>
      </c>
      <c r="T13" s="30">
        <v>7.9772667262487715</v>
      </c>
      <c r="U13" s="30"/>
      <c r="V13" s="26">
        <v>1922</v>
      </c>
      <c r="W13" s="30">
        <v>28.033384373518103</v>
      </c>
      <c r="X13" s="30">
        <v>21.207634675519699</v>
      </c>
      <c r="Y13" s="30">
        <v>31.943242140140935</v>
      </c>
      <c r="Z13" s="30">
        <v>10.85091734023565</v>
      </c>
      <c r="AA13" s="30">
        <v>7.9648025946850014</v>
      </c>
      <c r="AB13" s="30"/>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row>
    <row r="14" spans="1:79">
      <c r="A14" s="26">
        <v>1923</v>
      </c>
      <c r="B14" s="30">
        <v>45.64433211060004</v>
      </c>
      <c r="C14" s="30">
        <v>24.349315785452671</v>
      </c>
      <c r="D14" s="30">
        <v>13.961782361927037</v>
      </c>
      <c r="E14" s="30">
        <v>8.3292572257049908</v>
      </c>
      <c r="F14" s="30">
        <v>7.7153025565297737</v>
      </c>
      <c r="G14" s="30"/>
      <c r="H14" s="26">
        <v>1923</v>
      </c>
      <c r="I14" s="30">
        <v>39.643433500793307</v>
      </c>
      <c r="J14" s="30">
        <v>25.445924538958177</v>
      </c>
      <c r="K14" s="30">
        <v>17.833925470833847</v>
      </c>
      <c r="L14" s="30">
        <v>9.1123206178897291</v>
      </c>
      <c r="M14" s="30">
        <v>7.9643807575431529</v>
      </c>
      <c r="N14" s="30"/>
      <c r="O14" s="26">
        <v>1923</v>
      </c>
      <c r="P14" s="30">
        <v>32.181410763118002</v>
      </c>
      <c r="Q14" s="30">
        <v>20.934475111606233</v>
      </c>
      <c r="R14" s="30">
        <v>29.002889432930694</v>
      </c>
      <c r="S14" s="30">
        <v>9.9010112639609016</v>
      </c>
      <c r="T14" s="30">
        <v>7.9801709337197364</v>
      </c>
      <c r="U14" s="30"/>
      <c r="V14" s="26">
        <v>1923</v>
      </c>
      <c r="W14" s="30">
        <v>28.12758735099446</v>
      </c>
      <c r="X14" s="30">
        <v>20.004572413320115</v>
      </c>
      <c r="Y14" s="30">
        <v>33.963772184626521</v>
      </c>
      <c r="Z14" s="30">
        <v>10.107118308099169</v>
      </c>
      <c r="AA14" s="30">
        <v>7.7968847066662734</v>
      </c>
      <c r="AB14" s="30"/>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row>
    <row r="15" spans="1:79">
      <c r="A15" s="26">
        <v>1924</v>
      </c>
      <c r="B15" s="30">
        <v>44.305686257696934</v>
      </c>
      <c r="C15" s="30">
        <v>25.085696195865488</v>
      </c>
      <c r="D15" s="30">
        <v>13.755408516236759</v>
      </c>
      <c r="E15" s="30">
        <v>8.570874913598729</v>
      </c>
      <c r="F15" s="30">
        <v>8.2823341166020708</v>
      </c>
      <c r="G15" s="30"/>
      <c r="H15" s="26">
        <v>1924</v>
      </c>
      <c r="I15" s="30">
        <v>39.352285153301615</v>
      </c>
      <c r="J15" s="30">
        <v>25.745759473417589</v>
      </c>
      <c r="K15" s="30">
        <v>17.43907494691403</v>
      </c>
      <c r="L15" s="30">
        <v>9.1571921438037691</v>
      </c>
      <c r="M15" s="30">
        <v>8.3056882825630023</v>
      </c>
      <c r="N15" s="30"/>
      <c r="O15" s="26">
        <v>1924</v>
      </c>
      <c r="P15" s="30">
        <v>31.437353482036265</v>
      </c>
      <c r="Q15" s="30">
        <v>22.338548274232934</v>
      </c>
      <c r="R15" s="30">
        <v>28.966065822470178</v>
      </c>
      <c r="S15" s="30">
        <v>9.7773398625391614</v>
      </c>
      <c r="T15" s="30">
        <v>7.4806925587215005</v>
      </c>
      <c r="U15" s="30"/>
      <c r="V15" s="26">
        <v>1924</v>
      </c>
      <c r="W15" s="30">
        <v>27.556596414311056</v>
      </c>
      <c r="X15" s="30">
        <v>20.548449616083353</v>
      </c>
      <c r="Y15" s="30">
        <v>34.469791637346511</v>
      </c>
      <c r="Z15" s="30">
        <v>10.14969950278387</v>
      </c>
      <c r="AA15" s="30">
        <v>7.2754628294752193</v>
      </c>
      <c r="AB15" s="30"/>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row>
    <row r="16" spans="1:79">
      <c r="A16" s="26">
        <v>1925</v>
      </c>
      <c r="B16" s="30">
        <v>43.185052723884496</v>
      </c>
      <c r="C16" s="30">
        <v>25.688002587617401</v>
      </c>
      <c r="D16" s="30">
        <v>14.756435421972872</v>
      </c>
      <c r="E16" s="30">
        <v>8.2514022847680071</v>
      </c>
      <c r="F16" s="30">
        <v>8.1191057608446737</v>
      </c>
      <c r="G16" s="30"/>
      <c r="H16" s="26">
        <v>1925</v>
      </c>
      <c r="I16" s="30">
        <v>39.256012548616035</v>
      </c>
      <c r="J16" s="30">
        <v>25.988370504519388</v>
      </c>
      <c r="K16" s="30">
        <v>18.285650742082002</v>
      </c>
      <c r="L16" s="30">
        <v>8.5548072513441742</v>
      </c>
      <c r="M16" s="30">
        <v>7.9151573681701217</v>
      </c>
      <c r="N16" s="30"/>
      <c r="O16" s="26">
        <v>1925</v>
      </c>
      <c r="P16" s="30">
        <v>29.739134831078921</v>
      </c>
      <c r="Q16" s="30">
        <v>23.672149284483304</v>
      </c>
      <c r="R16" s="30">
        <v>29.533967160007258</v>
      </c>
      <c r="S16" s="30">
        <v>9.5335134195104736</v>
      </c>
      <c r="T16" s="30">
        <v>7.5212317330818559</v>
      </c>
      <c r="U16" s="30"/>
      <c r="V16" s="26">
        <v>1925</v>
      </c>
      <c r="W16" s="30">
        <v>25.897496315586643</v>
      </c>
      <c r="X16" s="30">
        <v>22.170707418528735</v>
      </c>
      <c r="Y16" s="30">
        <v>34.8377530915498</v>
      </c>
      <c r="Z16" s="30">
        <v>9.8084219533550119</v>
      </c>
      <c r="AA16" s="30">
        <v>7.2856222194817395</v>
      </c>
      <c r="AB16" s="30"/>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row>
    <row r="17" spans="1:79">
      <c r="A17" s="26">
        <v>1926</v>
      </c>
      <c r="B17" s="30">
        <v>43.21479835266026</v>
      </c>
      <c r="C17" s="30">
        <v>23.705558408145443</v>
      </c>
      <c r="D17" s="30">
        <v>16.665714110385167</v>
      </c>
      <c r="E17" s="30">
        <v>8.5797591186406272</v>
      </c>
      <c r="F17" s="30">
        <v>7.8341618544668856</v>
      </c>
      <c r="G17" s="30"/>
      <c r="H17" s="26">
        <v>1926</v>
      </c>
      <c r="I17" s="30">
        <v>39.149083637440327</v>
      </c>
      <c r="J17" s="30">
        <v>24.166025019337564</v>
      </c>
      <c r="K17" s="30">
        <v>20.277246908870488</v>
      </c>
      <c r="L17" s="30">
        <v>8.8451832471922049</v>
      </c>
      <c r="M17" s="30">
        <v>7.562450729047443</v>
      </c>
      <c r="N17" s="30"/>
      <c r="O17" s="26">
        <v>1926</v>
      </c>
      <c r="P17" s="30">
        <v>29.385879191237002</v>
      </c>
      <c r="Q17" s="30">
        <v>21.344522032536936</v>
      </c>
      <c r="R17" s="30">
        <v>32.214807929602621</v>
      </c>
      <c r="S17" s="30">
        <v>9.8816270049273083</v>
      </c>
      <c r="T17" s="30">
        <v>7.1731443954568022</v>
      </c>
      <c r="U17" s="30"/>
      <c r="V17" s="26">
        <v>1926</v>
      </c>
      <c r="W17" s="30">
        <v>25.680421987076951</v>
      </c>
      <c r="X17" s="30">
        <v>19.440555814499564</v>
      </c>
      <c r="Y17" s="30">
        <v>37.795189910962755</v>
      </c>
      <c r="Z17" s="30">
        <v>10.096924440861661</v>
      </c>
      <c r="AA17" s="30">
        <v>6.9868821390426286</v>
      </c>
      <c r="AB17" s="30"/>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row>
    <row r="18" spans="1:79">
      <c r="A18" s="26">
        <v>1927</v>
      </c>
      <c r="B18" s="30">
        <v>44.171540744282908</v>
      </c>
      <c r="C18" s="30">
        <v>22.483979707213781</v>
      </c>
      <c r="D18" s="30">
        <v>17.212023039178305</v>
      </c>
      <c r="E18" s="30">
        <v>8.9833333658206094</v>
      </c>
      <c r="F18" s="30">
        <v>7.1491229910206853</v>
      </c>
      <c r="G18" s="30"/>
      <c r="H18" s="26">
        <v>1927</v>
      </c>
      <c r="I18" s="30">
        <v>39.791583171119257</v>
      </c>
      <c r="J18" s="30">
        <v>22.811462171286824</v>
      </c>
      <c r="K18" s="30">
        <v>20.981981024170594</v>
      </c>
      <c r="L18" s="30">
        <v>9.3819485093962545</v>
      </c>
      <c r="M18" s="30">
        <v>7.0330249338156205</v>
      </c>
      <c r="N18" s="30"/>
      <c r="O18" s="26">
        <v>1927</v>
      </c>
      <c r="P18" s="30">
        <v>29.185900771221252</v>
      </c>
      <c r="Q18" s="30">
        <v>20.674618168461123</v>
      </c>
      <c r="R18" s="30">
        <v>32.791555974560737</v>
      </c>
      <c r="S18" s="30">
        <v>10.337795049649367</v>
      </c>
      <c r="T18" s="30">
        <v>7.0101297549839208</v>
      </c>
      <c r="U18" s="30"/>
      <c r="V18" s="26">
        <v>1927</v>
      </c>
      <c r="W18" s="30">
        <v>25.275656930744251</v>
      </c>
      <c r="X18" s="30">
        <v>19.081824094927743</v>
      </c>
      <c r="Y18" s="30">
        <v>38.339559676774734</v>
      </c>
      <c r="Z18" s="30">
        <v>10.500289802611825</v>
      </c>
      <c r="AA18" s="30">
        <v>6.8026691255883955</v>
      </c>
      <c r="AB18" s="30"/>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row>
    <row r="19" spans="1:79">
      <c r="A19" s="26">
        <v>1928</v>
      </c>
      <c r="B19" s="30">
        <v>45.504385545454497</v>
      </c>
      <c r="C19" s="30">
        <v>20.914140622997337</v>
      </c>
      <c r="D19" s="30">
        <v>18.234506815838962</v>
      </c>
      <c r="E19" s="30">
        <v>8.90754431535591</v>
      </c>
      <c r="F19" s="30">
        <v>6.4394227003533118</v>
      </c>
      <c r="G19" s="30"/>
      <c r="H19" s="26">
        <v>1928</v>
      </c>
      <c r="I19" s="30">
        <v>40.568989530980538</v>
      </c>
      <c r="J19" s="30">
        <v>21.431836997996079</v>
      </c>
      <c r="K19" s="30">
        <v>22.245313038758489</v>
      </c>
      <c r="L19" s="30">
        <v>9.278677126280515</v>
      </c>
      <c r="M19" s="30">
        <v>6.4751833059843831</v>
      </c>
      <c r="N19" s="30"/>
      <c r="O19" s="26">
        <v>1928</v>
      </c>
      <c r="P19" s="30">
        <v>28.586480830190226</v>
      </c>
      <c r="Q19" s="30">
        <v>21.344237575655054</v>
      </c>
      <c r="R19" s="30">
        <v>32.916919064934376</v>
      </c>
      <c r="S19" s="30">
        <v>10.473099693473381</v>
      </c>
      <c r="T19" s="30">
        <v>6.6792628357469592</v>
      </c>
      <c r="U19" s="30"/>
      <c r="V19" s="26">
        <v>1928</v>
      </c>
      <c r="W19" s="30">
        <v>24.484074790972443</v>
      </c>
      <c r="X19" s="30">
        <v>20.167300480148999</v>
      </c>
      <c r="Y19" s="30">
        <v>38.213811092637933</v>
      </c>
      <c r="Z19" s="30">
        <v>10.710433712858002</v>
      </c>
      <c r="AA19" s="30">
        <v>6.4243799233826238</v>
      </c>
      <c r="AB19" s="30"/>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row>
    <row r="20" spans="1:79">
      <c r="A20" s="26">
        <v>1929</v>
      </c>
      <c r="B20" s="30">
        <v>45.216239100144413</v>
      </c>
      <c r="C20" s="30">
        <v>20.209933333071064</v>
      </c>
      <c r="D20" s="30">
        <v>18.974341824728519</v>
      </c>
      <c r="E20" s="30">
        <v>8.7677156394647167</v>
      </c>
      <c r="F20" s="30">
        <v>6.8317693171551266</v>
      </c>
      <c r="G20" s="30"/>
      <c r="H20" s="26">
        <v>1929</v>
      </c>
      <c r="I20" s="30">
        <v>40.444879023454021</v>
      </c>
      <c r="J20" s="30">
        <v>20.671621030006538</v>
      </c>
      <c r="K20" s="30">
        <v>22.984159731359423</v>
      </c>
      <c r="L20" s="30">
        <v>9.1289525646685998</v>
      </c>
      <c r="M20" s="30">
        <v>6.7703866510388773</v>
      </c>
      <c r="N20" s="30"/>
      <c r="O20" s="26">
        <v>1929</v>
      </c>
      <c r="P20" s="30">
        <v>28.37230195878174</v>
      </c>
      <c r="Q20" s="30">
        <v>20.335508616934732</v>
      </c>
      <c r="R20" s="30">
        <v>33.815055140913337</v>
      </c>
      <c r="S20" s="30">
        <v>10.427707819492058</v>
      </c>
      <c r="T20" s="30">
        <v>7.0494249028372611</v>
      </c>
      <c r="U20" s="30"/>
      <c r="V20" s="26">
        <v>1929</v>
      </c>
      <c r="W20" s="30">
        <v>24.172021403155291</v>
      </c>
      <c r="X20" s="30">
        <v>18.856349585403159</v>
      </c>
      <c r="Y20" s="30">
        <v>39.251717750136201</v>
      </c>
      <c r="Z20" s="30">
        <v>10.775761598549702</v>
      </c>
      <c r="AA20" s="30">
        <v>6.9441476225155521</v>
      </c>
      <c r="AB20" s="30"/>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row>
    <row r="21" spans="1:79">
      <c r="A21" s="26">
        <v>1930</v>
      </c>
      <c r="B21" s="30">
        <v>49.1392088013828</v>
      </c>
      <c r="C21" s="30">
        <v>15.770709408966674</v>
      </c>
      <c r="D21" s="30">
        <v>19.122471333264681</v>
      </c>
      <c r="E21" s="30">
        <v>9.3688865103385996</v>
      </c>
      <c r="F21" s="30">
        <v>6.5987239460472376</v>
      </c>
      <c r="G21" s="30"/>
      <c r="H21" s="26">
        <v>1930</v>
      </c>
      <c r="I21" s="30">
        <v>44.469159952621332</v>
      </c>
      <c r="J21" s="30">
        <v>15.578225053025729</v>
      </c>
      <c r="K21" s="30">
        <v>23.777090323749526</v>
      </c>
      <c r="L21" s="30">
        <v>9.5411866975018196</v>
      </c>
      <c r="M21" s="30">
        <v>6.6343379731015863</v>
      </c>
      <c r="N21" s="30"/>
      <c r="O21" s="26">
        <v>1930</v>
      </c>
      <c r="P21" s="30">
        <v>32.442943398561283</v>
      </c>
      <c r="Q21" s="30">
        <v>15.500935578391196</v>
      </c>
      <c r="R21" s="30">
        <v>34.93082593121887</v>
      </c>
      <c r="S21" s="30">
        <v>10.25798110944285</v>
      </c>
      <c r="T21" s="30">
        <v>6.8673139823857969</v>
      </c>
      <c r="U21" s="30"/>
      <c r="V21" s="26">
        <v>1930</v>
      </c>
      <c r="W21" s="30">
        <v>27.803005450489607</v>
      </c>
      <c r="X21" s="30">
        <v>13.878474944721185</v>
      </c>
      <c r="Y21" s="30">
        <v>40.865301448773174</v>
      </c>
      <c r="Z21" s="30">
        <v>10.56850657340326</v>
      </c>
      <c r="AA21" s="30">
        <v>6.8847115826127592</v>
      </c>
      <c r="AB21" s="30"/>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row>
    <row r="22" spans="1:79">
      <c r="A22" s="26">
        <v>1931</v>
      </c>
      <c r="B22" s="30">
        <v>51.574598108935028</v>
      </c>
      <c r="C22" s="30">
        <v>13.992826458388992</v>
      </c>
      <c r="D22" s="30">
        <v>18.114876090728441</v>
      </c>
      <c r="E22" s="30">
        <v>9.5793990948393475</v>
      </c>
      <c r="F22" s="30">
        <v>6.7383526911023859</v>
      </c>
      <c r="G22" s="30"/>
      <c r="H22" s="26">
        <v>1931</v>
      </c>
      <c r="I22" s="30">
        <v>47.212911871135972</v>
      </c>
      <c r="J22" s="30">
        <v>13.762385395959322</v>
      </c>
      <c r="K22" s="30">
        <v>22.360495306396984</v>
      </c>
      <c r="L22" s="30">
        <v>9.9454941761133124</v>
      </c>
      <c r="M22" s="30">
        <v>6.7187812274302106</v>
      </c>
      <c r="N22" s="30"/>
      <c r="O22" s="26">
        <v>1931</v>
      </c>
      <c r="P22" s="30">
        <v>36.970376859588356</v>
      </c>
      <c r="Q22" s="30">
        <v>14.295677212034928</v>
      </c>
      <c r="R22" s="30">
        <v>31.35964676474088</v>
      </c>
      <c r="S22" s="30">
        <v>10.511342442804146</v>
      </c>
      <c r="T22" s="30">
        <v>6.8630437537792348</v>
      </c>
      <c r="U22" s="30"/>
      <c r="V22" s="26">
        <v>1931</v>
      </c>
      <c r="W22" s="30">
        <v>31.643107876339062</v>
      </c>
      <c r="X22" s="30">
        <v>13.132006914328795</v>
      </c>
      <c r="Y22" s="30">
        <v>37.216832009754192</v>
      </c>
      <c r="Z22" s="30">
        <v>10.932680072861702</v>
      </c>
      <c r="AA22" s="30">
        <v>7.0754553742327913</v>
      </c>
      <c r="AB22" s="30"/>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row>
    <row r="23" spans="1:79">
      <c r="A23" s="26">
        <v>1932</v>
      </c>
      <c r="B23" s="30">
        <v>58.124025583157554</v>
      </c>
      <c r="C23" s="30">
        <v>11.294510173962651</v>
      </c>
      <c r="D23" s="30">
        <v>15.406806820043755</v>
      </c>
      <c r="E23" s="30">
        <v>8.9004101674515717</v>
      </c>
      <c r="F23" s="30">
        <v>6.2742375168355364</v>
      </c>
      <c r="G23" s="30"/>
      <c r="H23" s="26">
        <v>1932</v>
      </c>
      <c r="I23" s="30">
        <v>53.16758977743342</v>
      </c>
      <c r="J23" s="30">
        <v>11.367358530311956</v>
      </c>
      <c r="K23" s="30">
        <v>18.783661417950928</v>
      </c>
      <c r="L23" s="30">
        <v>9.9098163093631477</v>
      </c>
      <c r="M23" s="30">
        <v>6.7715592254217363</v>
      </c>
      <c r="N23" s="30"/>
      <c r="O23" s="26">
        <v>1932</v>
      </c>
      <c r="P23" s="30">
        <v>43.328633945269907</v>
      </c>
      <c r="Q23" s="30">
        <v>12.225377182291478</v>
      </c>
      <c r="R23" s="30">
        <v>27.147943612213954</v>
      </c>
      <c r="S23" s="30">
        <v>10.355663033178077</v>
      </c>
      <c r="T23" s="30">
        <v>6.9423673746790246</v>
      </c>
      <c r="U23" s="30"/>
      <c r="V23" s="26">
        <v>1932</v>
      </c>
      <c r="W23" s="30">
        <v>36.671718187496118</v>
      </c>
      <c r="X23" s="30">
        <v>12.075408818325723</v>
      </c>
      <c r="Y23" s="30">
        <v>32.438826989480596</v>
      </c>
      <c r="Z23" s="30">
        <v>11.29012312871849</v>
      </c>
      <c r="AA23" s="30">
        <v>7.5239006567445932</v>
      </c>
      <c r="AB23" s="30"/>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row>
    <row r="24" spans="1:79">
      <c r="A24" s="26">
        <v>1933</v>
      </c>
      <c r="B24" s="30">
        <v>59.045108300777358</v>
      </c>
      <c r="C24" s="30">
        <v>15.571088163574398</v>
      </c>
      <c r="D24" s="30">
        <v>11.674881625754669</v>
      </c>
      <c r="E24" s="30">
        <v>7.965653772383785</v>
      </c>
      <c r="F24" s="30">
        <v>5.7429107733952849</v>
      </c>
      <c r="G24" s="30"/>
      <c r="H24" s="26">
        <v>1933</v>
      </c>
      <c r="I24" s="30">
        <v>53.767469181705216</v>
      </c>
      <c r="J24" s="30">
        <v>15.73371147560175</v>
      </c>
      <c r="K24" s="30">
        <v>15.074949595724251</v>
      </c>
      <c r="L24" s="30">
        <v>8.7918016391553806</v>
      </c>
      <c r="M24" s="30">
        <v>6.6314782881881236</v>
      </c>
      <c r="N24" s="30"/>
      <c r="O24" s="26">
        <v>1933</v>
      </c>
      <c r="P24" s="30">
        <v>44.335826570649523</v>
      </c>
      <c r="Q24" s="30">
        <v>16.550341438475183</v>
      </c>
      <c r="R24" s="30">
        <v>23.15542807312351</v>
      </c>
      <c r="S24" s="30">
        <v>9.4658646260200712</v>
      </c>
      <c r="T24" s="30">
        <v>6.4919513168531431</v>
      </c>
      <c r="U24" s="30"/>
      <c r="V24" s="26">
        <v>1933</v>
      </c>
      <c r="W24" s="30">
        <v>37.92729155209328</v>
      </c>
      <c r="X24" s="30">
        <v>17.225037715108588</v>
      </c>
      <c r="Y24" s="30">
        <v>28.001214261089419</v>
      </c>
      <c r="Z24" s="30">
        <v>10.078935178468635</v>
      </c>
      <c r="AA24" s="30">
        <v>6.7665968733863506</v>
      </c>
      <c r="AB24" s="30"/>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row>
    <row r="25" spans="1:79">
      <c r="A25" s="26">
        <v>1934</v>
      </c>
      <c r="B25" s="30">
        <v>60.235869052562776</v>
      </c>
      <c r="C25" s="30">
        <v>15.362529361426308</v>
      </c>
      <c r="D25" s="30">
        <v>12.385085434227207</v>
      </c>
      <c r="E25" s="30">
        <v>6.5349000595663158</v>
      </c>
      <c r="F25" s="30">
        <v>5.4815579252886542</v>
      </c>
      <c r="G25" s="30"/>
      <c r="H25" s="26">
        <v>1934</v>
      </c>
      <c r="I25" s="30">
        <v>52.857840837185236</v>
      </c>
      <c r="J25" s="30">
        <v>16.333024767417299</v>
      </c>
      <c r="K25" s="30">
        <v>16.685541177626945</v>
      </c>
      <c r="L25" s="30">
        <v>7.6209360632454555</v>
      </c>
      <c r="M25" s="30">
        <v>6.5025458554754669</v>
      </c>
      <c r="N25" s="30"/>
      <c r="O25" s="26">
        <v>1934</v>
      </c>
      <c r="P25" s="30">
        <v>42.64100974940429</v>
      </c>
      <c r="Q25" s="30">
        <v>17.075056139475418</v>
      </c>
      <c r="R25" s="30">
        <v>26.111549003314174</v>
      </c>
      <c r="S25" s="30">
        <v>7.8393576723542315</v>
      </c>
      <c r="T25" s="30">
        <v>6.3328909745731528</v>
      </c>
      <c r="U25" s="30"/>
      <c r="V25" s="26">
        <v>1934</v>
      </c>
      <c r="W25" s="30">
        <v>36.307295369152897</v>
      </c>
      <c r="X25" s="30">
        <v>16.757174923911315</v>
      </c>
      <c r="Y25" s="30">
        <v>31.509077747651443</v>
      </c>
      <c r="Z25" s="30">
        <v>8.8483770848599512</v>
      </c>
      <c r="AA25" s="30">
        <v>6.577882038267389</v>
      </c>
      <c r="AB25" s="30"/>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row>
    <row r="26" spans="1:79">
      <c r="A26" s="26">
        <v>1935</v>
      </c>
      <c r="B26" s="30">
        <v>60.042619142886451</v>
      </c>
      <c r="C26" s="30">
        <v>15.852001535510775</v>
      </c>
      <c r="D26" s="30">
        <v>12.5328733963429</v>
      </c>
      <c r="E26" s="30">
        <v>5.9766318426235934</v>
      </c>
      <c r="F26" s="30">
        <v>5.5959429211517886</v>
      </c>
      <c r="G26" s="30"/>
      <c r="H26" s="26">
        <v>1935</v>
      </c>
      <c r="I26" s="30">
        <v>52.428407179792821</v>
      </c>
      <c r="J26" s="30">
        <v>17.316406933367329</v>
      </c>
      <c r="K26" s="30">
        <v>16.892160777659729</v>
      </c>
      <c r="L26" s="30">
        <v>6.7573433033811616</v>
      </c>
      <c r="M26" s="30">
        <v>6.6057869739413348</v>
      </c>
      <c r="N26" s="30"/>
      <c r="O26" s="26">
        <v>1935</v>
      </c>
      <c r="P26" s="30">
        <v>41.749494570516489</v>
      </c>
      <c r="Q26" s="30">
        <v>18.380053690794313</v>
      </c>
      <c r="R26" s="30">
        <v>26.638334069390144</v>
      </c>
      <c r="S26" s="30">
        <v>6.8028472176284929</v>
      </c>
      <c r="T26" s="30">
        <v>6.4294051030480377</v>
      </c>
      <c r="U26" s="30"/>
      <c r="V26" s="26">
        <v>1935</v>
      </c>
      <c r="W26" s="30">
        <v>35.743145120266696</v>
      </c>
      <c r="X26" s="30">
        <v>17.425061045397733</v>
      </c>
      <c r="Y26" s="30">
        <v>32.408682215470925</v>
      </c>
      <c r="Z26" s="30">
        <v>7.7399259710914619</v>
      </c>
      <c r="AA26" s="30">
        <v>6.6832906136734875</v>
      </c>
      <c r="AB26" s="30"/>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row>
    <row r="27" spans="1:79">
      <c r="A27" s="26">
        <v>1936</v>
      </c>
      <c r="B27" s="30">
        <v>56.47938319689171</v>
      </c>
      <c r="C27" s="30">
        <v>17.013152554850258</v>
      </c>
      <c r="D27" s="30">
        <v>15.691375537378754</v>
      </c>
      <c r="E27" s="30">
        <v>4.697182822925166</v>
      </c>
      <c r="F27" s="30">
        <v>6.1189354667799627</v>
      </c>
      <c r="G27" s="30"/>
      <c r="H27" s="26">
        <v>1936</v>
      </c>
      <c r="I27" s="30">
        <v>48.030035345657524</v>
      </c>
      <c r="J27" s="30">
        <v>18.496275500780921</v>
      </c>
      <c r="K27" s="30">
        <v>21.512237765672687</v>
      </c>
      <c r="L27" s="30">
        <v>5.0118287565532018</v>
      </c>
      <c r="M27" s="30">
        <v>6.9496597667591207</v>
      </c>
      <c r="N27" s="30"/>
      <c r="O27" s="26">
        <v>1936</v>
      </c>
      <c r="P27" s="30">
        <v>36.126582156477127</v>
      </c>
      <c r="Q27" s="30">
        <v>19.017908430946637</v>
      </c>
      <c r="R27" s="30">
        <v>33.670776845039363</v>
      </c>
      <c r="S27" s="30">
        <v>4.7727387572727542</v>
      </c>
      <c r="T27" s="30">
        <v>6.4120408508040079</v>
      </c>
      <c r="U27" s="30"/>
      <c r="V27" s="26">
        <v>1936</v>
      </c>
      <c r="W27" s="30">
        <v>30.709415829500415</v>
      </c>
      <c r="X27" s="30">
        <v>17.621872432168566</v>
      </c>
      <c r="Y27" s="30">
        <v>39.777847744725442</v>
      </c>
      <c r="Z27" s="30">
        <v>5.4208661137344087</v>
      </c>
      <c r="AA27" s="30">
        <v>6.4700598064110615</v>
      </c>
      <c r="AB27" s="30"/>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row>
    <row r="28" spans="1:79">
      <c r="A28" s="26">
        <v>1937</v>
      </c>
      <c r="B28" s="30">
        <v>59.595747531296148</v>
      </c>
      <c r="C28" s="30">
        <v>15.841364405412904</v>
      </c>
      <c r="D28" s="30">
        <v>15.747672549578972</v>
      </c>
      <c r="E28" s="30">
        <v>3.7900627413092964</v>
      </c>
      <c r="F28" s="30">
        <v>5.0250654877610827</v>
      </c>
      <c r="G28" s="30"/>
      <c r="H28" s="26">
        <v>1937</v>
      </c>
      <c r="I28" s="30">
        <v>53.78986393676778</v>
      </c>
      <c r="J28" s="30">
        <v>16.75748123664486</v>
      </c>
      <c r="K28" s="30">
        <v>20.336878720468786</v>
      </c>
      <c r="L28" s="30">
        <v>3.9093937776716143</v>
      </c>
      <c r="M28" s="30">
        <v>5.206331064419853</v>
      </c>
      <c r="N28" s="30"/>
      <c r="O28" s="26">
        <v>1937</v>
      </c>
      <c r="P28" s="30">
        <v>36.269824844092511</v>
      </c>
      <c r="Q28" s="30">
        <v>18.420335974071804</v>
      </c>
      <c r="R28" s="30">
        <v>34.004763590700826</v>
      </c>
      <c r="S28" s="30">
        <v>4.8743266745208915</v>
      </c>
      <c r="T28" s="30">
        <v>6.4306489201554147</v>
      </c>
      <c r="U28" s="30"/>
      <c r="V28" s="26">
        <v>1937</v>
      </c>
      <c r="W28" s="30">
        <v>31.662153361292297</v>
      </c>
      <c r="X28" s="30">
        <v>16.757414837351373</v>
      </c>
      <c r="Y28" s="30">
        <v>40.100295179273871</v>
      </c>
      <c r="Z28" s="30">
        <v>4.9655706163753042</v>
      </c>
      <c r="AA28" s="30">
        <v>6.5144055587599343</v>
      </c>
      <c r="AB28" s="30"/>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row>
    <row r="29" spans="1:79">
      <c r="A29" s="26">
        <v>1938</v>
      </c>
      <c r="B29" s="30">
        <v>63.087585391069965</v>
      </c>
      <c r="C29" s="30">
        <v>16.59057965482976</v>
      </c>
      <c r="D29" s="30">
        <v>11.501560719176293</v>
      </c>
      <c r="E29" s="30">
        <v>3.9014057781787099</v>
      </c>
      <c r="F29" s="30">
        <v>4.9188684567452965</v>
      </c>
      <c r="G29" s="30"/>
      <c r="H29" s="26">
        <v>1938</v>
      </c>
      <c r="I29" s="30">
        <v>58.21640159600075</v>
      </c>
      <c r="J29" s="30">
        <v>17.361196704314171</v>
      </c>
      <c r="K29" s="30">
        <v>15.306318471193492</v>
      </c>
      <c r="L29" s="30">
        <v>4.0416666759852955</v>
      </c>
      <c r="M29" s="30">
        <v>5.0744165525062899</v>
      </c>
      <c r="N29" s="30"/>
      <c r="O29" s="26">
        <v>1938</v>
      </c>
      <c r="P29" s="30">
        <v>42.296358670992348</v>
      </c>
      <c r="Q29" s="30">
        <v>20.082372955633772</v>
      </c>
      <c r="R29" s="30">
        <v>26.165871821899525</v>
      </c>
      <c r="S29" s="30">
        <v>5.1516193382457471</v>
      </c>
      <c r="T29" s="30">
        <v>6.3037772132286127</v>
      </c>
      <c r="U29" s="30"/>
      <c r="V29" s="26">
        <v>1938</v>
      </c>
      <c r="W29" s="30">
        <v>37.928457028910564</v>
      </c>
      <c r="X29" s="30">
        <v>19.009559684565421</v>
      </c>
      <c r="Y29" s="30">
        <v>31.354150039958633</v>
      </c>
      <c r="Z29" s="30">
        <v>5.319308634127518</v>
      </c>
      <c r="AA29" s="30">
        <v>6.3885246124378732</v>
      </c>
      <c r="AB29" s="30"/>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row>
    <row r="30" spans="1:79">
      <c r="A30" s="26">
        <v>1939</v>
      </c>
      <c r="B30" s="30">
        <v>62.413037084167009</v>
      </c>
      <c r="C30" s="30">
        <v>16.750411912313968</v>
      </c>
      <c r="D30" s="30">
        <v>12.849668049659453</v>
      </c>
      <c r="E30" s="30">
        <v>3.3929028940424382</v>
      </c>
      <c r="F30" s="30">
        <v>4.5939800598171425</v>
      </c>
      <c r="G30" s="30"/>
      <c r="H30" s="26">
        <v>1939</v>
      </c>
      <c r="I30" s="30">
        <v>56.354438552450766</v>
      </c>
      <c r="J30" s="30">
        <v>18.356199314656159</v>
      </c>
      <c r="K30" s="30">
        <v>16.57409772564332</v>
      </c>
      <c r="L30" s="30">
        <v>3.704432280210229</v>
      </c>
      <c r="M30" s="30">
        <v>5.0108321270395209</v>
      </c>
      <c r="N30" s="30"/>
      <c r="O30" s="26">
        <v>1939</v>
      </c>
      <c r="P30" s="30">
        <v>39.546469353461724</v>
      </c>
      <c r="Q30" s="30">
        <v>21.19073489162659</v>
      </c>
      <c r="R30" s="30">
        <v>28.197244592863914</v>
      </c>
      <c r="S30" s="30">
        <v>4.7460689723559248</v>
      </c>
      <c r="T30" s="30">
        <v>6.3194821896918523</v>
      </c>
      <c r="U30" s="30"/>
      <c r="V30" s="26">
        <v>1939</v>
      </c>
      <c r="W30" s="30">
        <v>35.079589451293096</v>
      </c>
      <c r="X30" s="30">
        <v>19.83415512129227</v>
      </c>
      <c r="Y30" s="30">
        <v>33.78054867871812</v>
      </c>
      <c r="Z30" s="30">
        <v>4.8878265023823637</v>
      </c>
      <c r="AA30" s="30">
        <v>6.4178802463141515</v>
      </c>
      <c r="AB30" s="30"/>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row>
    <row r="31" spans="1:79">
      <c r="A31" s="26">
        <v>1940</v>
      </c>
      <c r="B31" s="30">
        <v>63.381100716783401</v>
      </c>
      <c r="C31" s="30">
        <v>16.795005371371655</v>
      </c>
      <c r="D31" s="30">
        <v>12.680135632301768</v>
      </c>
      <c r="E31" s="30">
        <v>2.8317063990610754</v>
      </c>
      <c r="F31" s="30">
        <v>4.3120518804821142</v>
      </c>
      <c r="G31" s="30"/>
      <c r="H31" s="26">
        <v>1940</v>
      </c>
      <c r="I31" s="30">
        <v>55.169384089376308</v>
      </c>
      <c r="J31" s="30">
        <v>19.630743553444702</v>
      </c>
      <c r="K31" s="30">
        <v>16.85612190429228</v>
      </c>
      <c r="L31" s="30">
        <v>3.3615868322075202</v>
      </c>
      <c r="M31" s="30">
        <v>4.9821636206791888</v>
      </c>
      <c r="N31" s="30"/>
      <c r="O31" s="26">
        <v>1940</v>
      </c>
      <c r="P31" s="30">
        <v>39.371912062907739</v>
      </c>
      <c r="Q31" s="30">
        <v>22.411305233081535</v>
      </c>
      <c r="R31" s="30">
        <v>27.939168617825697</v>
      </c>
      <c r="S31" s="30">
        <v>4.0956521120026066</v>
      </c>
      <c r="T31" s="30">
        <v>6.1819619741824177</v>
      </c>
      <c r="U31" s="30"/>
      <c r="V31" s="26">
        <v>1940</v>
      </c>
      <c r="W31" s="30">
        <v>35.36622209908208</v>
      </c>
      <c r="X31" s="30">
        <v>21.03037077964267</v>
      </c>
      <c r="Y31" s="30">
        <v>33.178112712383978</v>
      </c>
      <c r="Z31" s="30">
        <v>4.1749150150886418</v>
      </c>
      <c r="AA31" s="30">
        <v>6.2503793938026346</v>
      </c>
      <c r="AB31" s="30"/>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row>
    <row r="32" spans="1:79">
      <c r="A32" s="26">
        <v>1941</v>
      </c>
      <c r="B32" s="30">
        <v>61.385505197564733</v>
      </c>
      <c r="C32" s="30">
        <v>20.949744629541815</v>
      </c>
      <c r="D32" s="30">
        <v>11.48164298685481</v>
      </c>
      <c r="E32" s="30">
        <v>2.2913933563863043</v>
      </c>
      <c r="F32" s="30">
        <v>3.8917138296523044</v>
      </c>
      <c r="G32" s="30"/>
      <c r="H32" s="26">
        <v>1941</v>
      </c>
      <c r="I32" s="30">
        <v>52.154761448190513</v>
      </c>
      <c r="J32" s="30">
        <v>24.69334525894568</v>
      </c>
      <c r="K32" s="30">
        <v>15.648401854384286</v>
      </c>
      <c r="L32" s="30">
        <v>2.8164977559478341</v>
      </c>
      <c r="M32" s="30">
        <v>4.6869936825316882</v>
      </c>
      <c r="N32" s="30"/>
      <c r="O32" s="26">
        <v>1941</v>
      </c>
      <c r="P32" s="30">
        <v>38.3529566107565</v>
      </c>
      <c r="Q32" s="30">
        <v>28.894260812941873</v>
      </c>
      <c r="R32" s="30">
        <v>24.292306304379977</v>
      </c>
      <c r="S32" s="30">
        <v>3.1518036268731167</v>
      </c>
      <c r="T32" s="30">
        <v>5.3086726450485306</v>
      </c>
      <c r="U32" s="30"/>
      <c r="V32" s="26">
        <v>1941</v>
      </c>
      <c r="W32" s="30">
        <v>35.216660566284311</v>
      </c>
      <c r="X32" s="30">
        <v>28.094368797735299</v>
      </c>
      <c r="Y32" s="30">
        <v>28.273655014295038</v>
      </c>
      <c r="Z32" s="30">
        <v>3.1222059361809453</v>
      </c>
      <c r="AA32" s="30">
        <v>5.2931096855044091</v>
      </c>
      <c r="AB32" s="30"/>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row>
    <row r="33" spans="1:79">
      <c r="A33" s="26">
        <v>1942</v>
      </c>
      <c r="B33" s="30">
        <v>60.138684071629804</v>
      </c>
      <c r="C33" s="30">
        <v>25.387800813367576</v>
      </c>
      <c r="D33" s="30">
        <v>8.9198307235757408</v>
      </c>
      <c r="E33" s="30">
        <v>1.8111715854241479</v>
      </c>
      <c r="F33" s="30">
        <v>3.7425128060027104</v>
      </c>
      <c r="G33" s="30"/>
      <c r="H33" s="26">
        <v>1942</v>
      </c>
      <c r="I33" s="30">
        <v>51.985350358366105</v>
      </c>
      <c r="J33" s="30">
        <v>29.884101972676962</v>
      </c>
      <c r="K33" s="30">
        <v>11.813998515912756</v>
      </c>
      <c r="L33" s="30">
        <v>2.2802633730283324</v>
      </c>
      <c r="M33" s="30">
        <v>4.0362857800158434</v>
      </c>
      <c r="N33" s="30"/>
      <c r="O33" s="26">
        <v>1942</v>
      </c>
      <c r="P33" s="30">
        <v>35.710586657504692</v>
      </c>
      <c r="Q33" s="30">
        <v>37.761268637823939</v>
      </c>
      <c r="R33" s="30">
        <v>19.007406426145394</v>
      </c>
      <c r="S33" s="30">
        <v>2.8002803599877621</v>
      </c>
      <c r="T33" s="30">
        <v>4.7204579185382185</v>
      </c>
      <c r="U33" s="30"/>
      <c r="V33" s="26">
        <v>1942</v>
      </c>
      <c r="W33" s="30">
        <v>32.703774541009416</v>
      </c>
      <c r="X33" s="30">
        <v>38.039194879976414</v>
      </c>
      <c r="Y33" s="30">
        <v>21.866980851662479</v>
      </c>
      <c r="Z33" s="30">
        <v>2.7805682931958704</v>
      </c>
      <c r="AA33" s="30">
        <v>4.6094814341558337</v>
      </c>
      <c r="AB33" s="30"/>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row>
    <row r="34" spans="1:79">
      <c r="A34" s="26">
        <v>1943</v>
      </c>
      <c r="B34" s="30">
        <v>57.007848210074748</v>
      </c>
      <c r="C34" s="30">
        <v>30.039126204198457</v>
      </c>
      <c r="D34" s="30">
        <v>7.8996823736680684</v>
      </c>
      <c r="E34" s="30">
        <v>1.572918350306173</v>
      </c>
      <c r="F34" s="30">
        <v>3.4804248617525593</v>
      </c>
      <c r="G34" s="30"/>
      <c r="H34" s="26">
        <v>1943</v>
      </c>
      <c r="I34" s="30">
        <v>47.683881874994221</v>
      </c>
      <c r="J34" s="30">
        <v>36.173582020623215</v>
      </c>
      <c r="K34" s="30">
        <v>10.550405213651283</v>
      </c>
      <c r="L34" s="30">
        <v>1.9821323577515877</v>
      </c>
      <c r="M34" s="30">
        <v>3.6099985329796915</v>
      </c>
      <c r="N34" s="30"/>
      <c r="O34" s="26">
        <v>1943</v>
      </c>
      <c r="P34" s="30">
        <v>30.002174610142603</v>
      </c>
      <c r="Q34" s="30">
        <v>46.561227377452262</v>
      </c>
      <c r="R34" s="30">
        <v>16.84490278569719</v>
      </c>
      <c r="S34" s="30">
        <v>2.5220331214130152</v>
      </c>
      <c r="T34" s="30">
        <v>4.0696621052949311</v>
      </c>
      <c r="U34" s="30"/>
      <c r="V34" s="26">
        <v>1943</v>
      </c>
      <c r="W34" s="30">
        <v>27.341473076793989</v>
      </c>
      <c r="X34" s="30">
        <v>46.988662969074298</v>
      </c>
      <c r="Y34" s="30">
        <v>19.237755630766394</v>
      </c>
      <c r="Z34" s="30">
        <v>2.5415101485194422</v>
      </c>
      <c r="AA34" s="30">
        <v>3.8905981748458904</v>
      </c>
      <c r="AB34" s="30"/>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row>
    <row r="35" spans="1:79">
      <c r="A35" s="26">
        <v>1944</v>
      </c>
      <c r="B35" s="30">
        <v>61.053374085200488</v>
      </c>
      <c r="C35" s="30">
        <v>27.59443640551514</v>
      </c>
      <c r="D35" s="30">
        <v>6.8727171383718391</v>
      </c>
      <c r="E35" s="30">
        <v>1.5381416277649362</v>
      </c>
      <c r="F35" s="30">
        <v>2.9401131312691207</v>
      </c>
      <c r="G35" s="30"/>
      <c r="H35" s="26">
        <v>1944</v>
      </c>
      <c r="I35" s="30">
        <v>48.877637194394516</v>
      </c>
      <c r="J35" s="30">
        <v>35.99858640327259</v>
      </c>
      <c r="K35" s="30">
        <v>9.6231955317693298</v>
      </c>
      <c r="L35" s="30">
        <v>1.9291311484790468</v>
      </c>
      <c r="M35" s="30">
        <v>3.5697491147099449</v>
      </c>
      <c r="N35" s="30"/>
      <c r="O35" s="26">
        <v>1944</v>
      </c>
      <c r="P35" s="30">
        <v>30.796966555438765</v>
      </c>
      <c r="Q35" s="30">
        <v>46.803668686647512</v>
      </c>
      <c r="R35" s="30">
        <v>15.721107744262898</v>
      </c>
      <c r="S35" s="30">
        <v>2.435877615358677</v>
      </c>
      <c r="T35" s="30">
        <v>4.2388663790834586</v>
      </c>
      <c r="U35" s="30"/>
      <c r="V35" s="26">
        <v>1944</v>
      </c>
      <c r="W35" s="30">
        <v>28.121343548654927</v>
      </c>
      <c r="X35" s="30">
        <v>46.86433538138207</v>
      </c>
      <c r="Y35" s="30">
        <v>18.316785462427525</v>
      </c>
      <c r="Z35" s="30">
        <v>2.4896790716907553</v>
      </c>
      <c r="AA35" s="30">
        <v>4.202854337481611</v>
      </c>
      <c r="AB35" s="30"/>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row>
    <row r="36" spans="1:79">
      <c r="A36" s="26">
        <v>1945</v>
      </c>
      <c r="B36" s="30">
        <v>57.386995173577546</v>
      </c>
      <c r="C36" s="30">
        <v>31.257245568526628</v>
      </c>
      <c r="D36" s="30">
        <v>6.809401515594895</v>
      </c>
      <c r="E36" s="30">
        <v>1.5368089854645355</v>
      </c>
      <c r="F36" s="30">
        <v>3.0095438433232991</v>
      </c>
      <c r="G36" s="30"/>
      <c r="H36" s="26">
        <v>1945</v>
      </c>
      <c r="I36" s="30">
        <v>45.216012552019038</v>
      </c>
      <c r="J36" s="30">
        <v>39.797654022950177</v>
      </c>
      <c r="K36" s="30">
        <v>9.4465550050204108</v>
      </c>
      <c r="L36" s="30">
        <v>1.9293656961062275</v>
      </c>
      <c r="M36" s="30">
        <v>3.610411211794152</v>
      </c>
      <c r="N36" s="30"/>
      <c r="O36" s="26">
        <v>1945</v>
      </c>
      <c r="P36" s="30">
        <v>29.676729550265918</v>
      </c>
      <c r="Q36" s="30">
        <v>48.697143250711527</v>
      </c>
      <c r="R36" s="30">
        <v>14.976388146213234</v>
      </c>
      <c r="S36" s="30">
        <v>2.4477534777174506</v>
      </c>
      <c r="T36" s="30">
        <v>4.201924555914248</v>
      </c>
      <c r="U36" s="30"/>
      <c r="V36" s="26">
        <v>1945</v>
      </c>
      <c r="W36" s="30">
        <v>27.357771799478435</v>
      </c>
      <c r="X36" s="30">
        <v>48.198275996894189</v>
      </c>
      <c r="Y36" s="30">
        <v>17.650848201553643</v>
      </c>
      <c r="Z36" s="30">
        <v>2.556414698095216</v>
      </c>
      <c r="AA36" s="30">
        <v>4.2365876423724877</v>
      </c>
      <c r="AB36" s="30"/>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row>
    <row r="37" spans="1:79">
      <c r="A37" s="26">
        <v>1946</v>
      </c>
      <c r="B37" s="30">
        <v>53.971420818592229</v>
      </c>
      <c r="C37" s="30">
        <v>33.554456526726455</v>
      </c>
      <c r="D37" s="30">
        <v>7.8430298401480671</v>
      </c>
      <c r="E37" s="30">
        <v>1.5173179012258124</v>
      </c>
      <c r="F37" s="30">
        <v>3.1139853104363939</v>
      </c>
      <c r="G37" s="30"/>
      <c r="H37" s="26">
        <v>1946</v>
      </c>
      <c r="I37" s="30">
        <v>43.360497609549455</v>
      </c>
      <c r="J37" s="30">
        <v>40.594221278327097</v>
      </c>
      <c r="K37" s="30">
        <v>10.509169667330355</v>
      </c>
      <c r="L37" s="30">
        <v>1.8920468533973054</v>
      </c>
      <c r="M37" s="30">
        <v>3.6443604769213738</v>
      </c>
      <c r="N37" s="30"/>
      <c r="O37" s="26">
        <v>1946</v>
      </c>
      <c r="P37" s="30">
        <v>31.511674231489529</v>
      </c>
      <c r="Q37" s="30">
        <v>45.2406371790413</v>
      </c>
      <c r="R37" s="30">
        <v>16.638833676335793</v>
      </c>
      <c r="S37" s="30">
        <v>2.3775901513352586</v>
      </c>
      <c r="T37" s="30">
        <v>4.2328846552045931</v>
      </c>
      <c r="U37" s="30"/>
      <c r="V37" s="26">
        <v>1946</v>
      </c>
      <c r="W37" s="30">
        <v>29.255190651496097</v>
      </c>
      <c r="X37" s="30">
        <v>44.115432066389289</v>
      </c>
      <c r="Y37" s="30">
        <v>19.795052364993097</v>
      </c>
      <c r="Z37" s="30">
        <v>2.5224929168553025</v>
      </c>
      <c r="AA37" s="30">
        <v>4.314163431992843</v>
      </c>
      <c r="AB37" s="30"/>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row>
    <row r="38" spans="1:79">
      <c r="A38" s="26">
        <v>1947</v>
      </c>
      <c r="B38" s="30">
        <v>56.434261396511303</v>
      </c>
      <c r="C38" s="30">
        <v>30.291221114733073</v>
      </c>
      <c r="D38" s="30">
        <v>8.5391232180878269</v>
      </c>
      <c r="E38" s="30">
        <v>1.4068047373026831</v>
      </c>
      <c r="F38" s="30">
        <v>3.3285605117103452</v>
      </c>
      <c r="G38" s="30"/>
      <c r="H38" s="26">
        <v>1947</v>
      </c>
      <c r="I38" s="30">
        <v>45.926185478388895</v>
      </c>
      <c r="J38" s="30">
        <v>36.626288333556133</v>
      </c>
      <c r="K38" s="30">
        <v>11.691046898489445</v>
      </c>
      <c r="L38" s="30">
        <v>1.7683259048587192</v>
      </c>
      <c r="M38" s="30">
        <v>3.9881202209625011</v>
      </c>
      <c r="N38" s="30"/>
      <c r="O38" s="26">
        <v>1947</v>
      </c>
      <c r="P38" s="30">
        <v>34.401760599960816</v>
      </c>
      <c r="Q38" s="30">
        <v>39.384126958111885</v>
      </c>
      <c r="R38" s="30">
        <v>19.210046157326687</v>
      </c>
      <c r="S38" s="30">
        <v>2.2302104357327335</v>
      </c>
      <c r="T38" s="30">
        <v>4.7738241241934825</v>
      </c>
      <c r="U38" s="30"/>
      <c r="V38" s="26">
        <v>1947</v>
      </c>
      <c r="W38" s="30">
        <v>31.913151412801291</v>
      </c>
      <c r="X38" s="30">
        <v>37.666908963276114</v>
      </c>
      <c r="Y38" s="30">
        <v>23.115637022629073</v>
      </c>
      <c r="Z38" s="30">
        <v>2.3426791254603372</v>
      </c>
      <c r="AA38" s="30">
        <v>4.9616052045320282</v>
      </c>
      <c r="AB38" s="30"/>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row>
    <row r="39" spans="1:79">
      <c r="A39" s="26">
        <v>1948</v>
      </c>
      <c r="B39" s="30">
        <v>59.662760428049886</v>
      </c>
      <c r="C39" s="30">
        <v>27.044494159014238</v>
      </c>
      <c r="D39" s="30">
        <v>8.6178323689697152</v>
      </c>
      <c r="E39" s="30">
        <v>1.3882383987720484</v>
      </c>
      <c r="F39" s="30">
        <v>3.2892994453622042</v>
      </c>
      <c r="G39" s="30"/>
      <c r="H39" s="26">
        <v>1948</v>
      </c>
      <c r="I39" s="30">
        <v>49.062690591439178</v>
      </c>
      <c r="J39" s="30">
        <v>33.353361784365767</v>
      </c>
      <c r="K39" s="30">
        <v>11.901429475532314</v>
      </c>
      <c r="L39" s="30">
        <v>1.7264720043876136</v>
      </c>
      <c r="M39" s="30">
        <v>3.9598145018270707</v>
      </c>
      <c r="N39" s="30"/>
      <c r="O39" s="26">
        <v>1948</v>
      </c>
      <c r="P39" s="30">
        <v>35.135233497582448</v>
      </c>
      <c r="Q39" s="30">
        <v>37.647549932704926</v>
      </c>
      <c r="R39" s="30">
        <v>20.081881446606623</v>
      </c>
      <c r="S39" s="30">
        <v>2.2138475842817482</v>
      </c>
      <c r="T39" s="30">
        <v>4.9238750280809072</v>
      </c>
      <c r="U39" s="30"/>
      <c r="V39" s="26">
        <v>1948</v>
      </c>
      <c r="W39" s="30">
        <v>32.381350306969907</v>
      </c>
      <c r="X39" s="30">
        <v>35.698677860622226</v>
      </c>
      <c r="Y39" s="30">
        <v>24.459263224905911</v>
      </c>
      <c r="Z39" s="30">
        <v>2.3209738016948842</v>
      </c>
      <c r="AA39" s="30">
        <v>5.143167749563518</v>
      </c>
      <c r="AB39" s="30"/>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row>
    <row r="40" spans="1:79">
      <c r="A40" s="26">
        <v>1949</v>
      </c>
      <c r="B40" s="30">
        <v>62.917370443208654</v>
      </c>
      <c r="C40" s="30">
        <v>23.068902932425949</v>
      </c>
      <c r="D40" s="30">
        <v>8.875285534612809</v>
      </c>
      <c r="E40" s="30">
        <v>1.5578588481221425</v>
      </c>
      <c r="F40" s="30">
        <v>3.582412230863135</v>
      </c>
      <c r="G40" s="30"/>
      <c r="H40" s="26">
        <v>1949</v>
      </c>
      <c r="I40" s="30">
        <v>53.026165469613112</v>
      </c>
      <c r="J40" s="30">
        <v>28.488866227682074</v>
      </c>
      <c r="K40" s="30">
        <v>12.281758135097862</v>
      </c>
      <c r="L40" s="30">
        <v>1.8825189883325937</v>
      </c>
      <c r="M40" s="30">
        <v>4.3233442789906604</v>
      </c>
      <c r="N40" s="30"/>
      <c r="O40" s="26">
        <v>1949</v>
      </c>
      <c r="P40" s="30">
        <v>37.585300041288114</v>
      </c>
      <c r="Q40" s="30">
        <v>33.323824918160902</v>
      </c>
      <c r="R40" s="30">
        <v>21.142758545477104</v>
      </c>
      <c r="S40" s="30">
        <v>2.4815450653536106</v>
      </c>
      <c r="T40" s="30">
        <v>5.4665619614749295</v>
      </c>
      <c r="U40" s="30"/>
      <c r="V40" s="26">
        <v>1949</v>
      </c>
      <c r="W40" s="30">
        <v>34.431949888606795</v>
      </c>
      <c r="X40" s="30">
        <v>31.612864005775542</v>
      </c>
      <c r="Y40" s="30">
        <v>25.670147649419352</v>
      </c>
      <c r="Z40" s="30">
        <v>2.5886320334022668</v>
      </c>
      <c r="AA40" s="30">
        <v>5.696362719069092</v>
      </c>
      <c r="AB40" s="30"/>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row>
    <row r="41" spans="1:79">
      <c r="A41" s="26">
        <v>1950</v>
      </c>
      <c r="B41" s="30">
        <v>63.09225747834757</v>
      </c>
      <c r="C41" s="30">
        <v>23.00570863749595</v>
      </c>
      <c r="D41" s="30">
        <v>8.8526133452358948</v>
      </c>
      <c r="E41" s="30">
        <v>1.5279168821101847</v>
      </c>
      <c r="F41" s="30">
        <v>3.5224335641731175</v>
      </c>
      <c r="G41" s="30"/>
      <c r="H41" s="26">
        <v>1950</v>
      </c>
      <c r="I41" s="30">
        <v>52.708212993696698</v>
      </c>
      <c r="J41" s="30">
        <v>28.794341804546704</v>
      </c>
      <c r="K41" s="30">
        <v>12.335152546108528</v>
      </c>
      <c r="L41" s="30">
        <v>1.8856132350384431</v>
      </c>
      <c r="M41" s="30">
        <v>4.2780310038036893</v>
      </c>
      <c r="N41" s="30"/>
      <c r="O41" s="26">
        <v>1950</v>
      </c>
      <c r="P41" s="30">
        <v>35.974823753389359</v>
      </c>
      <c r="Q41" s="30">
        <v>34.587429397556008</v>
      </c>
      <c r="R41" s="30">
        <v>21.455658708231724</v>
      </c>
      <c r="S41" s="30">
        <v>2.4718069820477915</v>
      </c>
      <c r="T41" s="30">
        <v>5.5102762500521658</v>
      </c>
      <c r="U41" s="30"/>
      <c r="V41" s="26">
        <v>1950</v>
      </c>
      <c r="W41" s="30">
        <v>32.671887839967425</v>
      </c>
      <c r="X41" s="30">
        <v>33.137807939793298</v>
      </c>
      <c r="Y41" s="30">
        <v>25.88336640795411</v>
      </c>
      <c r="Z41" s="30">
        <v>2.5684613498198554</v>
      </c>
      <c r="AA41" s="30">
        <v>5.7384537387547772</v>
      </c>
      <c r="AB41" s="30"/>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row>
    <row r="42" spans="1:79">
      <c r="A42" s="26">
        <v>1951</v>
      </c>
      <c r="B42" s="30">
        <v>64.03239636861575</v>
      </c>
      <c r="C42" s="30">
        <v>22.466049197574606</v>
      </c>
      <c r="D42" s="30">
        <v>8.646616389526427</v>
      </c>
      <c r="E42" s="30">
        <v>1.466027543354951</v>
      </c>
      <c r="F42" s="30">
        <v>3.3889105009282599</v>
      </c>
      <c r="G42" s="30"/>
      <c r="H42" s="26">
        <v>1951</v>
      </c>
      <c r="I42" s="30">
        <v>53.374095013483711</v>
      </c>
      <c r="J42" s="30">
        <v>28.502668181943815</v>
      </c>
      <c r="K42" s="30">
        <v>12.131437992011222</v>
      </c>
      <c r="L42" s="30">
        <v>1.8493196435760975</v>
      </c>
      <c r="M42" s="30">
        <v>4.1424791689851572</v>
      </c>
      <c r="N42" s="30"/>
      <c r="O42" s="26">
        <v>1951</v>
      </c>
      <c r="P42" s="30">
        <v>37.070975757061547</v>
      </c>
      <c r="Q42" s="30">
        <v>34.40077836749095</v>
      </c>
      <c r="R42" s="30">
        <v>20.854671262213611</v>
      </c>
      <c r="S42" s="30">
        <v>2.3553988627634945</v>
      </c>
      <c r="T42" s="30">
        <v>5.318175750470405</v>
      </c>
      <c r="U42" s="30"/>
      <c r="V42" s="26">
        <v>1951</v>
      </c>
      <c r="W42" s="30">
        <v>33.788140334776344</v>
      </c>
      <c r="X42" s="30">
        <v>33.270674057688822</v>
      </c>
      <c r="Y42" s="30">
        <v>24.974223257605097</v>
      </c>
      <c r="Z42" s="30">
        <v>2.4354356553954002</v>
      </c>
      <c r="AA42" s="30">
        <v>5.5315266945343353</v>
      </c>
      <c r="AB42" s="30"/>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row>
    <row r="43" spans="1:79">
      <c r="A43" s="26">
        <v>1952</v>
      </c>
      <c r="B43" s="30">
        <v>65.735587808185812</v>
      </c>
      <c r="C43" s="30">
        <v>21.593708097240469</v>
      </c>
      <c r="D43" s="30">
        <v>8.0058097740889878</v>
      </c>
      <c r="E43" s="30">
        <v>1.4685109275268238</v>
      </c>
      <c r="F43" s="30">
        <v>3.1963833929579013</v>
      </c>
      <c r="G43" s="30"/>
      <c r="H43" s="26">
        <v>1952</v>
      </c>
      <c r="I43" s="30">
        <v>55.730126261061848</v>
      </c>
      <c r="J43" s="30">
        <v>27.299845258844311</v>
      </c>
      <c r="K43" s="30">
        <v>11.174578038852145</v>
      </c>
      <c r="L43" s="30">
        <v>1.8774343198189518</v>
      </c>
      <c r="M43" s="30">
        <v>3.9180161214227458</v>
      </c>
      <c r="N43" s="30"/>
      <c r="O43" s="26">
        <v>1952</v>
      </c>
      <c r="P43" s="30">
        <v>37.665248849919323</v>
      </c>
      <c r="Q43" s="30">
        <v>34.398326427159589</v>
      </c>
      <c r="R43" s="30">
        <v>20.026745166145545</v>
      </c>
      <c r="S43" s="30">
        <v>2.5163032823846896</v>
      </c>
      <c r="T43" s="30">
        <v>5.3933762743908611</v>
      </c>
      <c r="U43" s="30"/>
      <c r="V43" s="26">
        <v>1952</v>
      </c>
      <c r="W43" s="30">
        <v>34.710616791532765</v>
      </c>
      <c r="X43" s="30">
        <v>32.725069915516258</v>
      </c>
      <c r="Y43" s="30">
        <v>24.379531330908257</v>
      </c>
      <c r="Z43" s="30">
        <v>2.5739196561380524</v>
      </c>
      <c r="AA43" s="30">
        <v>5.6108623059046714</v>
      </c>
      <c r="AB43" s="30"/>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row>
    <row r="44" spans="1:79">
      <c r="A44" s="26">
        <v>1953</v>
      </c>
      <c r="B44" s="30">
        <v>68.201364756093753</v>
      </c>
      <c r="C44" s="30">
        <v>19.890047283069226</v>
      </c>
      <c r="D44" s="30">
        <v>7.4149842964231691</v>
      </c>
      <c r="E44" s="30">
        <v>1.4787213367686098</v>
      </c>
      <c r="F44" s="30">
        <v>3.0148823276452403</v>
      </c>
      <c r="G44" s="30"/>
      <c r="H44" s="26">
        <v>1953</v>
      </c>
      <c r="I44" s="30">
        <v>58.144882426707355</v>
      </c>
      <c r="J44" s="30">
        <v>25.659480849573757</v>
      </c>
      <c r="K44" s="30">
        <v>10.524813097523994</v>
      </c>
      <c r="L44" s="30">
        <v>1.8780235597227344</v>
      </c>
      <c r="M44" s="30">
        <v>3.7928000664721555</v>
      </c>
      <c r="N44" s="30"/>
      <c r="O44" s="26">
        <v>1953</v>
      </c>
      <c r="P44" s="30">
        <v>40.437801560835261</v>
      </c>
      <c r="Q44" s="30">
        <v>32.707466996750128</v>
      </c>
      <c r="R44" s="30">
        <v>19.123015531605741</v>
      </c>
      <c r="S44" s="30">
        <v>2.5606539414959344</v>
      </c>
      <c r="T44" s="30">
        <v>5.1710619693129374</v>
      </c>
      <c r="U44" s="30"/>
      <c r="V44" s="26">
        <v>1953</v>
      </c>
      <c r="W44" s="30">
        <v>37.475364169422157</v>
      </c>
      <c r="X44" s="30">
        <v>30.960045653372774</v>
      </c>
      <c r="Y44" s="30">
        <v>23.439844142434755</v>
      </c>
      <c r="Z44" s="30">
        <v>2.6694857219419288</v>
      </c>
      <c r="AA44" s="30">
        <v>5.4552603128283677</v>
      </c>
      <c r="AB44" s="30"/>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row>
    <row r="45" spans="1:79">
      <c r="A45" s="26">
        <v>1954</v>
      </c>
      <c r="B45" s="30">
        <v>67.003021130560001</v>
      </c>
      <c r="C45" s="30">
        <v>20.549439872635528</v>
      </c>
      <c r="D45" s="30">
        <v>7.6580986613257229</v>
      </c>
      <c r="E45" s="30">
        <v>1.4792297614099514</v>
      </c>
      <c r="F45" s="30">
        <v>3.3102105740687691</v>
      </c>
      <c r="G45" s="30"/>
      <c r="H45" s="26">
        <v>1954</v>
      </c>
      <c r="I45" s="30">
        <v>58.347020060461602</v>
      </c>
      <c r="J45" s="30">
        <v>25.08613712718677</v>
      </c>
      <c r="K45" s="30">
        <v>10.888828573192706</v>
      </c>
      <c r="L45" s="30">
        <v>1.7997267985494898</v>
      </c>
      <c r="M45" s="30">
        <v>3.8782874406094234</v>
      </c>
      <c r="N45" s="30"/>
      <c r="O45" s="26">
        <v>1954</v>
      </c>
      <c r="P45" s="30">
        <v>39.399161018096372</v>
      </c>
      <c r="Q45" s="30">
        <v>32.907480356303829</v>
      </c>
      <c r="R45" s="30">
        <v>19.79200052468725</v>
      </c>
      <c r="S45" s="30">
        <v>2.8696809165570887</v>
      </c>
      <c r="T45" s="30">
        <v>5.0316771843554555</v>
      </c>
      <c r="U45" s="30"/>
      <c r="V45" s="26">
        <v>1954</v>
      </c>
      <c r="W45" s="30">
        <v>36.36532500725847</v>
      </c>
      <c r="X45" s="30">
        <v>31.141583176815605</v>
      </c>
      <c r="Y45" s="30">
        <v>24.147620721295482</v>
      </c>
      <c r="Z45" s="30">
        <v>3.0041197095686849</v>
      </c>
      <c r="AA45" s="30">
        <v>5.3413513850617536</v>
      </c>
      <c r="AB45" s="30"/>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row>
    <row r="46" spans="1:79">
      <c r="A46" s="26">
        <v>1955</v>
      </c>
      <c r="B46" s="30">
        <v>67.602752885083959</v>
      </c>
      <c r="C46" s="30">
        <v>20.425095704494186</v>
      </c>
      <c r="D46" s="30">
        <v>7.9751370877002881</v>
      </c>
      <c r="E46" s="30">
        <v>1.463689263735479</v>
      </c>
      <c r="F46" s="30">
        <v>2.5333250589860801</v>
      </c>
      <c r="G46" s="30"/>
      <c r="H46" s="26">
        <v>1955</v>
      </c>
      <c r="I46" s="30">
        <v>60.013894669113242</v>
      </c>
      <c r="J46" s="30">
        <v>24.434520589083018</v>
      </c>
      <c r="K46" s="30">
        <v>10.944615230905095</v>
      </c>
      <c r="L46" s="30">
        <v>1.7299254883780819</v>
      </c>
      <c r="M46" s="30">
        <v>2.877044022520554</v>
      </c>
      <c r="N46" s="30"/>
      <c r="O46" s="26">
        <v>1955</v>
      </c>
      <c r="P46" s="30">
        <v>39.15639532533249</v>
      </c>
      <c r="Q46" s="30">
        <v>33.19633233159756</v>
      </c>
      <c r="R46" s="30">
        <v>21.39665847262809</v>
      </c>
      <c r="S46" s="30">
        <v>2.8729599818610017</v>
      </c>
      <c r="T46" s="30">
        <v>3.37765388858086</v>
      </c>
      <c r="U46" s="30"/>
      <c r="V46" s="26">
        <v>1955</v>
      </c>
      <c r="W46" s="30">
        <v>36.772633372279884</v>
      </c>
      <c r="X46" s="30">
        <v>30.646625437542166</v>
      </c>
      <c r="Y46" s="30">
        <v>26.494660225902749</v>
      </c>
      <c r="Z46" s="30">
        <v>2.9805154621231473</v>
      </c>
      <c r="AA46" s="30">
        <v>3.1055655021520483</v>
      </c>
      <c r="AB46" s="30"/>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row>
    <row r="47" spans="1:79">
      <c r="A47" s="26">
        <v>1956</v>
      </c>
      <c r="B47" s="30">
        <v>66.986380605024792</v>
      </c>
      <c r="C47" s="30">
        <v>20.832815021887782</v>
      </c>
      <c r="D47" s="30">
        <v>7.8842794711710305</v>
      </c>
      <c r="E47" s="30">
        <v>1.4846258812423401</v>
      </c>
      <c r="F47" s="30">
        <v>2.8118990206740553</v>
      </c>
      <c r="G47" s="30"/>
      <c r="H47" s="26">
        <v>1956</v>
      </c>
      <c r="I47" s="30">
        <v>58.575265154247681</v>
      </c>
      <c r="J47" s="30">
        <v>25.267418255031846</v>
      </c>
      <c r="K47" s="30">
        <v>11.071577553661729</v>
      </c>
      <c r="L47" s="30">
        <v>1.9229562641323679</v>
      </c>
      <c r="M47" s="30">
        <v>3.162782772926378</v>
      </c>
      <c r="N47" s="30"/>
      <c r="O47" s="26">
        <v>1956</v>
      </c>
      <c r="P47" s="30">
        <v>39.33567718928699</v>
      </c>
      <c r="Q47" s="30">
        <v>31.963597246658676</v>
      </c>
      <c r="R47" s="30">
        <v>21.571187881877165</v>
      </c>
      <c r="S47" s="30">
        <v>2.9153801769840633</v>
      </c>
      <c r="T47" s="30">
        <v>4.2141575051931044</v>
      </c>
      <c r="U47" s="30"/>
      <c r="V47" s="26">
        <v>1956</v>
      </c>
      <c r="W47" s="30">
        <v>36.365576127399365</v>
      </c>
      <c r="X47" s="30">
        <v>28.089257978613283</v>
      </c>
      <c r="Y47" s="30">
        <v>28.149235005814948</v>
      </c>
      <c r="Z47" s="30">
        <v>2.9921726586695803</v>
      </c>
      <c r="AA47" s="30">
        <v>4.4037582295028201</v>
      </c>
      <c r="AB47" s="30"/>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row>
    <row r="48" spans="1:79">
      <c r="A48" s="26">
        <v>1957</v>
      </c>
      <c r="B48" s="30">
        <v>67.929958896880208</v>
      </c>
      <c r="C48" s="30">
        <v>19.654418560019273</v>
      </c>
      <c r="D48" s="30">
        <v>8.2810391782588493</v>
      </c>
      <c r="E48" s="30">
        <v>1.8894539998694138</v>
      </c>
      <c r="F48" s="30">
        <v>2.2451293649722466</v>
      </c>
      <c r="G48" s="30"/>
      <c r="H48" s="26">
        <v>1957</v>
      </c>
      <c r="I48" s="30">
        <v>57.488545006070645</v>
      </c>
      <c r="J48" s="30">
        <v>25.374002580611204</v>
      </c>
      <c r="K48" s="30">
        <v>11.802431568591487</v>
      </c>
      <c r="L48" s="30">
        <v>2.4091164895535173</v>
      </c>
      <c r="M48" s="30">
        <v>2.925904355173143</v>
      </c>
      <c r="N48" s="30"/>
      <c r="O48" s="26">
        <v>1957</v>
      </c>
      <c r="P48" s="30">
        <v>40.171140737685775</v>
      </c>
      <c r="Q48" s="30">
        <v>31.755059635718744</v>
      </c>
      <c r="R48" s="30">
        <v>21.100228496020637</v>
      </c>
      <c r="S48" s="30">
        <v>3.0763398794173291</v>
      </c>
      <c r="T48" s="30">
        <v>3.8972312511575149</v>
      </c>
      <c r="U48" s="30"/>
      <c r="V48" s="26">
        <v>1957</v>
      </c>
      <c r="W48" s="30">
        <v>36.5272921610702</v>
      </c>
      <c r="X48" s="30">
        <v>28.654563962282786</v>
      </c>
      <c r="Y48" s="30">
        <v>27.630152502818017</v>
      </c>
      <c r="Z48" s="30">
        <v>3.21900257043175</v>
      </c>
      <c r="AA48" s="30">
        <v>3.9689888033972367</v>
      </c>
      <c r="AB48" s="30"/>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row>
    <row r="49" spans="1:79">
      <c r="A49" s="26">
        <v>1958</v>
      </c>
      <c r="B49" s="30">
        <v>68.94123601850481</v>
      </c>
      <c r="C49" s="30">
        <v>19.071104126725576</v>
      </c>
      <c r="D49" s="30">
        <v>7.7868105648433295</v>
      </c>
      <c r="E49" s="30">
        <v>2.0094099629587534</v>
      </c>
      <c r="F49" s="30">
        <v>2.1914393269675223</v>
      </c>
      <c r="G49" s="30"/>
      <c r="H49" s="26">
        <v>1958</v>
      </c>
      <c r="I49" s="30">
        <v>58.498422300332166</v>
      </c>
      <c r="J49" s="30">
        <v>24.688271135397674</v>
      </c>
      <c r="K49" s="30">
        <v>11.345449476658787</v>
      </c>
      <c r="L49" s="30">
        <v>2.5612923732538682</v>
      </c>
      <c r="M49" s="30">
        <v>2.9065647143575082</v>
      </c>
      <c r="N49" s="30"/>
      <c r="O49" s="26">
        <v>1958</v>
      </c>
      <c r="P49" s="30">
        <v>40.823013706202367</v>
      </c>
      <c r="Q49" s="30">
        <v>31.648752668202192</v>
      </c>
      <c r="R49" s="30">
        <v>20.210055814220738</v>
      </c>
      <c r="S49" s="30">
        <v>3.3301329458578133</v>
      </c>
      <c r="T49" s="30">
        <v>3.9880448655168874</v>
      </c>
      <c r="U49" s="30"/>
      <c r="V49" s="26">
        <v>1958</v>
      </c>
      <c r="W49" s="30">
        <v>37.149335811130079</v>
      </c>
      <c r="X49" s="30">
        <v>28.349248610128324</v>
      </c>
      <c r="Y49" s="30">
        <v>26.918013381049789</v>
      </c>
      <c r="Z49" s="30">
        <v>3.4666091313276342</v>
      </c>
      <c r="AA49" s="30">
        <v>4.1167930663641776</v>
      </c>
      <c r="AB49" s="30"/>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row>
    <row r="50" spans="1:79">
      <c r="A50" s="26">
        <v>1959</v>
      </c>
      <c r="B50" s="30">
        <v>68.579979548755261</v>
      </c>
      <c r="C50" s="30">
        <v>19.174704595962982</v>
      </c>
      <c r="D50" s="30">
        <v>8.0580217295506333</v>
      </c>
      <c r="E50" s="30">
        <v>2.1623897226587747</v>
      </c>
      <c r="F50" s="30">
        <v>2.0249044030723429</v>
      </c>
      <c r="G50" s="30"/>
      <c r="H50" s="26">
        <v>1959</v>
      </c>
      <c r="I50" s="30">
        <v>57.534203744920788</v>
      </c>
      <c r="J50" s="30">
        <v>25.372237640161632</v>
      </c>
      <c r="K50" s="30">
        <v>11.612577177532426</v>
      </c>
      <c r="L50" s="30">
        <v>2.7644373334927481</v>
      </c>
      <c r="M50" s="30">
        <v>2.716544103892411</v>
      </c>
      <c r="N50" s="30"/>
      <c r="O50" s="26">
        <v>1959</v>
      </c>
      <c r="P50" s="30">
        <v>40.631403063440544</v>
      </c>
      <c r="Q50" s="30">
        <v>32.16958898701764</v>
      </c>
      <c r="R50" s="30">
        <v>19.993966663149028</v>
      </c>
      <c r="S50" s="30">
        <v>3.5396561004112965</v>
      </c>
      <c r="T50" s="30">
        <v>3.6653851859814854</v>
      </c>
      <c r="U50" s="30"/>
      <c r="V50" s="26">
        <v>1959</v>
      </c>
      <c r="W50" s="30">
        <v>36.626347741131099</v>
      </c>
      <c r="X50" s="30">
        <v>29.380507534981319</v>
      </c>
      <c r="Y50" s="30">
        <v>26.437456913180274</v>
      </c>
      <c r="Z50" s="30">
        <v>3.696037025453093</v>
      </c>
      <c r="AA50" s="30">
        <v>3.8596507852541988</v>
      </c>
      <c r="AB50" s="30"/>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row>
    <row r="51" spans="1:79">
      <c r="A51" s="26">
        <v>1960</v>
      </c>
      <c r="B51" s="30">
        <v>70.080722247511588</v>
      </c>
      <c r="C51" s="30">
        <v>17.745276841041619</v>
      </c>
      <c r="D51" s="30">
        <v>7.8055021854801065</v>
      </c>
      <c r="E51" s="30">
        <v>2.3162627883745062</v>
      </c>
      <c r="F51" s="30">
        <v>2.0522359375921702</v>
      </c>
      <c r="G51" s="30"/>
      <c r="H51" s="26">
        <v>1960</v>
      </c>
      <c r="I51" s="30">
        <v>59.042642679408623</v>
      </c>
      <c r="J51" s="30">
        <v>23.74055298843097</v>
      </c>
      <c r="K51" s="30">
        <v>11.391609734334827</v>
      </c>
      <c r="L51" s="30">
        <v>2.9813665922351511</v>
      </c>
      <c r="M51" s="30">
        <v>2.8438280055904332</v>
      </c>
      <c r="N51" s="30"/>
      <c r="O51" s="26">
        <v>1960</v>
      </c>
      <c r="P51" s="30">
        <v>42.472646003226075</v>
      </c>
      <c r="Q51" s="30">
        <v>30.085221305840967</v>
      </c>
      <c r="R51" s="30">
        <v>19.661657379906675</v>
      </c>
      <c r="S51" s="30">
        <v>3.7805839836354669</v>
      </c>
      <c r="T51" s="30">
        <v>3.9998913273908197</v>
      </c>
      <c r="U51" s="30"/>
      <c r="V51" s="26">
        <v>1960</v>
      </c>
      <c r="W51" s="30">
        <v>38.185217278498712</v>
      </c>
      <c r="X51" s="30">
        <v>26.741740144625069</v>
      </c>
      <c r="Y51" s="30">
        <v>26.786274281843472</v>
      </c>
      <c r="Z51" s="30">
        <v>3.9939566792299392</v>
      </c>
      <c r="AA51" s="30">
        <v>4.2928116158028145</v>
      </c>
      <c r="AB51" s="30"/>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row>
    <row r="52" spans="1:79">
      <c r="A52" s="26">
        <v>1961</v>
      </c>
      <c r="B52" s="30">
        <v>70.584768968445999</v>
      </c>
      <c r="C52" s="30">
        <v>17.597299108587411</v>
      </c>
      <c r="D52" s="30">
        <v>7.4478956732670474</v>
      </c>
      <c r="E52" s="30">
        <v>2.4713189864930798</v>
      </c>
      <c r="F52" s="30">
        <v>1.8987172632064808</v>
      </c>
      <c r="G52" s="30"/>
      <c r="H52" s="26">
        <v>1961</v>
      </c>
      <c r="I52" s="30">
        <v>61.09318700624771</v>
      </c>
      <c r="J52" s="30">
        <v>22.883797028745896</v>
      </c>
      <c r="K52" s="30">
        <v>10.500619747715444</v>
      </c>
      <c r="L52" s="30">
        <v>3.0523701402218251</v>
      </c>
      <c r="M52" s="30">
        <v>2.4700260770691123</v>
      </c>
      <c r="N52" s="30"/>
      <c r="O52" s="26">
        <v>1961</v>
      </c>
      <c r="P52" s="30">
        <v>41.985182242384752</v>
      </c>
      <c r="Q52" s="30">
        <v>30.855489717746735</v>
      </c>
      <c r="R52" s="30">
        <v>19.734500029486178</v>
      </c>
      <c r="S52" s="30">
        <v>3.9161881536143288</v>
      </c>
      <c r="T52" s="30">
        <v>3.5086398567680024</v>
      </c>
      <c r="U52" s="30"/>
      <c r="V52" s="26">
        <v>1961</v>
      </c>
      <c r="W52" s="30">
        <v>37.781521452017998</v>
      </c>
      <c r="X52" s="30">
        <v>27.572075202005305</v>
      </c>
      <c r="Y52" s="30">
        <v>26.891409254178249</v>
      </c>
      <c r="Z52" s="30">
        <v>4.0797688407540234</v>
      </c>
      <c r="AA52" s="30">
        <v>3.6752252510444232</v>
      </c>
      <c r="AB52" s="30"/>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row>
    <row r="53" spans="1:79">
      <c r="A53" s="26">
        <v>1962</v>
      </c>
      <c r="B53" s="30">
        <v>70.704800271243528</v>
      </c>
      <c r="C53" s="30">
        <v>17.506197622616696</v>
      </c>
      <c r="D53" s="30">
        <v>7.248889264650173</v>
      </c>
      <c r="E53" s="30">
        <v>2.7208926375230615</v>
      </c>
      <c r="F53" s="30">
        <v>1.8192202039665364</v>
      </c>
      <c r="G53" s="30"/>
      <c r="H53" s="26">
        <v>1962</v>
      </c>
      <c r="I53" s="30">
        <v>60.984019420426868</v>
      </c>
      <c r="J53" s="30">
        <v>22.948684791699694</v>
      </c>
      <c r="K53" s="30">
        <v>10.340252584269951</v>
      </c>
      <c r="L53" s="30">
        <v>3.3400181550764194</v>
      </c>
      <c r="M53" s="30">
        <v>2.3870250485270703</v>
      </c>
      <c r="N53" s="30"/>
      <c r="O53" s="26">
        <v>1962</v>
      </c>
      <c r="P53" s="30">
        <v>42.13721784300018</v>
      </c>
      <c r="Q53" s="30">
        <v>30.821984992180372</v>
      </c>
      <c r="R53" s="30">
        <v>19.365494130150907</v>
      </c>
      <c r="S53" s="30">
        <v>4.264713881137201</v>
      </c>
      <c r="T53" s="30">
        <v>3.4105891535313453</v>
      </c>
      <c r="U53" s="30"/>
      <c r="V53" s="26">
        <v>1962</v>
      </c>
      <c r="W53" s="30">
        <v>38.062490936783291</v>
      </c>
      <c r="X53" s="30">
        <v>27.121684105157549</v>
      </c>
      <c r="Y53" s="30">
        <v>26.801092255282423</v>
      </c>
      <c r="Z53" s="30">
        <v>4.4013844759790333</v>
      </c>
      <c r="AA53" s="30">
        <v>3.6133482267976951</v>
      </c>
      <c r="AB53" s="30"/>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25"/>
      <c r="BM53" s="25"/>
      <c r="BN53" s="25"/>
      <c r="BO53" s="25"/>
      <c r="BP53" s="25"/>
      <c r="BQ53" s="25"/>
      <c r="BR53" s="25"/>
      <c r="BS53" s="25"/>
      <c r="BT53" s="25"/>
      <c r="BU53" s="25"/>
      <c r="BV53" s="25"/>
      <c r="BW53" s="25"/>
      <c r="BX53" s="25"/>
      <c r="BY53" s="25"/>
      <c r="BZ53" s="25"/>
      <c r="CA53" s="25"/>
    </row>
    <row r="54" spans="1:79">
      <c r="A54" s="26">
        <v>1963</v>
      </c>
      <c r="B54" s="30">
        <v>70.782952463106923</v>
      </c>
      <c r="C54" s="30">
        <v>16.978444534962712</v>
      </c>
      <c r="D54" s="30">
        <v>7.3865772545577695</v>
      </c>
      <c r="E54" s="30">
        <v>3.1392477682611521</v>
      </c>
      <c r="F54" s="30">
        <v>1.7127779791114366</v>
      </c>
      <c r="G54" s="30"/>
      <c r="H54" s="26">
        <v>1963</v>
      </c>
      <c r="I54" s="30">
        <v>61.512148440241155</v>
      </c>
      <c r="J54" s="30">
        <v>22.103679200254625</v>
      </c>
      <c r="K54" s="30">
        <v>10.387566064657857</v>
      </c>
      <c r="L54" s="30">
        <v>3.7469958730761528</v>
      </c>
      <c r="M54" s="30">
        <v>2.2496104217702015</v>
      </c>
      <c r="N54" s="30"/>
      <c r="O54" s="26">
        <v>1963</v>
      </c>
      <c r="P54" s="30">
        <v>42.383951698832924</v>
      </c>
      <c r="Q54" s="30">
        <v>29.940394884655298</v>
      </c>
      <c r="R54" s="30">
        <v>19.856667339985325</v>
      </c>
      <c r="S54" s="30">
        <v>4.614872359561911</v>
      </c>
      <c r="T54" s="30">
        <v>3.2041137169645317</v>
      </c>
      <c r="U54" s="30"/>
      <c r="V54" s="26">
        <v>1963</v>
      </c>
      <c r="W54" s="30">
        <v>37.857694873006061</v>
      </c>
      <c r="X54" s="30">
        <v>26.593465284921685</v>
      </c>
      <c r="Y54" s="30">
        <v>27.335954841714287</v>
      </c>
      <c r="Z54" s="30">
        <v>4.7894749532089325</v>
      </c>
      <c r="AA54" s="30">
        <v>3.4234100471490252</v>
      </c>
      <c r="AB54" s="30"/>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row>
    <row r="55" spans="1:79">
      <c r="A55" s="26">
        <v>1964</v>
      </c>
      <c r="B55" s="30">
        <v>68.953836860608817</v>
      </c>
      <c r="C55" s="30">
        <v>18.413999705892369</v>
      </c>
      <c r="D55" s="30">
        <v>8.0201959067929671</v>
      </c>
      <c r="E55" s="30">
        <v>3.2900203716655261</v>
      </c>
      <c r="F55" s="30">
        <v>1.3219471550403186</v>
      </c>
      <c r="G55" s="30"/>
      <c r="H55" s="26">
        <v>1964</v>
      </c>
      <c r="I55" s="30">
        <v>59.77065070128031</v>
      </c>
      <c r="J55" s="30">
        <v>23.631736093258109</v>
      </c>
      <c r="K55" s="30">
        <v>11.006867686551603</v>
      </c>
      <c r="L55" s="30">
        <v>3.880122193623909</v>
      </c>
      <c r="M55" s="30">
        <v>1.7106233252860767</v>
      </c>
      <c r="N55" s="30"/>
      <c r="O55" s="26">
        <v>1964</v>
      </c>
      <c r="P55" s="30">
        <v>42.680575536615741</v>
      </c>
      <c r="Q55" s="30">
        <v>28.455241136676062</v>
      </c>
      <c r="R55" s="30">
        <v>21.813522336304711</v>
      </c>
      <c r="S55" s="30">
        <v>4.6896924079976428</v>
      </c>
      <c r="T55" s="30">
        <v>2.3609685824058366</v>
      </c>
      <c r="U55" s="30"/>
      <c r="V55" s="26">
        <v>1964</v>
      </c>
      <c r="W55" s="30">
        <v>37.599562924982877</v>
      </c>
      <c r="X55" s="30">
        <v>26.966940608483405</v>
      </c>
      <c r="Y55" s="30">
        <v>28.135365765607208</v>
      </c>
      <c r="Z55" s="30">
        <v>4.8222039817170597</v>
      </c>
      <c r="AA55" s="30">
        <v>2.4759267192094394</v>
      </c>
      <c r="AB55" s="30"/>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c r="BM55" s="25"/>
      <c r="BN55" s="25"/>
      <c r="BO55" s="25"/>
      <c r="BP55" s="25"/>
      <c r="BQ55" s="25"/>
      <c r="BR55" s="25"/>
      <c r="BS55" s="25"/>
      <c r="BT55" s="25"/>
      <c r="BU55" s="25"/>
      <c r="BV55" s="25"/>
      <c r="BW55" s="25"/>
      <c r="BX55" s="25"/>
      <c r="BY55" s="25"/>
      <c r="BZ55" s="25"/>
      <c r="CA55" s="25"/>
    </row>
    <row r="56" spans="1:79">
      <c r="A56" s="26">
        <v>1965</v>
      </c>
      <c r="B56" s="30">
        <v>68.10356880166853</v>
      </c>
      <c r="C56" s="30">
        <v>19.406724692985634</v>
      </c>
      <c r="D56" s="30">
        <v>7.7969856048244077</v>
      </c>
      <c r="E56" s="30">
        <v>3.4910550957520199</v>
      </c>
      <c r="F56" s="30">
        <v>1.201665804769426</v>
      </c>
      <c r="G56" s="30"/>
      <c r="H56" s="26">
        <v>1965</v>
      </c>
      <c r="I56" s="30">
        <v>59.854696087301051</v>
      </c>
      <c r="J56" s="30">
        <v>23.948712601816833</v>
      </c>
      <c r="K56" s="30">
        <v>10.676149964220238</v>
      </c>
      <c r="L56" s="30">
        <v>4.0299118401395493</v>
      </c>
      <c r="M56" s="30">
        <v>1.4905295065223398</v>
      </c>
      <c r="N56" s="30"/>
      <c r="O56" s="26">
        <v>1965</v>
      </c>
      <c r="P56" s="30">
        <v>42.312589121122237</v>
      </c>
      <c r="Q56" s="30">
        <v>28.837706604948192</v>
      </c>
      <c r="R56" s="30">
        <v>21.86738048290038</v>
      </c>
      <c r="S56" s="30">
        <v>4.9047492814174367</v>
      </c>
      <c r="T56" s="30">
        <v>2.0775745096117504</v>
      </c>
      <c r="U56" s="30"/>
      <c r="V56" s="26">
        <v>1965</v>
      </c>
      <c r="W56" s="30">
        <v>37.487498232801983</v>
      </c>
      <c r="X56" s="30">
        <v>27.674880726413843</v>
      </c>
      <c r="Y56" s="30">
        <v>27.619722386057568</v>
      </c>
      <c r="Z56" s="30">
        <v>5.0489213596729785</v>
      </c>
      <c r="AA56" s="30">
        <v>2.1689772950536113</v>
      </c>
      <c r="AB56" s="30"/>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row>
    <row r="57" spans="1:79">
      <c r="A57" s="26">
        <v>1966</v>
      </c>
      <c r="B57" s="30">
        <v>69.922258714413601</v>
      </c>
      <c r="C57" s="30">
        <v>18.048825489656551</v>
      </c>
      <c r="D57" s="30">
        <v>6.9391647011209843</v>
      </c>
      <c r="E57" s="30">
        <v>3.4206424361873302</v>
      </c>
      <c r="F57" s="30">
        <v>1.6691086586215285</v>
      </c>
      <c r="G57" s="30"/>
      <c r="H57" s="26">
        <v>1966</v>
      </c>
      <c r="I57" s="30">
        <v>60.188245321038117</v>
      </c>
      <c r="J57" s="30">
        <v>23.679801710234091</v>
      </c>
      <c r="K57" s="30">
        <v>9.8896229577781991</v>
      </c>
      <c r="L57" s="30">
        <v>4.0310103175903942</v>
      </c>
      <c r="M57" s="30">
        <v>2.2113196933592052</v>
      </c>
      <c r="N57" s="30"/>
      <c r="O57" s="26">
        <v>1966</v>
      </c>
      <c r="P57" s="30">
        <v>40.873218318560355</v>
      </c>
      <c r="Q57" s="30">
        <v>32.56384780639069</v>
      </c>
      <c r="R57" s="30">
        <v>18.490361869411164</v>
      </c>
      <c r="S57" s="30">
        <v>4.8848579221270239</v>
      </c>
      <c r="T57" s="30">
        <v>3.1897393148217503</v>
      </c>
      <c r="U57" s="30"/>
      <c r="V57" s="26">
        <v>1966</v>
      </c>
      <c r="W57" s="30">
        <v>37.160127969136866</v>
      </c>
      <c r="X57" s="30">
        <v>31.551537274112594</v>
      </c>
      <c r="Y57" s="30">
        <v>22.927229884487527</v>
      </c>
      <c r="Z57" s="30">
        <v>4.9101520332652804</v>
      </c>
      <c r="AA57" s="30">
        <v>3.4524744231419033</v>
      </c>
      <c r="AB57" s="30"/>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c r="BM57" s="25"/>
      <c r="BN57" s="25"/>
      <c r="BO57" s="25"/>
      <c r="BP57" s="25"/>
      <c r="BQ57" s="25"/>
      <c r="BR57" s="25"/>
      <c r="BS57" s="25"/>
      <c r="BT57" s="25"/>
      <c r="BU57" s="25"/>
      <c r="BV57" s="25"/>
      <c r="BW57" s="25"/>
      <c r="BX57" s="25"/>
      <c r="BY57" s="25"/>
      <c r="BZ57" s="25"/>
      <c r="CA57" s="25"/>
    </row>
    <row r="58" spans="1:79">
      <c r="A58" s="26">
        <v>1967</v>
      </c>
      <c r="B58" s="30">
        <v>70.266743983763419</v>
      </c>
      <c r="C58" s="30">
        <v>17.961728037112206</v>
      </c>
      <c r="D58" s="30">
        <v>6.7459166908282597</v>
      </c>
      <c r="E58" s="30">
        <v>3.5614187687252348</v>
      </c>
      <c r="F58" s="30">
        <v>1.4690248381173285</v>
      </c>
      <c r="G58" s="30"/>
      <c r="H58" s="26">
        <v>1967</v>
      </c>
      <c r="I58" s="30">
        <v>60.877581120943958</v>
      </c>
      <c r="J58" s="30">
        <v>23.565634218289084</v>
      </c>
      <c r="K58" s="30">
        <v>9.4026548672566381</v>
      </c>
      <c r="L58" s="30">
        <v>4.2441002949852509</v>
      </c>
      <c r="M58" s="30">
        <v>1.9100294985250736</v>
      </c>
      <c r="N58" s="30"/>
      <c r="O58" s="26">
        <v>1967</v>
      </c>
      <c r="P58" s="30">
        <v>41.754287320775937</v>
      </c>
      <c r="Q58" s="30">
        <v>33.078436885015464</v>
      </c>
      <c r="R58" s="30">
        <v>17.50726267453847</v>
      </c>
      <c r="S58" s="30">
        <v>5.0117139911910797</v>
      </c>
      <c r="T58" s="30">
        <v>2.6501733670696277</v>
      </c>
      <c r="U58" s="30"/>
      <c r="V58" s="26">
        <v>1967</v>
      </c>
      <c r="W58" s="30">
        <v>37.984704716045883</v>
      </c>
      <c r="X58" s="30">
        <v>32.464240192607278</v>
      </c>
      <c r="Y58" s="30">
        <v>21.669735164990794</v>
      </c>
      <c r="Z58" s="30">
        <v>5.0361138648916581</v>
      </c>
      <c r="AA58" s="30">
        <v>2.8452060614643822</v>
      </c>
      <c r="AB58" s="30"/>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row>
    <row r="59" spans="1:79">
      <c r="A59" s="26">
        <v>1968</v>
      </c>
      <c r="B59" s="30">
        <v>70.752202394398012</v>
      </c>
      <c r="C59" s="30">
        <v>17.339055793991417</v>
      </c>
      <c r="D59" s="30">
        <v>6.6862435057601086</v>
      </c>
      <c r="E59" s="30">
        <v>3.7768240343347639</v>
      </c>
      <c r="F59" s="30">
        <v>1.4456742715156989</v>
      </c>
      <c r="G59" s="30"/>
      <c r="H59" s="26">
        <v>1968</v>
      </c>
      <c r="I59" s="30">
        <v>61.249134948096888</v>
      </c>
      <c r="J59" s="30">
        <v>22.823529411764703</v>
      </c>
      <c r="K59" s="30">
        <v>9.5397923875432511</v>
      </c>
      <c r="L59" s="30">
        <v>4.5051903114186844</v>
      </c>
      <c r="M59" s="30">
        <v>1.8823529411764706</v>
      </c>
      <c r="N59" s="30"/>
      <c r="O59" s="26">
        <v>1968</v>
      </c>
      <c r="P59" s="30">
        <v>41.966766355801731</v>
      </c>
      <c r="Q59" s="30">
        <v>31.53303013679237</v>
      </c>
      <c r="R59" s="30">
        <v>18.338671716009838</v>
      </c>
      <c r="S59" s="30">
        <v>5.4150666265550624</v>
      </c>
      <c r="T59" s="30">
        <v>2.7446955352244777</v>
      </c>
      <c r="U59" s="30"/>
      <c r="V59" s="26">
        <v>1968</v>
      </c>
      <c r="W59" s="30">
        <v>37.284572224379659</v>
      </c>
      <c r="X59" s="30">
        <v>31.139440523856074</v>
      </c>
      <c r="Y59" s="30">
        <v>23.171793189335403</v>
      </c>
      <c r="Z59" s="30">
        <v>5.618865246327517</v>
      </c>
      <c r="AA59" s="30">
        <v>2.7853288161013428</v>
      </c>
      <c r="AB59" s="30"/>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row>
    <row r="60" spans="1:79">
      <c r="A60" s="26">
        <v>1969</v>
      </c>
      <c r="B60" s="30">
        <v>72.183694181326103</v>
      </c>
      <c r="C60" s="30">
        <v>16.546853856562922</v>
      </c>
      <c r="D60" s="30">
        <v>6.0977672530446547</v>
      </c>
      <c r="E60" s="30">
        <v>3.8396481732070362</v>
      </c>
      <c r="F60" s="30">
        <v>1.3320365358592692</v>
      </c>
      <c r="G60" s="30"/>
      <c r="H60" s="26">
        <v>1969</v>
      </c>
      <c r="I60" s="30">
        <v>63.274769773365556</v>
      </c>
      <c r="J60" s="30">
        <v>21.850303703219904</v>
      </c>
      <c r="K60" s="30">
        <v>8.6277839461824826</v>
      </c>
      <c r="L60" s="30">
        <v>4.5359545424857943</v>
      </c>
      <c r="M60" s="30">
        <v>1.7079224087257527</v>
      </c>
      <c r="N60" s="30"/>
      <c r="O60" s="26">
        <v>1969</v>
      </c>
      <c r="P60" s="30">
        <v>43.857603402153785</v>
      </c>
      <c r="Q60" s="30">
        <v>31.118389464297962</v>
      </c>
      <c r="R60" s="30">
        <v>16.576925715069621</v>
      </c>
      <c r="S60" s="30">
        <v>5.9331915769257151</v>
      </c>
      <c r="T60" s="30">
        <v>2.5156046368063651</v>
      </c>
      <c r="U60" s="30"/>
      <c r="V60" s="26">
        <v>1969</v>
      </c>
      <c r="W60" s="30">
        <v>39.928892853863005</v>
      </c>
      <c r="X60" s="30">
        <v>29.740367080802379</v>
      </c>
      <c r="Y60" s="30">
        <v>21.018590189312938</v>
      </c>
      <c r="Z60" s="30">
        <v>6.482295370163861</v>
      </c>
      <c r="AA60" s="30">
        <v>2.8285425658921848</v>
      </c>
      <c r="AB60" s="30"/>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row>
    <row r="61" spans="1:79">
      <c r="A61" s="26">
        <v>1970</v>
      </c>
      <c r="B61" s="30">
        <v>73.703184458241537</v>
      </c>
      <c r="C61" s="30">
        <v>15.157220108151414</v>
      </c>
      <c r="D61" s="30">
        <v>5.6158622070899265</v>
      </c>
      <c r="E61" s="30">
        <v>4.1978770278389748</v>
      </c>
      <c r="F61" s="30">
        <v>1.3258561986781494</v>
      </c>
      <c r="G61" s="30"/>
      <c r="H61" s="26">
        <v>1970</v>
      </c>
      <c r="I61" s="30">
        <v>65.176076020122977</v>
      </c>
      <c r="J61" s="30">
        <v>20.169554686044346</v>
      </c>
      <c r="K61" s="30">
        <v>7.8597602633376811</v>
      </c>
      <c r="L61" s="30">
        <v>5.0338488292652626</v>
      </c>
      <c r="M61" s="30">
        <v>1.7607602012297374</v>
      </c>
      <c r="N61" s="30"/>
      <c r="O61" s="26">
        <v>1970</v>
      </c>
      <c r="P61" s="30">
        <v>45.613285805805148</v>
      </c>
      <c r="Q61" s="30">
        <v>30.047472772968447</v>
      </c>
      <c r="R61" s="30">
        <v>14.925176996238317</v>
      </c>
      <c r="S61" s="30">
        <v>6.5032770997256764</v>
      </c>
      <c r="T61" s="30">
        <v>2.9107873252624143</v>
      </c>
      <c r="U61" s="30"/>
      <c r="V61" s="26">
        <v>1970</v>
      </c>
      <c r="W61" s="30">
        <v>40.965562199907225</v>
      </c>
      <c r="X61" s="30">
        <v>29.984830819762557</v>
      </c>
      <c r="Y61" s="30">
        <v>18.788471423019544</v>
      </c>
      <c r="Z61" s="30">
        <v>7.0354908671505765</v>
      </c>
      <c r="AA61" s="30">
        <v>3.2243910389007984</v>
      </c>
      <c r="AB61" s="30"/>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row>
    <row r="62" spans="1:79">
      <c r="A62" s="26">
        <v>1971</v>
      </c>
      <c r="B62" s="30">
        <v>74.830738629843552</v>
      </c>
      <c r="C62" s="30">
        <v>14.313582985885324</v>
      </c>
      <c r="D62" s="30">
        <v>5.1409555139042959</v>
      </c>
      <c r="E62" s="30">
        <v>4.3874077190835026</v>
      </c>
      <c r="F62" s="30">
        <v>1.3234900355735761</v>
      </c>
      <c r="G62" s="30"/>
      <c r="H62" s="26">
        <v>1971</v>
      </c>
      <c r="I62" s="30">
        <v>66.343350193394826</v>
      </c>
      <c r="J62" s="30">
        <v>19.152038083903598</v>
      </c>
      <c r="K62" s="30">
        <v>7.4085093722106521</v>
      </c>
      <c r="L62" s="30">
        <v>5.2662897947039573</v>
      </c>
      <c r="M62" s="30">
        <v>1.8298125557869682</v>
      </c>
      <c r="N62" s="30"/>
      <c r="O62" s="26">
        <v>1971</v>
      </c>
      <c r="P62" s="30">
        <v>47.564834396018504</v>
      </c>
      <c r="Q62" s="30">
        <v>28.7608719848627</v>
      </c>
      <c r="R62" s="30">
        <v>13.955891940023216</v>
      </c>
      <c r="S62" s="30">
        <v>6.7577236806538297</v>
      </c>
      <c r="T62" s="30">
        <v>2.9590879458110062</v>
      </c>
      <c r="U62" s="30"/>
      <c r="V62" s="26">
        <v>1971</v>
      </c>
      <c r="W62" s="30">
        <v>42.45808010544043</v>
      </c>
      <c r="X62" s="30">
        <v>29.116936369627297</v>
      </c>
      <c r="Y62" s="30">
        <v>17.782089770813503</v>
      </c>
      <c r="Z62" s="30">
        <v>7.1538405213443648</v>
      </c>
      <c r="AA62" s="30">
        <v>3.4890532327744008</v>
      </c>
      <c r="AB62" s="30"/>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row>
    <row r="63" spans="1:79">
      <c r="A63" s="26">
        <v>1972</v>
      </c>
      <c r="B63" s="30">
        <v>74.585121602288979</v>
      </c>
      <c r="C63" s="30">
        <v>14.499284692417739</v>
      </c>
      <c r="D63" s="30">
        <v>5.0822603719599426</v>
      </c>
      <c r="E63" s="30">
        <v>4.4134477825464948</v>
      </c>
      <c r="F63" s="30">
        <v>1.4198855507868384</v>
      </c>
      <c r="G63" s="30"/>
      <c r="H63" s="26">
        <v>1972</v>
      </c>
      <c r="I63" s="30">
        <v>66.21248850622753</v>
      </c>
      <c r="J63" s="30">
        <v>19.323469586781464</v>
      </c>
      <c r="K63" s="30">
        <v>7.1776867563877502</v>
      </c>
      <c r="L63" s="30">
        <v>5.3331104238067368</v>
      </c>
      <c r="M63" s="30">
        <v>1.9504583577140626</v>
      </c>
      <c r="N63" s="30"/>
      <c r="O63" s="26">
        <v>1972</v>
      </c>
      <c r="P63" s="30">
        <v>49.267702781385758</v>
      </c>
      <c r="Q63" s="30">
        <v>27.224138188441497</v>
      </c>
      <c r="R63" s="30">
        <v>13.630731102850062</v>
      </c>
      <c r="S63" s="30">
        <v>6.6466609934160426</v>
      </c>
      <c r="T63" s="30">
        <v>3.2292739732162854</v>
      </c>
      <c r="U63" s="30"/>
      <c r="V63" s="26">
        <v>1972</v>
      </c>
      <c r="W63" s="30">
        <v>46.2125660598943</v>
      </c>
      <c r="X63" s="30">
        <v>26.440076911563217</v>
      </c>
      <c r="Y63" s="30">
        <v>16.856067147939619</v>
      </c>
      <c r="Z63" s="30">
        <v>6.9842147076094081</v>
      </c>
      <c r="AA63" s="30">
        <v>3.5070751729934484</v>
      </c>
      <c r="AB63" s="30"/>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row>
    <row r="64" spans="1:79">
      <c r="A64" s="26">
        <v>1973</v>
      </c>
      <c r="B64" s="30">
        <v>73.209305377825899</v>
      </c>
      <c r="C64" s="30">
        <v>15.375529087508614</v>
      </c>
      <c r="D64" s="30">
        <v>5.1186140368146464</v>
      </c>
      <c r="E64" s="30">
        <v>4.7511237982741088</v>
      </c>
      <c r="F64" s="30">
        <v>1.54542769957673</v>
      </c>
      <c r="G64" s="30"/>
      <c r="H64" s="26">
        <v>1973</v>
      </c>
      <c r="I64" s="30">
        <v>64.923563790419323</v>
      </c>
      <c r="J64" s="30">
        <v>20.166909118750482</v>
      </c>
      <c r="K64" s="30">
        <v>7.1204348824745427</v>
      </c>
      <c r="L64" s="30">
        <v>5.678483015593498</v>
      </c>
      <c r="M64" s="30">
        <v>2.108057065564148</v>
      </c>
      <c r="N64" s="30"/>
      <c r="O64" s="26">
        <v>1973</v>
      </c>
      <c r="P64" s="30">
        <v>49.126227015069823</v>
      </c>
      <c r="Q64" s="30">
        <v>27.240425826074937</v>
      </c>
      <c r="R64" s="30">
        <v>13.341628646481405</v>
      </c>
      <c r="S64" s="30">
        <v>7.1229088898105903</v>
      </c>
      <c r="T64" s="30">
        <v>3.1674270703719065</v>
      </c>
      <c r="U64" s="30"/>
      <c r="V64" s="26">
        <v>1973</v>
      </c>
      <c r="W64" s="30">
        <v>45.657536440813715</v>
      </c>
      <c r="X64" s="30">
        <v>26.708313310908217</v>
      </c>
      <c r="Y64" s="30">
        <v>16.640504031181589</v>
      </c>
      <c r="Z64" s="30">
        <v>7.5102781782262804</v>
      </c>
      <c r="AA64" s="30">
        <v>3.4844359015430615</v>
      </c>
      <c r="AB64" s="30"/>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row>
    <row r="65" spans="1:79">
      <c r="A65" s="26">
        <v>1974</v>
      </c>
      <c r="B65" s="30">
        <v>72.656085293497583</v>
      </c>
      <c r="C65" s="30">
        <v>14.923350299671718</v>
      </c>
      <c r="D65" s="30">
        <v>5.2465138692286848</v>
      </c>
      <c r="E65" s="30">
        <v>5.3790320151793516</v>
      </c>
      <c r="F65" s="30">
        <v>1.798030298467006</v>
      </c>
      <c r="G65" s="30"/>
      <c r="H65" s="26">
        <v>1974</v>
      </c>
      <c r="I65" s="30">
        <v>64.816491399122498</v>
      </c>
      <c r="J65" s="30">
        <v>19.520857998467861</v>
      </c>
      <c r="K65" s="30">
        <v>7.0269517375861827</v>
      </c>
      <c r="L65" s="30">
        <v>6.272488799127145</v>
      </c>
      <c r="M65" s="30">
        <v>2.3608886412702836</v>
      </c>
      <c r="N65" s="30"/>
      <c r="O65" s="26">
        <v>1974</v>
      </c>
      <c r="P65" s="30">
        <v>49.382941434204767</v>
      </c>
      <c r="Q65" s="30">
        <v>26.152572902974537</v>
      </c>
      <c r="R65" s="30">
        <v>12.949710335426706</v>
      </c>
      <c r="S65" s="30">
        <v>7.9085730977070252</v>
      </c>
      <c r="T65" s="30">
        <v>3.6062022296869674</v>
      </c>
      <c r="U65" s="30"/>
      <c r="V65" s="26">
        <v>1974</v>
      </c>
      <c r="W65" s="30">
        <v>45.599992631346254</v>
      </c>
      <c r="X65" s="30">
        <v>25.546201458993444</v>
      </c>
      <c r="Y65" s="30">
        <v>16.072875985557438</v>
      </c>
      <c r="Z65" s="30">
        <v>8.6019821678579333</v>
      </c>
      <c r="AA65" s="30">
        <v>4.1789477562449342</v>
      </c>
      <c r="AB65" s="30"/>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row>
    <row r="66" spans="1:79">
      <c r="A66" s="26">
        <v>1975</v>
      </c>
      <c r="B66" s="30">
        <v>75.463070155128506</v>
      </c>
      <c r="C66" s="30">
        <v>13.003588793702244</v>
      </c>
      <c r="D66" s="30">
        <v>4.8535540634406109</v>
      </c>
      <c r="E66" s="30">
        <v>5.0358879370224594</v>
      </c>
      <c r="F66" s="30">
        <v>1.6467932391757352</v>
      </c>
      <c r="G66" s="30"/>
      <c r="H66" s="26">
        <v>1975</v>
      </c>
      <c r="I66" s="30">
        <v>68.114540219542917</v>
      </c>
      <c r="J66" s="30">
        <v>17.106802231419831</v>
      </c>
      <c r="K66" s="30">
        <v>6.750494871333454</v>
      </c>
      <c r="L66" s="30">
        <v>5.7697498650350907</v>
      </c>
      <c r="M66" s="30">
        <v>2.2561633975166453</v>
      </c>
      <c r="N66" s="30"/>
      <c r="O66" s="26">
        <v>1975</v>
      </c>
      <c r="P66" s="30">
        <v>52.858691637775955</v>
      </c>
      <c r="Q66" s="30">
        <v>23.410414954072696</v>
      </c>
      <c r="R66" s="30">
        <v>12.672599687861133</v>
      </c>
      <c r="S66" s="30">
        <v>7.3269237642517604</v>
      </c>
      <c r="T66" s="30">
        <v>3.7313699560384577</v>
      </c>
      <c r="U66" s="30"/>
      <c r="V66" s="26">
        <v>1975</v>
      </c>
      <c r="W66" s="30">
        <v>49.665292812174457</v>
      </c>
      <c r="X66" s="30">
        <v>22.598849585579057</v>
      </c>
      <c r="Y66" s="30">
        <v>15.71900901308936</v>
      </c>
      <c r="Z66" s="30">
        <v>7.6860365052765074</v>
      </c>
      <c r="AA66" s="30">
        <v>4.332623760134064</v>
      </c>
      <c r="AB66" s="30"/>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row>
    <row r="67" spans="1:79">
      <c r="A67" s="26">
        <v>1976</v>
      </c>
      <c r="B67" s="30">
        <v>76.109160548994581</v>
      </c>
      <c r="C67" s="30">
        <v>12.440153207788063</v>
      </c>
      <c r="D67" s="30">
        <v>4.9047771039472288</v>
      </c>
      <c r="E67" s="30">
        <v>5.072348122140653</v>
      </c>
      <c r="F67" s="30">
        <v>1.4762208745611236</v>
      </c>
      <c r="G67" s="30"/>
      <c r="H67" s="26">
        <v>1976</v>
      </c>
      <c r="I67" s="30">
        <v>69.221519643412464</v>
      </c>
      <c r="J67" s="30">
        <v>16.160464393075568</v>
      </c>
      <c r="K67" s="30">
        <v>6.8373587643827092</v>
      </c>
      <c r="L67" s="30">
        <v>5.8132061780864515</v>
      </c>
      <c r="M67" s="30">
        <v>1.9653778376697417</v>
      </c>
      <c r="N67" s="30"/>
      <c r="O67" s="26">
        <v>1976</v>
      </c>
      <c r="P67" s="30">
        <v>54.700646532636618</v>
      </c>
      <c r="Q67" s="30">
        <v>21.973253033389426</v>
      </c>
      <c r="R67" s="30">
        <v>12.776769108139227</v>
      </c>
      <c r="S67" s="30">
        <v>6.9524399964573558</v>
      </c>
      <c r="T67" s="30">
        <v>3.5968913293773803</v>
      </c>
      <c r="U67" s="30"/>
      <c r="V67" s="26">
        <v>1976</v>
      </c>
      <c r="W67" s="30">
        <v>51.989030678768806</v>
      </c>
      <c r="X67" s="30">
        <v>20.93340175139009</v>
      </c>
      <c r="Y67" s="30">
        <v>15.902150962759828</v>
      </c>
      <c r="Z67" s="30">
        <v>7.0232256870546861</v>
      </c>
      <c r="AA67" s="30">
        <v>4.1521909200265821</v>
      </c>
      <c r="AB67" s="30"/>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row>
    <row r="68" spans="1:79">
      <c r="A68" s="26">
        <v>1977</v>
      </c>
      <c r="B68" s="30">
        <v>76.625290341916639</v>
      </c>
      <c r="C68" s="30">
        <v>11.943355228652065</v>
      </c>
      <c r="D68" s="30">
        <v>4.9776467943754845</v>
      </c>
      <c r="E68" s="30">
        <v>5.0850420839681316</v>
      </c>
      <c r="F68" s="30">
        <v>1.3686655510876897</v>
      </c>
      <c r="G68" s="30"/>
      <c r="H68" s="26">
        <v>1977</v>
      </c>
      <c r="I68" s="30">
        <v>69.81146759538494</v>
      </c>
      <c r="J68" s="30">
        <v>15.6429363581532</v>
      </c>
      <c r="K68" s="30">
        <v>6.9070179193338133</v>
      </c>
      <c r="L68" s="30">
        <v>5.7493628032764565</v>
      </c>
      <c r="M68" s="30">
        <v>1.88726968500107</v>
      </c>
      <c r="N68" s="30"/>
      <c r="O68" s="26">
        <v>1977</v>
      </c>
      <c r="P68" s="30">
        <v>56.064</v>
      </c>
      <c r="Q68" s="30">
        <v>21.004387096774192</v>
      </c>
      <c r="R68" s="30">
        <v>12.819612903225806</v>
      </c>
      <c r="S68" s="30">
        <v>6.7313548387096782</v>
      </c>
      <c r="T68" s="30">
        <v>3.3796129032258064</v>
      </c>
      <c r="U68" s="30"/>
      <c r="V68" s="26">
        <v>1977</v>
      </c>
      <c r="W68" s="30">
        <v>53.271444659951193</v>
      </c>
      <c r="X68" s="30">
        <v>20.104955264969028</v>
      </c>
      <c r="Y68" s="30">
        <v>15.70887818306951</v>
      </c>
      <c r="Z68" s="30">
        <v>6.8870049427516733</v>
      </c>
      <c r="AA68" s="30">
        <v>4.0277169492585871</v>
      </c>
      <c r="AB68" s="30"/>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row>
    <row r="69" spans="1:79">
      <c r="A69" s="26">
        <v>1978</v>
      </c>
      <c r="B69" s="30">
        <v>76.918515815640049</v>
      </c>
      <c r="C69" s="30">
        <v>11.854318228465871</v>
      </c>
      <c r="D69" s="30">
        <v>4.8689821888754592</v>
      </c>
      <c r="E69" s="30">
        <v>4.9693265524869439</v>
      </c>
      <c r="F69" s="30">
        <v>1.3888572145316884</v>
      </c>
      <c r="G69" s="30"/>
      <c r="H69" s="26">
        <v>1978</v>
      </c>
      <c r="I69" s="30">
        <v>70.483252909452162</v>
      </c>
      <c r="J69" s="30">
        <v>15.22317627022424</v>
      </c>
      <c r="K69" s="30">
        <v>6.725447062162929</v>
      </c>
      <c r="L69" s="30">
        <v>5.6805279591257456</v>
      </c>
      <c r="M69" s="30">
        <v>1.889369855237014</v>
      </c>
      <c r="N69" s="30"/>
      <c r="O69" s="26">
        <v>1978</v>
      </c>
      <c r="P69" s="30">
        <v>58.102356385814915</v>
      </c>
      <c r="Q69" s="30">
        <v>19.596636139979982</v>
      </c>
      <c r="R69" s="30">
        <v>12.3965164030271</v>
      </c>
      <c r="S69" s="30">
        <v>6.486375244384992</v>
      </c>
      <c r="T69" s="30">
        <v>3.4171803818486262</v>
      </c>
      <c r="U69" s="30"/>
      <c r="V69" s="26">
        <v>1978</v>
      </c>
      <c r="W69" s="30">
        <v>54.973784944562766</v>
      </c>
      <c r="X69" s="30">
        <v>18.864226532041801</v>
      </c>
      <c r="Y69" s="30">
        <v>15.431858544834467</v>
      </c>
      <c r="Z69" s="30">
        <v>6.6956294089760915</v>
      </c>
      <c r="AA69" s="30">
        <v>4.0345005695848757</v>
      </c>
      <c r="AB69" s="30"/>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row>
    <row r="70" spans="1:79">
      <c r="A70" s="26">
        <v>1979</v>
      </c>
      <c r="B70" s="30">
        <v>77.490705543255771</v>
      </c>
      <c r="C70" s="30">
        <v>10.56226241697648</v>
      </c>
      <c r="D70" s="30">
        <v>4.9229291114917082</v>
      </c>
      <c r="E70" s="30">
        <v>5.6957266385396217</v>
      </c>
      <c r="F70" s="30">
        <v>1.3304649317014077</v>
      </c>
      <c r="G70" s="30"/>
      <c r="H70" s="26">
        <v>1979</v>
      </c>
      <c r="I70" s="30">
        <v>71.013245893123823</v>
      </c>
      <c r="J70" s="30">
        <v>13.57217063827024</v>
      </c>
      <c r="K70" s="30">
        <v>6.8015063956885919</v>
      </c>
      <c r="L70" s="30">
        <v>6.6667748847477428</v>
      </c>
      <c r="M70" s="30">
        <v>1.9463021881695994</v>
      </c>
      <c r="N70" s="30"/>
      <c r="O70" s="26">
        <v>1979</v>
      </c>
      <c r="P70" s="30">
        <v>59.031135422576348</v>
      </c>
      <c r="Q70" s="30">
        <v>16.997891563714571</v>
      </c>
      <c r="R70" s="30">
        <v>12.499894154804949</v>
      </c>
      <c r="S70" s="30">
        <v>8.0137514077410934</v>
      </c>
      <c r="T70" s="30">
        <v>3.4581742127234389</v>
      </c>
      <c r="U70" s="30"/>
      <c r="V70" s="26">
        <v>1979</v>
      </c>
      <c r="W70" s="30">
        <v>56.324938328265738</v>
      </c>
      <c r="X70" s="30">
        <v>15.70573499321133</v>
      </c>
      <c r="Y70" s="30">
        <v>15.555300581977193</v>
      </c>
      <c r="Z70" s="30">
        <v>8.3064017491187467</v>
      </c>
      <c r="AA70" s="30">
        <v>4.1069869134810908</v>
      </c>
      <c r="AB70" s="30"/>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row>
    <row r="71" spans="1:79">
      <c r="A71" s="26">
        <v>1980</v>
      </c>
      <c r="B71" s="30">
        <v>78.140119623604704</v>
      </c>
      <c r="C71" s="30">
        <v>8.2536477580098282</v>
      </c>
      <c r="D71" s="30">
        <v>5.0973370414111017</v>
      </c>
      <c r="E71" s="30">
        <v>7.1602727722960875</v>
      </c>
      <c r="F71" s="30">
        <v>1.3486228046782736</v>
      </c>
      <c r="G71" s="30"/>
      <c r="H71" s="26">
        <v>1980</v>
      </c>
      <c r="I71" s="30">
        <v>72.34432505136202</v>
      </c>
      <c r="J71" s="30">
        <v>10.330047149592799</v>
      </c>
      <c r="K71" s="30">
        <v>7.0000147804366142</v>
      </c>
      <c r="L71" s="30">
        <v>8.4292830010198507</v>
      </c>
      <c r="M71" s="30">
        <v>1.8963300175887197</v>
      </c>
      <c r="N71" s="30"/>
      <c r="O71" s="26">
        <v>1980</v>
      </c>
      <c r="P71" s="30">
        <v>60.503968131426994</v>
      </c>
      <c r="Q71" s="30">
        <v>13.337244850693267</v>
      </c>
      <c r="R71" s="30">
        <v>12.542846555291357</v>
      </c>
      <c r="S71" s="30">
        <v>10.043850168298183</v>
      </c>
      <c r="T71" s="30">
        <v>3.5713182842849647</v>
      </c>
      <c r="U71" s="30"/>
      <c r="V71" s="26">
        <v>1980</v>
      </c>
      <c r="W71" s="30">
        <v>57.705744892529097</v>
      </c>
      <c r="X71" s="30">
        <v>12.501446056315219</v>
      </c>
      <c r="Y71" s="30">
        <v>15.268040998588649</v>
      </c>
      <c r="Z71" s="30">
        <v>10.324263668124292</v>
      </c>
      <c r="AA71" s="30">
        <v>4.2531408343166515</v>
      </c>
      <c r="AB71" s="30"/>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row>
    <row r="72" spans="1:79">
      <c r="A72" s="26">
        <v>1981</v>
      </c>
      <c r="B72" s="30">
        <v>79.005592450192225</v>
      </c>
      <c r="C72" s="30">
        <v>5.6553652569031803</v>
      </c>
      <c r="D72" s="30">
        <v>4.9598042642432718</v>
      </c>
      <c r="E72" s="30">
        <v>9.2555050681579871</v>
      </c>
      <c r="F72" s="30">
        <v>1.1254806011883955</v>
      </c>
      <c r="G72" s="30"/>
      <c r="H72" s="26">
        <v>1981</v>
      </c>
      <c r="I72" s="30">
        <v>73.842453397474443</v>
      </c>
      <c r="J72" s="30">
        <v>6.7867490296834863</v>
      </c>
      <c r="K72" s="30">
        <v>6.8769474662439185</v>
      </c>
      <c r="L72" s="30">
        <v>10.756846881320724</v>
      </c>
      <c r="M72" s="30">
        <v>1.7370032252774286</v>
      </c>
      <c r="N72" s="30"/>
      <c r="O72" s="26">
        <v>1981</v>
      </c>
      <c r="P72" s="30">
        <v>62.692221491212216</v>
      </c>
      <c r="Q72" s="30">
        <v>7.8385158729584941</v>
      </c>
      <c r="R72" s="30">
        <v>12.407730069333487</v>
      </c>
      <c r="S72" s="30">
        <v>13.328079700976742</v>
      </c>
      <c r="T72" s="30">
        <v>3.7334528655190615</v>
      </c>
      <c r="U72" s="30"/>
      <c r="V72" s="26">
        <v>1981</v>
      </c>
      <c r="W72" s="30">
        <v>59.755582279715277</v>
      </c>
      <c r="X72" s="30">
        <v>6.5811854692798555</v>
      </c>
      <c r="Y72" s="30">
        <v>15.078926555508607</v>
      </c>
      <c r="Z72" s="30">
        <v>13.95759525898961</v>
      </c>
      <c r="AA72" s="30">
        <v>4.6261687305662988</v>
      </c>
      <c r="AB72" s="30"/>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row>
    <row r="73" spans="1:79">
      <c r="A73" s="26">
        <v>1982</v>
      </c>
      <c r="B73" s="30">
        <v>79.351699672920773</v>
      </c>
      <c r="C73" s="30">
        <v>5.0721689746635645</v>
      </c>
      <c r="D73" s="30">
        <v>5.3406668510894511</v>
      </c>
      <c r="E73" s="30">
        <v>9.0036287894813931</v>
      </c>
      <c r="F73" s="30">
        <v>1.2302084519876979</v>
      </c>
      <c r="G73" s="30"/>
      <c r="H73" s="26">
        <v>1982</v>
      </c>
      <c r="I73" s="30">
        <v>73.913318650160761</v>
      </c>
      <c r="J73" s="30">
        <v>6.4707222601959442</v>
      </c>
      <c r="K73" s="30">
        <v>7.1833624465203405</v>
      </c>
      <c r="L73" s="30">
        <v>10.546568441305283</v>
      </c>
      <c r="M73" s="30">
        <v>1.8860282018176755</v>
      </c>
      <c r="N73" s="30"/>
      <c r="O73" s="26">
        <v>1982</v>
      </c>
      <c r="P73" s="30">
        <v>62.610687724411363</v>
      </c>
      <c r="Q73" s="30">
        <v>8.2169840425881073</v>
      </c>
      <c r="R73" s="30">
        <v>12.343855641545723</v>
      </c>
      <c r="S73" s="30">
        <v>12.92872005933978</v>
      </c>
      <c r="T73" s="30">
        <v>3.8997525321150301</v>
      </c>
      <c r="U73" s="30"/>
      <c r="V73" s="26">
        <v>1982</v>
      </c>
      <c r="W73" s="30">
        <v>59.337613993195596</v>
      </c>
      <c r="X73" s="30">
        <v>7.6013259368190145</v>
      </c>
      <c r="Y73" s="30">
        <v>14.948821362531122</v>
      </c>
      <c r="Z73" s="30">
        <v>13.090471406453993</v>
      </c>
      <c r="AA73" s="30">
        <v>5.0212819654149863</v>
      </c>
      <c r="AB73" s="30"/>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row>
    <row r="74" spans="1:79">
      <c r="A74" s="26">
        <v>1983</v>
      </c>
      <c r="B74" s="30">
        <v>81.042735042735046</v>
      </c>
      <c r="C74" s="30">
        <v>5.9129759129759139</v>
      </c>
      <c r="D74" s="30">
        <v>4.596736596736597</v>
      </c>
      <c r="E74" s="30">
        <v>7.6689976689976689</v>
      </c>
      <c r="F74" s="30">
        <v>0.7785547785547785</v>
      </c>
      <c r="G74" s="30"/>
      <c r="H74" s="26">
        <v>1983</v>
      </c>
      <c r="I74" s="30">
        <v>76.410850188756626</v>
      </c>
      <c r="J74" s="30">
        <v>7.2873321995875093</v>
      </c>
      <c r="K74" s="30">
        <v>6.2536937197718032</v>
      </c>
      <c r="L74" s="30">
        <v>8.7744690089372934</v>
      </c>
      <c r="M74" s="30">
        <v>1.2736548829467742</v>
      </c>
      <c r="N74" s="30"/>
      <c r="O74" s="26">
        <v>1983</v>
      </c>
      <c r="P74" s="30">
        <v>65.527563295697206</v>
      </c>
      <c r="Q74" s="30">
        <v>9.8091892264241931</v>
      </c>
      <c r="R74" s="30">
        <v>11.005279077194762</v>
      </c>
      <c r="S74" s="30">
        <v>10.684651850181918</v>
      </c>
      <c r="T74" s="30">
        <v>2.9739427755546788</v>
      </c>
      <c r="U74" s="30"/>
      <c r="V74" s="26">
        <v>1983</v>
      </c>
      <c r="W74" s="30">
        <v>61.806620449015199</v>
      </c>
      <c r="X74" s="30">
        <v>9.9550066571782736</v>
      </c>
      <c r="Y74" s="30">
        <v>13.021899820944858</v>
      </c>
      <c r="Z74" s="30">
        <v>11.28736054359304</v>
      </c>
      <c r="AA74" s="30">
        <v>3.9286534135255491</v>
      </c>
      <c r="AB74" s="30"/>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row>
    <row r="75" spans="1:79">
      <c r="A75" s="26">
        <v>1984</v>
      </c>
      <c r="B75" s="30">
        <v>80.579685091548185</v>
      </c>
      <c r="C75" s="30">
        <v>6.1641960902948849</v>
      </c>
      <c r="D75" s="30">
        <v>4.0969791261506545</v>
      </c>
      <c r="E75" s="30">
        <v>8.575709120244321</v>
      </c>
      <c r="F75" s="30">
        <v>0.58487114107495286</v>
      </c>
      <c r="G75" s="30"/>
      <c r="H75" s="26">
        <v>1984</v>
      </c>
      <c r="I75" s="30">
        <v>75.524553323098147</v>
      </c>
      <c r="J75" s="30">
        <v>7.7453663529359407</v>
      </c>
      <c r="K75" s="30">
        <v>5.5503637941392432</v>
      </c>
      <c r="L75" s="30">
        <v>10.069421266938122</v>
      </c>
      <c r="M75" s="30">
        <v>1.1102952628885479</v>
      </c>
      <c r="N75" s="30"/>
      <c r="O75" s="26">
        <v>1984</v>
      </c>
      <c r="P75" s="30">
        <v>66.073409867989042</v>
      </c>
      <c r="Q75" s="30">
        <v>9.8968593619092911</v>
      </c>
      <c r="R75" s="30">
        <v>8.9452709281525262</v>
      </c>
      <c r="S75" s="30">
        <v>12.430654620383578</v>
      </c>
      <c r="T75" s="30">
        <v>2.6532391368340016</v>
      </c>
      <c r="U75" s="30"/>
      <c r="V75" s="26">
        <v>1984</v>
      </c>
      <c r="W75" s="30">
        <v>63.543453752267048</v>
      </c>
      <c r="X75" s="30">
        <v>10.044850742610656</v>
      </c>
      <c r="Y75" s="30">
        <v>10.271555315915887</v>
      </c>
      <c r="Z75" s="30">
        <v>12.901736842965216</v>
      </c>
      <c r="AA75" s="30">
        <v>3.2384033462411974</v>
      </c>
      <c r="AB75" s="30"/>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row>
    <row r="76" spans="1:79">
      <c r="A76" s="26">
        <v>1985</v>
      </c>
      <c r="B76" s="30">
        <v>80.318067192711297</v>
      </c>
      <c r="C76" s="30">
        <v>6.5769136907182952</v>
      </c>
      <c r="D76" s="30">
        <v>4.192087637951138</v>
      </c>
      <c r="E76" s="30">
        <v>8.2892703164402501</v>
      </c>
      <c r="F76" s="30">
        <v>0.6236611621790179</v>
      </c>
      <c r="G76" s="30"/>
      <c r="H76" s="26">
        <v>1985</v>
      </c>
      <c r="I76" s="30">
        <v>75.183599487483988</v>
      </c>
      <c r="J76" s="30">
        <v>8.3627613362917597</v>
      </c>
      <c r="K76" s="30">
        <v>5.6668437555340265</v>
      </c>
      <c r="L76" s="30">
        <v>9.6096753023531978</v>
      </c>
      <c r="M76" s="30">
        <v>1.176078419117264</v>
      </c>
      <c r="N76" s="30"/>
      <c r="O76" s="26">
        <v>1985</v>
      </c>
      <c r="P76" s="30">
        <v>63.645517568600582</v>
      </c>
      <c r="Q76" s="30">
        <v>11.001924242823629</v>
      </c>
      <c r="R76" s="30">
        <v>9.6444104699897188</v>
      </c>
      <c r="S76" s="30">
        <v>12.30302870548541</v>
      </c>
      <c r="T76" s="30">
        <v>3.4051190131006668</v>
      </c>
      <c r="U76" s="30"/>
      <c r="V76" s="26">
        <v>1985</v>
      </c>
      <c r="W76" s="30">
        <v>59.287345198312494</v>
      </c>
      <c r="X76" s="30">
        <v>11.684030665477145</v>
      </c>
      <c r="Y76" s="30">
        <v>11.169537144844481</v>
      </c>
      <c r="Z76" s="30">
        <v>13.165514947151951</v>
      </c>
      <c r="AA76" s="30">
        <v>4.6931940181150109</v>
      </c>
      <c r="AB76" s="30"/>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row>
    <row r="77" spans="1:79">
      <c r="A77" s="26">
        <v>1986</v>
      </c>
      <c r="B77" s="30">
        <v>81.19444734915821</v>
      </c>
      <c r="C77" s="30">
        <v>7.081982641430514</v>
      </c>
      <c r="D77" s="30">
        <v>4.5814597929520025</v>
      </c>
      <c r="E77" s="30">
        <v>6.9434277946251175</v>
      </c>
      <c r="F77" s="30">
        <v>0.19868242183415247</v>
      </c>
      <c r="G77" s="30"/>
      <c r="H77" s="26">
        <v>1986</v>
      </c>
      <c r="I77" s="30">
        <v>76.398516846687087</v>
      </c>
      <c r="J77" s="30">
        <v>8.8223440270836697</v>
      </c>
      <c r="K77" s="30">
        <v>6.1180074157665647</v>
      </c>
      <c r="L77" s="30">
        <v>8.0847976785426408</v>
      </c>
      <c r="M77" s="30">
        <v>0.57532645494115753</v>
      </c>
      <c r="N77" s="30"/>
      <c r="O77" s="26">
        <v>1986</v>
      </c>
      <c r="P77" s="30">
        <v>65.742805343113758</v>
      </c>
      <c r="Q77" s="30">
        <v>11.13687040240065</v>
      </c>
      <c r="R77" s="30">
        <v>10.765936607831287</v>
      </c>
      <c r="S77" s="30">
        <v>10.626315460437201</v>
      </c>
      <c r="T77" s="30">
        <v>1.7280721862171005</v>
      </c>
      <c r="U77" s="30"/>
      <c r="V77" s="26">
        <v>1986</v>
      </c>
      <c r="W77" s="30">
        <v>61.486381056405293</v>
      </c>
      <c r="X77" s="30">
        <v>11.25518060275766</v>
      </c>
      <c r="Y77" s="30">
        <v>13.051503468958247</v>
      </c>
      <c r="Z77" s="30">
        <v>11.733946315825529</v>
      </c>
      <c r="AA77" s="30">
        <v>2.4729885560532656</v>
      </c>
      <c r="AB77" s="30"/>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row>
    <row r="78" spans="1:79">
      <c r="A78" s="26">
        <v>1987</v>
      </c>
      <c r="B78" s="30">
        <v>79.480131744188796</v>
      </c>
      <c r="C78" s="30">
        <v>9.7339051726180603</v>
      </c>
      <c r="D78" s="30">
        <v>3.98668341113191</v>
      </c>
      <c r="E78" s="30">
        <v>6.6867284316280831</v>
      </c>
      <c r="F78" s="30">
        <v>0.11255124043314456</v>
      </c>
      <c r="G78" s="30"/>
      <c r="H78" s="26">
        <v>1987</v>
      </c>
      <c r="I78" s="30">
        <v>74.1685183539241</v>
      </c>
      <c r="J78" s="30">
        <v>12.457559328059729</v>
      </c>
      <c r="K78" s="30">
        <v>5.0564394276064348</v>
      </c>
      <c r="L78" s="30">
        <v>7.8713003288596566</v>
      </c>
      <c r="M78" s="30">
        <v>0.44618256155008446</v>
      </c>
      <c r="N78" s="30"/>
      <c r="O78" s="26">
        <v>1987</v>
      </c>
      <c r="P78" s="30">
        <v>63.884552126034215</v>
      </c>
      <c r="Q78" s="30">
        <v>17.232022842448885</v>
      </c>
      <c r="R78" s="30">
        <v>7.1624769363066365</v>
      </c>
      <c r="S78" s="30">
        <v>10.363007923057014</v>
      </c>
      <c r="T78" s="30">
        <v>1.3583576145670704</v>
      </c>
      <c r="U78" s="30"/>
      <c r="V78" s="26">
        <v>1987</v>
      </c>
      <c r="W78" s="30">
        <v>61.237735227894014</v>
      </c>
      <c r="X78" s="30">
        <v>17.777379321697108</v>
      </c>
      <c r="Y78" s="30">
        <v>7.9543918025173275</v>
      </c>
      <c r="Z78" s="30">
        <v>11.292996513835899</v>
      </c>
      <c r="AA78" s="30">
        <v>1.7377910770659786</v>
      </c>
      <c r="AB78" s="30"/>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row>
    <row r="79" spans="1:79">
      <c r="A79" s="26">
        <v>1988</v>
      </c>
      <c r="B79" s="30">
        <v>76.30322487703485</v>
      </c>
      <c r="C79" s="30">
        <v>12.260500915807453</v>
      </c>
      <c r="D79" s="30">
        <v>4.2940050626659261</v>
      </c>
      <c r="E79" s="30">
        <v>6.8284250169784535</v>
      </c>
      <c r="F79" s="30">
        <v>0.31384412751332552</v>
      </c>
      <c r="G79" s="30"/>
      <c r="H79" s="26">
        <v>1988</v>
      </c>
      <c r="I79" s="30">
        <v>70.507337463833338</v>
      </c>
      <c r="J79" s="30">
        <v>15.545159058960037</v>
      </c>
      <c r="K79" s="30">
        <v>5.3113866430638099</v>
      </c>
      <c r="L79" s="30">
        <v>7.9838151836783267</v>
      </c>
      <c r="M79" s="30">
        <v>0.65304543797927816</v>
      </c>
      <c r="N79" s="30"/>
      <c r="O79" s="26">
        <v>1988</v>
      </c>
      <c r="P79" s="30">
        <v>59.763471177944858</v>
      </c>
      <c r="Q79" s="30">
        <v>21.17512531328321</v>
      </c>
      <c r="R79" s="30">
        <v>7.621553884711779</v>
      </c>
      <c r="S79" s="30">
        <v>9.9868421052631575</v>
      </c>
      <c r="T79" s="30">
        <v>1.4526942355889723</v>
      </c>
      <c r="U79" s="30"/>
      <c r="V79" s="26">
        <v>1988</v>
      </c>
      <c r="W79" s="30">
        <v>56.935073727143752</v>
      </c>
      <c r="X79" s="30">
        <v>22.50030819763931</v>
      </c>
      <c r="Y79" s="30">
        <v>8.4508837436715005</v>
      </c>
      <c r="Z79" s="30">
        <v>10.469317096715553</v>
      </c>
      <c r="AA79" s="30">
        <v>1.6442082872778103</v>
      </c>
      <c r="AB79" s="30"/>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row>
    <row r="80" spans="1:79">
      <c r="A80" s="26">
        <v>1989</v>
      </c>
      <c r="B80" s="30">
        <v>74.975960346964058</v>
      </c>
      <c r="C80" s="30">
        <v>12.469888475836431</v>
      </c>
      <c r="D80" s="30">
        <v>4.1972738537794303</v>
      </c>
      <c r="E80" s="30">
        <v>7.8869888475836429</v>
      </c>
      <c r="F80" s="30">
        <v>0.46889714993804216</v>
      </c>
      <c r="G80" s="30"/>
      <c r="H80" s="26">
        <v>1989</v>
      </c>
      <c r="I80" s="30">
        <v>68.8275315886101</v>
      </c>
      <c r="J80" s="30">
        <v>15.904100219590337</v>
      </c>
      <c r="K80" s="30">
        <v>5.2161704884985065</v>
      </c>
      <c r="L80" s="30">
        <v>9.1385579034522468</v>
      </c>
      <c r="M80" s="30">
        <v>0.91435976817020048</v>
      </c>
      <c r="N80" s="30"/>
      <c r="O80" s="26">
        <v>1989</v>
      </c>
      <c r="P80" s="30">
        <v>56.724612302256233</v>
      </c>
      <c r="Q80" s="30">
        <v>22.320546656155649</v>
      </c>
      <c r="R80" s="30">
        <v>7.3532481857583978</v>
      </c>
      <c r="S80" s="30">
        <v>11.772239065474723</v>
      </c>
      <c r="T80" s="30">
        <v>1.8296653818709823</v>
      </c>
      <c r="U80" s="30"/>
      <c r="V80" s="26">
        <v>1989</v>
      </c>
      <c r="W80" s="30">
        <v>52.904423751995495</v>
      </c>
      <c r="X80" s="30">
        <v>23.802597424594655</v>
      </c>
      <c r="Y80" s="30">
        <v>8.2292712051728305</v>
      </c>
      <c r="Z80" s="30">
        <v>12.834046841719703</v>
      </c>
      <c r="AA80" s="30">
        <v>2.2296607765173166</v>
      </c>
      <c r="AB80" s="30"/>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row>
    <row r="81" spans="1:79">
      <c r="A81" s="26">
        <v>1990</v>
      </c>
      <c r="B81" s="30">
        <v>75.605347392204862</v>
      </c>
      <c r="C81" s="30">
        <v>12.338542647335718</v>
      </c>
      <c r="D81" s="30">
        <v>3.8825080022594616</v>
      </c>
      <c r="E81" s="30">
        <v>7.5899077386556204</v>
      </c>
      <c r="F81" s="30">
        <v>0.58086989267557898</v>
      </c>
      <c r="G81" s="30"/>
      <c r="H81" s="26">
        <v>1990</v>
      </c>
      <c r="I81" s="30">
        <v>69.796381628131414</v>
      </c>
      <c r="J81" s="30">
        <v>15.726732727099728</v>
      </c>
      <c r="K81" s="30">
        <v>4.7268550612350309</v>
      </c>
      <c r="L81" s="30">
        <v>8.7869890850765948</v>
      </c>
      <c r="M81" s="30">
        <v>0.96372113254223923</v>
      </c>
      <c r="N81" s="30"/>
      <c r="O81" s="26">
        <v>1990</v>
      </c>
      <c r="P81" s="30">
        <v>57.859836734929438</v>
      </c>
      <c r="Q81" s="30">
        <v>22.296733832920218</v>
      </c>
      <c r="R81" s="30">
        <v>6.7617363000753121</v>
      </c>
      <c r="S81" s="30">
        <v>11.10566060602563</v>
      </c>
      <c r="T81" s="30">
        <v>1.9763210822009909</v>
      </c>
      <c r="U81" s="30"/>
      <c r="V81" s="26">
        <v>1990</v>
      </c>
      <c r="W81" s="30">
        <v>54.065436013149444</v>
      </c>
      <c r="X81" s="30">
        <v>23.994047734832421</v>
      </c>
      <c r="Y81" s="30">
        <v>7.5405084712793471</v>
      </c>
      <c r="Z81" s="30">
        <v>12.097298138458248</v>
      </c>
      <c r="AA81" s="30">
        <v>2.302515123811006</v>
      </c>
      <c r="AB81" s="30"/>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K81" s="25"/>
      <c r="BL81" s="25"/>
      <c r="BM81" s="25"/>
      <c r="BN81" s="25"/>
      <c r="BO81" s="25"/>
      <c r="BP81" s="25"/>
      <c r="BQ81" s="25"/>
      <c r="BR81" s="25"/>
      <c r="BS81" s="25"/>
      <c r="BT81" s="25"/>
      <c r="BU81" s="25"/>
      <c r="BV81" s="25"/>
      <c r="BW81" s="25"/>
      <c r="BX81" s="25"/>
      <c r="BY81" s="25"/>
      <c r="BZ81" s="25"/>
      <c r="CA81" s="25"/>
    </row>
    <row r="82" spans="1:79">
      <c r="A82" s="26">
        <v>1991</v>
      </c>
      <c r="B82" s="30">
        <v>76.181813170153532</v>
      </c>
      <c r="C82" s="30">
        <v>12.461754734143719</v>
      </c>
      <c r="D82" s="30">
        <v>3.6697079118314546</v>
      </c>
      <c r="E82" s="30">
        <v>7.0159963982836722</v>
      </c>
      <c r="F82" s="30">
        <v>0.67072778558762181</v>
      </c>
      <c r="G82" s="30"/>
      <c r="H82" s="26">
        <v>1991</v>
      </c>
      <c r="I82" s="30">
        <v>70.129499648387238</v>
      </c>
      <c r="J82" s="30">
        <v>16.018283864290737</v>
      </c>
      <c r="K82" s="30">
        <v>4.5298340122334704</v>
      </c>
      <c r="L82" s="30">
        <v>8.2184510462138594</v>
      </c>
      <c r="M82" s="30">
        <v>1.1039314288747064</v>
      </c>
      <c r="N82" s="30"/>
      <c r="O82" s="26">
        <v>1991</v>
      </c>
      <c r="P82" s="30">
        <v>57.356189652031333</v>
      </c>
      <c r="Q82" s="30">
        <v>22.977204408817634</v>
      </c>
      <c r="R82" s="30">
        <v>6.5762206230643114</v>
      </c>
      <c r="S82" s="30">
        <v>10.995001366369101</v>
      </c>
      <c r="T82" s="30">
        <v>2.0956686099471673</v>
      </c>
      <c r="U82" s="30"/>
      <c r="V82" s="26">
        <v>1991</v>
      </c>
      <c r="W82" s="30">
        <v>53.051151545018442</v>
      </c>
      <c r="X82" s="30">
        <v>24.843111135066877</v>
      </c>
      <c r="Y82" s="30">
        <v>7.2756007977269403</v>
      </c>
      <c r="Z82" s="30">
        <v>12.436570698165074</v>
      </c>
      <c r="AA82" s="30">
        <v>2.3933733223479043</v>
      </c>
      <c r="AB82" s="30"/>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row>
    <row r="83" spans="1:79">
      <c r="A83" s="26">
        <v>1992</v>
      </c>
      <c r="B83" s="30">
        <v>78.103466368183561</v>
      </c>
      <c r="C83" s="30">
        <v>12.984889293084752</v>
      </c>
      <c r="D83" s="30">
        <v>3.2608695652173911</v>
      </c>
      <c r="E83" s="30">
        <v>4.7745636433593335</v>
      </c>
      <c r="F83" s="30">
        <v>0.87621113015495466</v>
      </c>
      <c r="G83" s="30"/>
      <c r="H83" s="26">
        <v>1992</v>
      </c>
      <c r="I83" s="30">
        <v>72.572809455838524</v>
      </c>
      <c r="J83" s="30">
        <v>16.735532016127014</v>
      </c>
      <c r="K83" s="30">
        <v>3.9522450103924069</v>
      </c>
      <c r="L83" s="30">
        <v>5.4315979265269325</v>
      </c>
      <c r="M83" s="30">
        <v>1.3078155911151177</v>
      </c>
      <c r="N83" s="30"/>
      <c r="O83" s="26">
        <v>1992</v>
      </c>
      <c r="P83" s="30">
        <v>61.585769877997471</v>
      </c>
      <c r="Q83" s="30">
        <v>23.589082877576779</v>
      </c>
      <c r="R83" s="30">
        <v>5.4414703407656715</v>
      </c>
      <c r="S83" s="30">
        <v>7.1318889356331514</v>
      </c>
      <c r="T83" s="30">
        <v>2.2517879680269246</v>
      </c>
      <c r="U83" s="30"/>
      <c r="V83" s="26">
        <v>1992</v>
      </c>
      <c r="W83" s="30">
        <v>58.589193430940753</v>
      </c>
      <c r="X83" s="30">
        <v>25.133968653455966</v>
      </c>
      <c r="Y83" s="30">
        <v>5.944991551844808</v>
      </c>
      <c r="Z83" s="30">
        <v>7.8601423814607179</v>
      </c>
      <c r="AA83" s="30">
        <v>2.4717039822977571</v>
      </c>
      <c r="AB83" s="30"/>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row>
    <row r="84" spans="1:79">
      <c r="A84" s="26">
        <v>1993</v>
      </c>
      <c r="B84" s="30">
        <v>78.812263549229826</v>
      </c>
      <c r="C84" s="30">
        <v>13.112806130027174</v>
      </c>
      <c r="D84" s="30">
        <v>3.1978191921574797</v>
      </c>
      <c r="E84" s="30">
        <v>3.9029121123954815</v>
      </c>
      <c r="F84" s="30">
        <v>0.97332529509929844</v>
      </c>
      <c r="G84" s="30"/>
      <c r="H84" s="26">
        <v>1993</v>
      </c>
      <c r="I84" s="30">
        <v>73.43000353517499</v>
      </c>
      <c r="J84" s="30">
        <v>16.757360739356596</v>
      </c>
      <c r="K84" s="30">
        <v>3.8394525529013683</v>
      </c>
      <c r="L84" s="30">
        <v>4.5401747386495632</v>
      </c>
      <c r="M84" s="30">
        <v>1.4336397151659006</v>
      </c>
      <c r="N84" s="30"/>
      <c r="O84" s="26">
        <v>1993</v>
      </c>
      <c r="P84" s="30">
        <v>62.074343715650777</v>
      </c>
      <c r="Q84" s="30">
        <v>23.823046497030031</v>
      </c>
      <c r="R84" s="30">
        <v>5.327299290881232</v>
      </c>
      <c r="S84" s="30">
        <v>6.1877259682198575</v>
      </c>
      <c r="T84" s="30">
        <v>2.5875845282181031</v>
      </c>
      <c r="U84" s="30"/>
      <c r="V84" s="26">
        <v>1993</v>
      </c>
      <c r="W84" s="30">
        <v>58.692176028106843</v>
      </c>
      <c r="X84" s="30">
        <v>25.700043541582211</v>
      </c>
      <c r="Y84" s="30">
        <v>5.8188069606474189</v>
      </c>
      <c r="Z84" s="30">
        <v>6.8367791240634812</v>
      </c>
      <c r="AA84" s="30">
        <v>2.9521943456000481</v>
      </c>
      <c r="AB84" s="30"/>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row>
    <row r="85" spans="1:79">
      <c r="A85" s="26">
        <v>1994</v>
      </c>
      <c r="B85" s="30">
        <v>77.876887379359047</v>
      </c>
      <c r="C85" s="30">
        <v>14.08598715405051</v>
      </c>
      <c r="D85" s="30">
        <v>3.1887883781148063</v>
      </c>
      <c r="E85" s="30">
        <v>3.7041396240373947</v>
      </c>
      <c r="F85" s="30">
        <v>1.144197464438242</v>
      </c>
      <c r="G85" s="30"/>
      <c r="H85" s="26">
        <v>1994</v>
      </c>
      <c r="I85" s="30">
        <v>71.964817928531104</v>
      </c>
      <c r="J85" s="30">
        <v>18.151302331510291</v>
      </c>
      <c r="K85" s="30">
        <v>3.8963719247555284</v>
      </c>
      <c r="L85" s="30">
        <v>4.3795487516920293</v>
      </c>
      <c r="M85" s="30">
        <v>1.608566069575035</v>
      </c>
      <c r="N85" s="30"/>
      <c r="O85" s="26">
        <v>1994</v>
      </c>
      <c r="P85" s="30">
        <v>59.117976565486153</v>
      </c>
      <c r="Q85" s="30">
        <v>26.79706343662269</v>
      </c>
      <c r="R85" s="30">
        <v>5.3161286921221542</v>
      </c>
      <c r="S85" s="30">
        <v>6.0597593283336186</v>
      </c>
      <c r="T85" s="30">
        <v>2.709071977435384</v>
      </c>
      <c r="U85" s="30"/>
      <c r="V85" s="26">
        <v>1994</v>
      </c>
      <c r="W85" s="30">
        <v>54.692757104286507</v>
      </c>
      <c r="X85" s="30">
        <v>29.283476156506506</v>
      </c>
      <c r="Y85" s="30">
        <v>5.9830418175415154</v>
      </c>
      <c r="Z85" s="30">
        <v>6.940032327099682</v>
      </c>
      <c r="AA85" s="30">
        <v>3.1005119962435552</v>
      </c>
      <c r="AB85" s="30"/>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row>
    <row r="86" spans="1:79">
      <c r="A86" s="26">
        <f>A85+1</f>
        <v>1995</v>
      </c>
      <c r="B86" s="30">
        <v>77.640756090164771</v>
      </c>
      <c r="C86" s="30">
        <v>14.363691499039726</v>
      </c>
      <c r="D86" s="30">
        <v>3.1032042858586881</v>
      </c>
      <c r="E86" s="30">
        <v>3.7804508238148187</v>
      </c>
      <c r="F86" s="30">
        <v>1.1118973011220057</v>
      </c>
      <c r="G86" s="30"/>
      <c r="H86" s="26">
        <f t="shared" ref="H86:H108" si="0">H85+1</f>
        <v>1995</v>
      </c>
      <c r="I86" s="30">
        <v>71.696202531645568</v>
      </c>
      <c r="J86" s="30">
        <v>18.592405063291139</v>
      </c>
      <c r="K86" s="30">
        <v>3.7367088607594936</v>
      </c>
      <c r="L86" s="30">
        <v>4.4253164556962021</v>
      </c>
      <c r="M86" s="30">
        <v>1.549367088607595</v>
      </c>
      <c r="N86" s="30"/>
      <c r="O86" s="26">
        <f t="shared" ref="O86:O108" si="1">O85+1</f>
        <v>1995</v>
      </c>
      <c r="P86" s="30">
        <v>59.239296247330408</v>
      </c>
      <c r="Q86" s="30">
        <v>27.255161191904808</v>
      </c>
      <c r="R86" s="30">
        <v>5.1255974778806053</v>
      </c>
      <c r="S86" s="30">
        <v>5.9391843791314951</v>
      </c>
      <c r="T86" s="30">
        <v>2.4407607037526691</v>
      </c>
      <c r="U86" s="30"/>
      <c r="V86" s="26">
        <f t="shared" ref="V86:V108" si="2">V85+1</f>
        <v>1995</v>
      </c>
      <c r="W86" s="30">
        <v>55.535186882574592</v>
      </c>
      <c r="X86" s="30">
        <v>29.595681841328034</v>
      </c>
      <c r="Y86" s="30">
        <v>5.6421224157246153</v>
      </c>
      <c r="Z86" s="30">
        <v>6.5281596903961701</v>
      </c>
      <c r="AA86" s="30">
        <v>2.6988491699765755</v>
      </c>
      <c r="AB86" s="30"/>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row>
    <row r="87" spans="1:79">
      <c r="A87" s="26">
        <f t="shared" ref="A87:A96" si="3">A86+1</f>
        <v>1996</v>
      </c>
      <c r="B87" s="30">
        <v>77.119757453259211</v>
      </c>
      <c r="C87" s="30">
        <v>14.633653360282969</v>
      </c>
      <c r="D87" s="30">
        <v>3.2137443153107625</v>
      </c>
      <c r="E87" s="30">
        <v>3.8201111672561892</v>
      </c>
      <c r="F87" s="30">
        <v>1.2127337038908537</v>
      </c>
      <c r="G87" s="30"/>
      <c r="H87" s="26">
        <f t="shared" si="0"/>
        <v>1996</v>
      </c>
      <c r="I87" s="30">
        <v>71.47338595426028</v>
      </c>
      <c r="J87" s="30">
        <v>18.76138433515483</v>
      </c>
      <c r="K87" s="30">
        <v>3.815017202995346</v>
      </c>
      <c r="L87" s="30">
        <v>4.3209876543209882</v>
      </c>
      <c r="M87" s="30">
        <v>1.6292248532685694</v>
      </c>
      <c r="N87" s="30"/>
      <c r="O87" s="26">
        <f t="shared" si="1"/>
        <v>1996</v>
      </c>
      <c r="P87" s="30">
        <v>59.664292980671426</v>
      </c>
      <c r="Q87" s="30">
        <v>27.049847405900309</v>
      </c>
      <c r="R87" s="30">
        <v>5.1881993896236018</v>
      </c>
      <c r="S87" s="30">
        <v>5.676500508647</v>
      </c>
      <c r="T87" s="30">
        <v>2.4211597151576809</v>
      </c>
      <c r="U87" s="30"/>
      <c r="V87" s="26">
        <f t="shared" si="2"/>
        <v>1996</v>
      </c>
      <c r="W87" s="30">
        <v>56.133564084291955</v>
      </c>
      <c r="X87" s="30">
        <v>29.308765143031653</v>
      </c>
      <c r="Y87" s="30">
        <v>5.5787437646340212</v>
      </c>
      <c r="Z87" s="30">
        <v>6.2506362618344689</v>
      </c>
      <c r="AA87" s="30">
        <v>2.7282907462078789</v>
      </c>
      <c r="AB87" s="30"/>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row>
    <row r="88" spans="1:79">
      <c r="A88" s="26">
        <f t="shared" si="3"/>
        <v>1997</v>
      </c>
      <c r="B88" s="30">
        <v>76.919186810963893</v>
      </c>
      <c r="C88" s="30">
        <v>14.736522706584402</v>
      </c>
      <c r="D88" s="30">
        <v>3.4388591079194901</v>
      </c>
      <c r="E88" s="30">
        <v>3.651259229290988</v>
      </c>
      <c r="F88" s="30">
        <v>1.2541721452412258</v>
      </c>
      <c r="G88" s="30"/>
      <c r="H88" s="26">
        <f t="shared" si="0"/>
        <v>1997</v>
      </c>
      <c r="I88" s="30">
        <v>71.27519497619771</v>
      </c>
      <c r="J88" s="30">
        <v>18.717714980249163</v>
      </c>
      <c r="K88" s="30">
        <v>4.0514534589283908</v>
      </c>
      <c r="L88" s="30">
        <v>4.2641547655221306</v>
      </c>
      <c r="M88" s="30">
        <v>1.6914818191026031</v>
      </c>
      <c r="N88" s="30"/>
      <c r="O88" s="26">
        <f t="shared" si="1"/>
        <v>1997</v>
      </c>
      <c r="P88" s="30">
        <v>60.280801709227795</v>
      </c>
      <c r="Q88" s="30">
        <v>26.686336351612574</v>
      </c>
      <c r="R88" s="30">
        <v>5.1378573608708917</v>
      </c>
      <c r="S88" s="30">
        <v>5.3820327601994098</v>
      </c>
      <c r="T88" s="30">
        <v>2.5129718180893277</v>
      </c>
      <c r="U88" s="30"/>
      <c r="V88" s="26">
        <f t="shared" si="2"/>
        <v>1997</v>
      </c>
      <c r="W88" s="30">
        <v>56.886532776022015</v>
      </c>
      <c r="X88" s="30">
        <v>28.91222346824345</v>
      </c>
      <c r="Y88" s="30">
        <v>5.5153430522989089</v>
      </c>
      <c r="Z88" s="30">
        <v>5.9027423794474458</v>
      </c>
      <c r="AA88" s="30">
        <v>2.7831583239881739</v>
      </c>
      <c r="AB88" s="30"/>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row>
    <row r="89" spans="1:79">
      <c r="A89" s="26">
        <f t="shared" si="3"/>
        <v>1998</v>
      </c>
      <c r="B89" s="30">
        <v>77.071739350399682</v>
      </c>
      <c r="C89" s="30">
        <v>15.056157037336844</v>
      </c>
      <c r="D89" s="30">
        <v>3.136699382778509</v>
      </c>
      <c r="E89" s="30">
        <v>3.5110796316907829</v>
      </c>
      <c r="F89" s="30">
        <v>1.2243245977941923</v>
      </c>
      <c r="G89" s="30"/>
      <c r="H89" s="26">
        <f t="shared" si="0"/>
        <v>1998</v>
      </c>
      <c r="I89" s="30">
        <v>71.606690319310687</v>
      </c>
      <c r="J89" s="30">
        <v>19.026862645717181</v>
      </c>
      <c r="K89" s="30">
        <v>3.6898124683223514</v>
      </c>
      <c r="L89" s="30">
        <v>4.0344652812975159</v>
      </c>
      <c r="M89" s="30">
        <v>1.6421692853522554</v>
      </c>
      <c r="N89" s="30"/>
      <c r="O89" s="26">
        <f t="shared" si="1"/>
        <v>1998</v>
      </c>
      <c r="P89" s="30">
        <v>61.100356597045341</v>
      </c>
      <c r="Q89" s="30">
        <v>26.622516556291394</v>
      </c>
      <c r="R89" s="30">
        <v>4.7478349465104435</v>
      </c>
      <c r="S89" s="30">
        <v>5.1553744268976054</v>
      </c>
      <c r="T89" s="30">
        <v>2.3739174732552217</v>
      </c>
      <c r="U89" s="30"/>
      <c r="V89" s="26">
        <f t="shared" si="2"/>
        <v>1998</v>
      </c>
      <c r="W89" s="30">
        <v>58.130039808104513</v>
      </c>
      <c r="X89" s="30">
        <v>28.580177605389402</v>
      </c>
      <c r="Y89" s="30">
        <v>5.0831887312442587</v>
      </c>
      <c r="Z89" s="30">
        <v>5.675206695927324</v>
      </c>
      <c r="AA89" s="30">
        <v>2.5313871593344897</v>
      </c>
      <c r="AB89" s="30"/>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row>
    <row r="90" spans="1:79">
      <c r="A90" s="26">
        <f t="shared" si="3"/>
        <v>1999</v>
      </c>
      <c r="B90" s="30">
        <v>77.071095807170337</v>
      </c>
      <c r="C90" s="30">
        <v>15.191411788535548</v>
      </c>
      <c r="D90" s="30">
        <v>3.2104516913105128</v>
      </c>
      <c r="E90" s="30">
        <v>3.2610897306056312</v>
      </c>
      <c r="F90" s="30">
        <v>1.2659509823779624</v>
      </c>
      <c r="G90" s="30"/>
      <c r="H90" s="26">
        <f t="shared" si="0"/>
        <v>1999</v>
      </c>
      <c r="I90" s="30">
        <v>71.926977687626774</v>
      </c>
      <c r="J90" s="30">
        <v>18.874239350912777</v>
      </c>
      <c r="K90" s="30">
        <v>3.7728194726166326</v>
      </c>
      <c r="L90" s="30">
        <v>3.7829614604462471</v>
      </c>
      <c r="M90" s="30">
        <v>1.6430020283975657</v>
      </c>
      <c r="N90" s="30"/>
      <c r="O90" s="26">
        <f t="shared" si="1"/>
        <v>1999</v>
      </c>
      <c r="P90" s="30">
        <v>62.143439282803591</v>
      </c>
      <c r="Q90" s="30">
        <v>26.079869600651996</v>
      </c>
      <c r="R90" s="30">
        <v>4.7269763651181744</v>
      </c>
      <c r="S90" s="30">
        <v>4.7881010594947027</v>
      </c>
      <c r="T90" s="30">
        <v>2.2616136919315406</v>
      </c>
      <c r="U90" s="30"/>
      <c r="V90" s="26">
        <f t="shared" si="2"/>
        <v>1999</v>
      </c>
      <c r="W90" s="30">
        <v>59.509954058192953</v>
      </c>
      <c r="X90" s="30">
        <v>27.861153649821336</v>
      </c>
      <c r="Y90" s="30">
        <v>4.9821337417049509</v>
      </c>
      <c r="Z90" s="30">
        <v>5.2271567126084735</v>
      </c>
      <c r="AA90" s="30">
        <v>2.4196018376722819</v>
      </c>
      <c r="AB90" s="30"/>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row>
    <row r="91" spans="1:79">
      <c r="A91" s="26">
        <f t="shared" si="3"/>
        <v>2000</v>
      </c>
      <c r="B91" s="30">
        <v>76.9100508018727</v>
      </c>
      <c r="C91" s="30">
        <v>14.762426536507622</v>
      </c>
      <c r="D91" s="30">
        <v>3.4465584221536014</v>
      </c>
      <c r="E91" s="30">
        <v>3.6158979978085473</v>
      </c>
      <c r="F91" s="30">
        <v>1.2650662416575358</v>
      </c>
      <c r="G91" s="30"/>
      <c r="H91" s="26">
        <f t="shared" si="0"/>
        <v>2000</v>
      </c>
      <c r="I91" s="30">
        <v>72.21004384216819</v>
      </c>
      <c r="J91" s="30">
        <v>18.134715025906736</v>
      </c>
      <c r="K91" s="30">
        <v>3.945795137504982</v>
      </c>
      <c r="L91" s="30">
        <v>4.0952570745316867</v>
      </c>
      <c r="M91" s="30">
        <v>1.6141889198884019</v>
      </c>
      <c r="N91" s="30"/>
      <c r="O91" s="26">
        <f t="shared" si="1"/>
        <v>2000</v>
      </c>
      <c r="P91" s="30">
        <v>63.006300630063002</v>
      </c>
      <c r="Q91" s="30">
        <v>24.68246824682468</v>
      </c>
      <c r="R91" s="30">
        <v>5.0105010501050105</v>
      </c>
      <c r="S91" s="30">
        <v>5.1305130513051305</v>
      </c>
      <c r="T91" s="30">
        <v>2.1702170217021699</v>
      </c>
      <c r="U91" s="30"/>
      <c r="V91" s="26">
        <f t="shared" si="2"/>
        <v>2000</v>
      </c>
      <c r="W91" s="30">
        <v>60.876541971717977</v>
      </c>
      <c r="X91" s="30">
        <v>26.085648380302878</v>
      </c>
      <c r="Y91" s="30">
        <v>5.2351820278808541</v>
      </c>
      <c r="Z91" s="30">
        <v>5.5260254738742347</v>
      </c>
      <c r="AA91" s="30">
        <v>2.2766021462240498</v>
      </c>
      <c r="AB91" s="30"/>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row>
    <row r="92" spans="1:79">
      <c r="A92" s="26">
        <f t="shared" si="3"/>
        <v>2001</v>
      </c>
      <c r="B92" s="30">
        <v>77.63262863980853</v>
      </c>
      <c r="C92" s="30">
        <v>14.928201037096132</v>
      </c>
      <c r="D92" s="30">
        <v>2.7024331870761871</v>
      </c>
      <c r="E92" s="30">
        <v>3.400478659752693</v>
      </c>
      <c r="F92" s="30">
        <v>1.336258476266454</v>
      </c>
      <c r="G92" s="30"/>
      <c r="H92" s="26">
        <f t="shared" si="0"/>
        <v>2001</v>
      </c>
      <c r="I92" s="30">
        <v>72.34021338119453</v>
      </c>
      <c r="J92" s="30">
        <v>18.795493070096722</v>
      </c>
      <c r="K92" s="30">
        <v>3.2007179180376903</v>
      </c>
      <c r="L92" s="30">
        <v>3.9186359557283876</v>
      </c>
      <c r="M92" s="30">
        <v>1.7449396749426662</v>
      </c>
      <c r="N92" s="30"/>
      <c r="O92" s="26">
        <f t="shared" si="1"/>
        <v>2001</v>
      </c>
      <c r="P92" s="30">
        <v>61.676167616761681</v>
      </c>
      <c r="Q92" s="30">
        <v>26.522652265226522</v>
      </c>
      <c r="R92" s="30">
        <v>4.2304230423042313</v>
      </c>
      <c r="S92" s="30">
        <v>5.0805080508050811</v>
      </c>
      <c r="T92" s="30">
        <v>2.4902490249024907</v>
      </c>
      <c r="U92" s="30"/>
      <c r="V92" s="26">
        <f t="shared" si="2"/>
        <v>2001</v>
      </c>
      <c r="W92" s="30">
        <v>58.239775461106653</v>
      </c>
      <c r="X92" s="30">
        <v>28.849238171611866</v>
      </c>
      <c r="Y92" s="30">
        <v>4.6010425020048116</v>
      </c>
      <c r="Z92" s="30">
        <v>5.6034482758620685</v>
      </c>
      <c r="AA92" s="30">
        <v>2.7064955894145948</v>
      </c>
      <c r="AB92" s="30"/>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row>
    <row r="93" spans="1:79">
      <c r="A93" s="26">
        <f t="shared" si="3"/>
        <v>2002</v>
      </c>
      <c r="B93" s="30">
        <v>77.77</v>
      </c>
      <c r="C93" s="30">
        <v>15.17</v>
      </c>
      <c r="D93" s="30">
        <v>2.62</v>
      </c>
      <c r="E93" s="30">
        <v>2.96</v>
      </c>
      <c r="F93" s="30">
        <v>1.48</v>
      </c>
      <c r="G93" s="30"/>
      <c r="H93" s="26">
        <f t="shared" si="0"/>
        <v>2002</v>
      </c>
      <c r="I93" s="30">
        <v>72.930000000000007</v>
      </c>
      <c r="J93" s="30">
        <v>18.77</v>
      </c>
      <c r="K93" s="30">
        <v>3.07</v>
      </c>
      <c r="L93" s="30">
        <v>3.39</v>
      </c>
      <c r="M93" s="30">
        <v>1.85</v>
      </c>
      <c r="N93" s="30"/>
      <c r="O93" s="26">
        <f t="shared" si="1"/>
        <v>2002</v>
      </c>
      <c r="P93" s="30">
        <v>61.15</v>
      </c>
      <c r="Q93" s="30">
        <v>27.4</v>
      </c>
      <c r="R93" s="30">
        <v>4.21</v>
      </c>
      <c r="S93" s="30">
        <v>4.58</v>
      </c>
      <c r="T93" s="30">
        <v>2.65</v>
      </c>
      <c r="U93" s="30"/>
      <c r="V93" s="26">
        <f t="shared" si="2"/>
        <v>2002</v>
      </c>
      <c r="W93" s="30">
        <v>56.91</v>
      </c>
      <c r="X93" s="30">
        <v>30.26</v>
      </c>
      <c r="Y93" s="30">
        <v>4.7300000000000004</v>
      </c>
      <c r="Z93" s="30">
        <v>5.19</v>
      </c>
      <c r="AA93" s="30">
        <v>2.9</v>
      </c>
      <c r="AB93" s="30"/>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row>
    <row r="94" spans="1:79">
      <c r="A94" s="26">
        <f t="shared" si="3"/>
        <v>2003</v>
      </c>
      <c r="B94" s="30">
        <v>77.56</v>
      </c>
      <c r="C94" s="30">
        <v>15.34</v>
      </c>
      <c r="D94" s="30">
        <v>3</v>
      </c>
      <c r="E94" s="30">
        <v>2.57</v>
      </c>
      <c r="F94" s="30">
        <v>1.53</v>
      </c>
      <c r="G94" s="30"/>
      <c r="H94" s="26">
        <f t="shared" si="0"/>
        <v>2003</v>
      </c>
      <c r="I94" s="30">
        <v>72.56</v>
      </c>
      <c r="J94" s="30">
        <v>18.97</v>
      </c>
      <c r="K94" s="30">
        <v>3.59</v>
      </c>
      <c r="L94" s="30">
        <v>2.98</v>
      </c>
      <c r="M94" s="30">
        <v>1.91</v>
      </c>
      <c r="N94" s="30"/>
      <c r="O94" s="26">
        <f t="shared" si="1"/>
        <v>2003</v>
      </c>
      <c r="P94" s="30">
        <v>60.16</v>
      </c>
      <c r="Q94" s="30">
        <v>27.71</v>
      </c>
      <c r="R94" s="30">
        <v>5.19</v>
      </c>
      <c r="S94" s="30">
        <v>4.18</v>
      </c>
      <c r="T94" s="30">
        <v>2.77</v>
      </c>
      <c r="U94" s="30"/>
      <c r="V94" s="26">
        <f t="shared" si="2"/>
        <v>2003</v>
      </c>
      <c r="W94" s="30">
        <v>55.58</v>
      </c>
      <c r="X94" s="30">
        <v>30.68</v>
      </c>
      <c r="Y94" s="30">
        <v>5.93</v>
      </c>
      <c r="Z94" s="30">
        <v>4.78</v>
      </c>
      <c r="AA94" s="30">
        <v>3.04</v>
      </c>
      <c r="AB94" s="30"/>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row>
    <row r="95" spans="1:79">
      <c r="A95" s="26">
        <f t="shared" si="3"/>
        <v>2004</v>
      </c>
      <c r="B95" s="30">
        <v>75.84</v>
      </c>
      <c r="C95" s="30">
        <v>16.39</v>
      </c>
      <c r="D95" s="30">
        <v>3.74</v>
      </c>
      <c r="E95" s="30">
        <v>2.52</v>
      </c>
      <c r="F95" s="30">
        <v>1.5</v>
      </c>
      <c r="G95" s="30"/>
      <c r="H95" s="26">
        <f t="shared" si="0"/>
        <v>2004</v>
      </c>
      <c r="I95" s="30">
        <v>70.680000000000007</v>
      </c>
      <c r="J95" s="30">
        <v>20.059999999999999</v>
      </c>
      <c r="K95" s="30">
        <v>4.4800000000000004</v>
      </c>
      <c r="L95" s="30">
        <v>2.94</v>
      </c>
      <c r="M95" s="30">
        <v>1.84</v>
      </c>
      <c r="N95" s="30"/>
      <c r="O95" s="26">
        <f t="shared" si="1"/>
        <v>2004</v>
      </c>
      <c r="P95" s="30">
        <v>58.4</v>
      </c>
      <c r="Q95" s="30">
        <v>28.44</v>
      </c>
      <c r="R95" s="30">
        <v>6.49</v>
      </c>
      <c r="S95" s="30">
        <v>4.0999999999999996</v>
      </c>
      <c r="T95" s="30">
        <v>2.57</v>
      </c>
      <c r="U95" s="30"/>
      <c r="V95" s="26">
        <f t="shared" si="2"/>
        <v>2004</v>
      </c>
      <c r="W95" s="30">
        <v>53.36</v>
      </c>
      <c r="X95" s="30">
        <v>31.6</v>
      </c>
      <c r="Y95" s="30">
        <v>7.53</v>
      </c>
      <c r="Z95" s="30">
        <v>4.71</v>
      </c>
      <c r="AA95" s="30">
        <v>2.8</v>
      </c>
      <c r="AB95" s="30"/>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c r="BG95" s="25"/>
      <c r="BH95" s="25"/>
      <c r="BI95" s="25"/>
      <c r="BJ95" s="25"/>
      <c r="BK95" s="25"/>
      <c r="BL95" s="25"/>
      <c r="BM95" s="25"/>
      <c r="BN95" s="25"/>
      <c r="BO95" s="25"/>
      <c r="BP95" s="25"/>
      <c r="BQ95" s="25"/>
      <c r="BR95" s="25"/>
      <c r="BS95" s="25"/>
      <c r="BT95" s="25"/>
      <c r="BU95" s="25"/>
      <c r="BV95" s="25"/>
      <c r="BW95" s="25"/>
      <c r="BX95" s="25"/>
      <c r="BY95" s="25"/>
      <c r="BZ95" s="25"/>
      <c r="CA95" s="25"/>
    </row>
    <row r="96" spans="1:79">
      <c r="A96" s="26">
        <f t="shared" si="3"/>
        <v>2005</v>
      </c>
      <c r="B96" s="30">
        <v>72.989999999999995</v>
      </c>
      <c r="C96" s="30">
        <v>18.28</v>
      </c>
      <c r="D96" s="30">
        <v>3.96</v>
      </c>
      <c r="E96" s="30">
        <v>3.2</v>
      </c>
      <c r="F96" s="30">
        <v>1.57</v>
      </c>
      <c r="G96" s="30"/>
      <c r="H96" s="26">
        <f t="shared" si="0"/>
        <v>2005</v>
      </c>
      <c r="I96" s="30">
        <v>67.53</v>
      </c>
      <c r="J96" s="30">
        <v>22.17</v>
      </c>
      <c r="K96" s="30">
        <v>4.6900000000000004</v>
      </c>
      <c r="L96" s="30">
        <v>3.72</v>
      </c>
      <c r="M96" s="30">
        <v>1.89</v>
      </c>
      <c r="N96" s="30"/>
      <c r="O96" s="26">
        <f t="shared" si="1"/>
        <v>2005</v>
      </c>
      <c r="P96" s="30">
        <v>54.75</v>
      </c>
      <c r="Q96" s="30">
        <v>30.88</v>
      </c>
      <c r="R96" s="30">
        <v>6.55</v>
      </c>
      <c r="S96" s="30">
        <v>5.2</v>
      </c>
      <c r="T96" s="30">
        <v>2.61</v>
      </c>
      <c r="U96" s="30"/>
      <c r="V96" s="26">
        <f t="shared" si="2"/>
        <v>2005</v>
      </c>
      <c r="W96" s="30">
        <v>49.59</v>
      </c>
      <c r="X96" s="30">
        <v>34.159999999999997</v>
      </c>
      <c r="Y96" s="30">
        <v>7.43</v>
      </c>
      <c r="Z96" s="30">
        <v>5.95</v>
      </c>
      <c r="AA96" s="30">
        <v>2.87</v>
      </c>
      <c r="AB96" s="30"/>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row>
    <row r="97" spans="1:79">
      <c r="A97" s="26">
        <v>2006</v>
      </c>
      <c r="B97" s="30">
        <v>72.22</v>
      </c>
      <c r="C97" s="30">
        <v>17.66</v>
      </c>
      <c r="D97" s="30">
        <v>4.5</v>
      </c>
      <c r="E97" s="30">
        <v>4.13</v>
      </c>
      <c r="F97" s="30">
        <v>1.49</v>
      </c>
      <c r="G97" s="30"/>
      <c r="H97" s="26">
        <f t="shared" si="0"/>
        <v>2006</v>
      </c>
      <c r="I97" s="30">
        <v>66.47</v>
      </c>
      <c r="J97" s="30">
        <v>21.6</v>
      </c>
      <c r="K97" s="30">
        <v>5.33</v>
      </c>
      <c r="L97" s="30">
        <v>4.8</v>
      </c>
      <c r="M97" s="30">
        <v>1.8</v>
      </c>
      <c r="N97" s="30"/>
      <c r="O97" s="26">
        <f t="shared" si="1"/>
        <v>2006</v>
      </c>
      <c r="P97" s="30">
        <v>53.48</v>
      </c>
      <c r="Q97" s="30">
        <v>30.08</v>
      </c>
      <c r="R97" s="30">
        <v>7.38</v>
      </c>
      <c r="S97" s="30">
        <v>6.66</v>
      </c>
      <c r="T97" s="30">
        <v>2.4</v>
      </c>
      <c r="U97" s="30"/>
      <c r="V97" s="26">
        <f t="shared" si="2"/>
        <v>2006</v>
      </c>
      <c r="W97" s="30">
        <v>48.37</v>
      </c>
      <c r="X97" s="30">
        <v>33.11</v>
      </c>
      <c r="Y97" s="30">
        <v>8.33</v>
      </c>
      <c r="Z97" s="30">
        <v>7.61</v>
      </c>
      <c r="AA97" s="30">
        <v>2.57</v>
      </c>
      <c r="AB97" s="30"/>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row>
    <row r="98" spans="1:79">
      <c r="A98" s="26">
        <f t="shared" ref="A98:A103" si="4">A97+1</f>
        <v>2007</v>
      </c>
      <c r="B98" s="30">
        <v>72.25</v>
      </c>
      <c r="C98" s="30">
        <v>16.54</v>
      </c>
      <c r="D98" s="30">
        <v>5.09</v>
      </c>
      <c r="E98" s="30">
        <v>4.6900000000000004</v>
      </c>
      <c r="F98" s="30">
        <v>1.44</v>
      </c>
      <c r="G98" s="30"/>
      <c r="H98" s="26">
        <f t="shared" si="0"/>
        <v>2007</v>
      </c>
      <c r="I98" s="30">
        <v>66.430000000000007</v>
      </c>
      <c r="J98" s="30">
        <v>20.29</v>
      </c>
      <c r="K98" s="30">
        <v>6.06</v>
      </c>
      <c r="L98" s="30">
        <v>5.46</v>
      </c>
      <c r="M98" s="30">
        <v>1.76</v>
      </c>
      <c r="N98" s="30"/>
      <c r="O98" s="26">
        <f t="shared" si="1"/>
        <v>2007</v>
      </c>
      <c r="P98" s="30">
        <v>54.28</v>
      </c>
      <c r="Q98" s="30">
        <v>27.65</v>
      </c>
      <c r="R98" s="30">
        <v>8.35</v>
      </c>
      <c r="S98" s="30">
        <v>7.46</v>
      </c>
      <c r="T98" s="30">
        <v>2.2599999999999998</v>
      </c>
      <c r="U98" s="30"/>
      <c r="V98" s="26">
        <f t="shared" si="2"/>
        <v>2007</v>
      </c>
      <c r="W98" s="30">
        <v>49.83</v>
      </c>
      <c r="X98" s="30">
        <v>29.93</v>
      </c>
      <c r="Y98" s="30">
        <v>9.3800000000000008</v>
      </c>
      <c r="Z98" s="30">
        <v>8.4600000000000009</v>
      </c>
      <c r="AA98" s="30">
        <v>2.4</v>
      </c>
      <c r="AB98" s="30"/>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row>
    <row r="99" spans="1:79">
      <c r="A99" s="26">
        <f t="shared" si="4"/>
        <v>2008</v>
      </c>
      <c r="B99" s="30">
        <v>74.099999999999994</v>
      </c>
      <c r="C99" s="30">
        <v>16.2</v>
      </c>
      <c r="D99" s="30">
        <v>4.3899999999999997</v>
      </c>
      <c r="E99" s="30">
        <v>3.54</v>
      </c>
      <c r="F99" s="30">
        <v>1.76</v>
      </c>
      <c r="G99" s="30"/>
      <c r="H99" s="26">
        <f t="shared" si="0"/>
        <v>2008</v>
      </c>
      <c r="I99" s="30">
        <v>68.45</v>
      </c>
      <c r="J99" s="30">
        <v>20.04</v>
      </c>
      <c r="K99" s="30">
        <v>5.28</v>
      </c>
      <c r="L99" s="30">
        <v>4.0999999999999996</v>
      </c>
      <c r="M99" s="30">
        <v>2.13</v>
      </c>
      <c r="N99" s="30"/>
      <c r="O99" s="26">
        <f t="shared" si="1"/>
        <v>2008</v>
      </c>
      <c r="P99" s="30">
        <v>55.71</v>
      </c>
      <c r="Q99" s="30">
        <v>28.33</v>
      </c>
      <c r="R99" s="30">
        <v>7.52</v>
      </c>
      <c r="S99" s="30">
        <v>5.56</v>
      </c>
      <c r="T99" s="30">
        <v>2.89</v>
      </c>
      <c r="U99" s="30"/>
      <c r="V99" s="26">
        <f t="shared" si="2"/>
        <v>2008</v>
      </c>
      <c r="W99" s="30">
        <v>50.2</v>
      </c>
      <c r="X99" s="30">
        <v>31.69</v>
      </c>
      <c r="Y99" s="30">
        <v>8.66</v>
      </c>
      <c r="Z99" s="30">
        <v>6.29</v>
      </c>
      <c r="AA99" s="30">
        <v>3.17</v>
      </c>
      <c r="AB99" s="30"/>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row>
    <row r="100" spans="1:79">
      <c r="A100" s="26">
        <f t="shared" si="4"/>
        <v>2009</v>
      </c>
      <c r="B100" s="30">
        <v>76.28</v>
      </c>
      <c r="C100" s="30">
        <v>16.2</v>
      </c>
      <c r="D100" s="30">
        <v>3.34</v>
      </c>
      <c r="E100" s="30">
        <v>2.7</v>
      </c>
      <c r="F100" s="30">
        <v>1.48</v>
      </c>
      <c r="G100" s="30"/>
      <c r="H100" s="26">
        <f t="shared" si="0"/>
        <v>2009</v>
      </c>
      <c r="I100" s="30">
        <v>70.709999999999994</v>
      </c>
      <c r="J100" s="30">
        <v>20.329999999999998</v>
      </c>
      <c r="K100" s="30">
        <v>4.03</v>
      </c>
      <c r="L100" s="30">
        <v>3.13</v>
      </c>
      <c r="M100" s="30">
        <v>1.8</v>
      </c>
      <c r="N100" s="30"/>
      <c r="O100" s="26">
        <f t="shared" si="1"/>
        <v>2009</v>
      </c>
      <c r="P100" s="30">
        <v>56.37</v>
      </c>
      <c r="Q100" s="30">
        <v>30.67</v>
      </c>
      <c r="R100" s="30">
        <v>6.02</v>
      </c>
      <c r="S100" s="30">
        <v>4.3899999999999997</v>
      </c>
      <c r="T100" s="30">
        <v>2.56</v>
      </c>
      <c r="U100" s="30"/>
      <c r="V100" s="26">
        <f t="shared" si="2"/>
        <v>2009</v>
      </c>
      <c r="W100" s="30">
        <v>50.34</v>
      </c>
      <c r="X100" s="30">
        <v>34.78</v>
      </c>
      <c r="Y100" s="30">
        <v>7</v>
      </c>
      <c r="Z100" s="30">
        <v>5.04</v>
      </c>
      <c r="AA100" s="30">
        <v>2.83</v>
      </c>
      <c r="AB100" s="30"/>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row>
    <row r="101" spans="1:79">
      <c r="A101" s="26">
        <f t="shared" si="4"/>
        <v>2010</v>
      </c>
      <c r="B101" s="30">
        <v>76.44</v>
      </c>
      <c r="C101" s="30">
        <v>15.93</v>
      </c>
      <c r="D101" s="30">
        <v>3.74</v>
      </c>
      <c r="E101" s="30">
        <v>2.31</v>
      </c>
      <c r="F101" s="30">
        <v>1.58</v>
      </c>
      <c r="G101" s="30"/>
      <c r="H101" s="26">
        <f t="shared" si="0"/>
        <v>2010</v>
      </c>
      <c r="I101" s="30">
        <v>70.92</v>
      </c>
      <c r="J101" s="30">
        <v>19.829999999999998</v>
      </c>
      <c r="K101" s="30">
        <v>4.59</v>
      </c>
      <c r="L101" s="30">
        <v>2.76</v>
      </c>
      <c r="M101" s="30">
        <v>1.91</v>
      </c>
      <c r="N101" s="30"/>
      <c r="O101" s="26">
        <f t="shared" si="1"/>
        <v>2010</v>
      </c>
      <c r="P101" s="30">
        <v>57.17</v>
      </c>
      <c r="Q101" s="30">
        <v>29.2</v>
      </c>
      <c r="R101" s="30">
        <v>6.97</v>
      </c>
      <c r="S101" s="30">
        <v>4.04</v>
      </c>
      <c r="T101" s="30">
        <v>2.63</v>
      </c>
      <c r="U101" s="30"/>
      <c r="V101" s="26">
        <f t="shared" si="2"/>
        <v>2010</v>
      </c>
      <c r="W101" s="30">
        <v>51.39</v>
      </c>
      <c r="X101" s="30">
        <v>32.82</v>
      </c>
      <c r="Y101" s="30">
        <v>8.19</v>
      </c>
      <c r="Z101" s="30">
        <v>4.71</v>
      </c>
      <c r="AA101" s="30">
        <v>2.89</v>
      </c>
      <c r="AB101" s="30"/>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row>
    <row r="102" spans="1:79">
      <c r="A102" s="26">
        <f t="shared" si="4"/>
        <v>2011</v>
      </c>
      <c r="B102" s="30">
        <v>76.819999999999993</v>
      </c>
      <c r="C102" s="30">
        <v>15.94</v>
      </c>
      <c r="D102" s="30">
        <v>3.62</v>
      </c>
      <c r="E102" s="30">
        <v>1.95</v>
      </c>
      <c r="F102" s="30">
        <v>1.67</v>
      </c>
      <c r="G102" s="30"/>
      <c r="H102" s="26">
        <f t="shared" si="0"/>
        <v>2011</v>
      </c>
      <c r="I102" s="30">
        <v>71.459999999999994</v>
      </c>
      <c r="J102" s="30">
        <v>19.82</v>
      </c>
      <c r="K102" s="30">
        <v>4.3600000000000003</v>
      </c>
      <c r="L102" s="30">
        <v>2.34</v>
      </c>
      <c r="M102" s="30">
        <v>2.0099999999999998</v>
      </c>
      <c r="N102" s="30"/>
      <c r="O102" s="26">
        <f t="shared" si="1"/>
        <v>2011</v>
      </c>
      <c r="P102" s="30">
        <v>58.39</v>
      </c>
      <c r="Q102" s="30">
        <v>29.04</v>
      </c>
      <c r="R102" s="30">
        <v>6.43</v>
      </c>
      <c r="S102" s="30">
        <v>3.46</v>
      </c>
      <c r="T102" s="30">
        <v>2.68</v>
      </c>
      <c r="U102" s="30"/>
      <c r="V102" s="26">
        <f t="shared" si="2"/>
        <v>2011</v>
      </c>
      <c r="W102" s="30">
        <v>53.1</v>
      </c>
      <c r="X102" s="30">
        <v>32.479999999999997</v>
      </c>
      <c r="Y102" s="30">
        <v>7.46</v>
      </c>
      <c r="Z102" s="30">
        <v>4.04</v>
      </c>
      <c r="AA102" s="30">
        <v>2.92</v>
      </c>
      <c r="AB102" s="30"/>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row>
    <row r="103" spans="1:79">
      <c r="A103" s="26">
        <f t="shared" si="4"/>
        <v>2012</v>
      </c>
      <c r="B103" s="30">
        <v>74.31</v>
      </c>
      <c r="C103" s="30">
        <v>17.14</v>
      </c>
      <c r="D103" s="30">
        <v>4.9400000000000004</v>
      </c>
      <c r="E103" s="30">
        <v>1.81</v>
      </c>
      <c r="F103" s="30">
        <v>1.8</v>
      </c>
      <c r="G103" s="30"/>
      <c r="H103" s="26">
        <f t="shared" si="0"/>
        <v>2012</v>
      </c>
      <c r="I103" s="30">
        <v>68.430000000000007</v>
      </c>
      <c r="J103" s="30">
        <v>21.17</v>
      </c>
      <c r="K103" s="30">
        <v>6.05</v>
      </c>
      <c r="L103" s="30">
        <v>2.19</v>
      </c>
      <c r="M103" s="30">
        <v>2.15</v>
      </c>
      <c r="N103" s="30"/>
      <c r="O103" s="26">
        <f t="shared" si="1"/>
        <v>2012</v>
      </c>
      <c r="P103" s="30">
        <v>54.87</v>
      </c>
      <c r="Q103" s="30">
        <v>29.96</v>
      </c>
      <c r="R103" s="30">
        <v>9.15</v>
      </c>
      <c r="S103" s="30">
        <v>3.2</v>
      </c>
      <c r="T103" s="30">
        <v>2.81</v>
      </c>
      <c r="U103" s="30"/>
      <c r="V103" s="26">
        <f t="shared" si="2"/>
        <v>2012</v>
      </c>
      <c r="W103" s="30">
        <v>49.94</v>
      </c>
      <c r="X103" s="30">
        <v>32.69</v>
      </c>
      <c r="Y103" s="30">
        <v>10.68</v>
      </c>
      <c r="Z103" s="30">
        <v>3.69</v>
      </c>
      <c r="AA103" s="30">
        <v>3.01</v>
      </c>
      <c r="AB103" s="30"/>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row>
    <row r="104" spans="1:79">
      <c r="A104" s="26">
        <v>2013</v>
      </c>
      <c r="B104" s="30">
        <v>75.489999999999995</v>
      </c>
      <c r="C104" s="30">
        <v>17.14</v>
      </c>
      <c r="D104" s="30">
        <v>3.88</v>
      </c>
      <c r="E104" s="30">
        <v>1.68</v>
      </c>
      <c r="F104" s="30">
        <v>1.82</v>
      </c>
      <c r="G104" s="30"/>
      <c r="H104" s="26">
        <f t="shared" si="0"/>
        <v>2013</v>
      </c>
      <c r="I104" s="30">
        <v>69.73</v>
      </c>
      <c r="J104" s="30">
        <v>21.36</v>
      </c>
      <c r="K104" s="30">
        <v>4.66</v>
      </c>
      <c r="L104" s="30">
        <v>2.06</v>
      </c>
      <c r="M104" s="30">
        <v>2.19</v>
      </c>
      <c r="N104" s="30"/>
      <c r="O104" s="26">
        <f t="shared" si="1"/>
        <v>2013</v>
      </c>
      <c r="P104" s="30">
        <v>56.69</v>
      </c>
      <c r="Q104" s="30">
        <v>30.57</v>
      </c>
      <c r="R104" s="30">
        <v>6.65</v>
      </c>
      <c r="S104" s="30">
        <v>3.12</v>
      </c>
      <c r="T104" s="30">
        <v>2.97</v>
      </c>
      <c r="U104" s="30"/>
      <c r="V104" s="26">
        <f t="shared" si="2"/>
        <v>2013</v>
      </c>
      <c r="W104" s="30">
        <v>50.98</v>
      </c>
      <c r="X104" s="30">
        <v>34.36</v>
      </c>
      <c r="Y104" s="30">
        <v>7.67</v>
      </c>
      <c r="Z104" s="30">
        <v>3.71</v>
      </c>
      <c r="AA104" s="30">
        <v>3.28</v>
      </c>
      <c r="AB104" s="30"/>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row>
    <row r="105" spans="1:79">
      <c r="A105" s="26">
        <v>2014</v>
      </c>
      <c r="B105" s="30">
        <v>75.099999999999994</v>
      </c>
      <c r="C105" s="30">
        <v>16.89</v>
      </c>
      <c r="D105" s="30">
        <v>4.49</v>
      </c>
      <c r="E105" s="30">
        <v>1.52</v>
      </c>
      <c r="F105" s="30">
        <v>2</v>
      </c>
      <c r="G105" s="30"/>
      <c r="H105" s="26">
        <f t="shared" si="0"/>
        <v>2014</v>
      </c>
      <c r="I105" s="30">
        <v>69.239999999999995</v>
      </c>
      <c r="J105" s="30">
        <v>21.08</v>
      </c>
      <c r="K105" s="30">
        <v>5.4</v>
      </c>
      <c r="L105" s="30">
        <v>1.85</v>
      </c>
      <c r="M105" s="30">
        <v>2.42</v>
      </c>
      <c r="N105" s="30"/>
      <c r="O105" s="26">
        <f t="shared" si="1"/>
        <v>2014</v>
      </c>
      <c r="P105" s="30">
        <v>55.99</v>
      </c>
      <c r="Q105" s="30">
        <v>30.26</v>
      </c>
      <c r="R105" s="30">
        <v>7.66</v>
      </c>
      <c r="S105" s="30">
        <v>2.79</v>
      </c>
      <c r="T105" s="30">
        <v>3.3</v>
      </c>
      <c r="U105" s="30"/>
      <c r="V105" s="26">
        <f t="shared" si="2"/>
        <v>2014</v>
      </c>
      <c r="W105" s="30">
        <v>50.76</v>
      </c>
      <c r="X105" s="30">
        <v>33.58</v>
      </c>
      <c r="Y105" s="30">
        <v>8.74</v>
      </c>
      <c r="Z105" s="30">
        <v>3.3</v>
      </c>
      <c r="AA105" s="30">
        <v>3.62</v>
      </c>
      <c r="AB105" s="30"/>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row>
    <row r="106" spans="1:79">
      <c r="A106" s="26">
        <v>2015</v>
      </c>
      <c r="B106" s="30">
        <v>75.209999999999994</v>
      </c>
      <c r="C106" s="30">
        <v>17.32</v>
      </c>
      <c r="D106" s="30">
        <v>4.37</v>
      </c>
      <c r="E106" s="30">
        <v>1.48</v>
      </c>
      <c r="F106" s="30">
        <v>1.62</v>
      </c>
      <c r="G106" s="30"/>
      <c r="H106" s="26">
        <f t="shared" si="0"/>
        <v>2015</v>
      </c>
      <c r="I106" s="30">
        <v>69.28</v>
      </c>
      <c r="J106" s="30">
        <v>21.71</v>
      </c>
      <c r="K106" s="30">
        <v>5.28</v>
      </c>
      <c r="L106" s="30">
        <v>1.79</v>
      </c>
      <c r="M106" s="30">
        <v>1.94</v>
      </c>
      <c r="N106" s="30"/>
      <c r="O106" s="26">
        <f t="shared" si="1"/>
        <v>2015</v>
      </c>
      <c r="P106" s="30">
        <v>56.2</v>
      </c>
      <c r="Q106" s="30">
        <v>31.03</v>
      </c>
      <c r="R106" s="30">
        <v>7.52</v>
      </c>
      <c r="S106" s="30">
        <v>2.71</v>
      </c>
      <c r="T106" s="30">
        <v>2.5499999999999998</v>
      </c>
      <c r="U106" s="30"/>
      <c r="V106" s="26">
        <f t="shared" si="2"/>
        <v>2015</v>
      </c>
      <c r="W106" s="30">
        <v>51.17</v>
      </c>
      <c r="X106" s="30">
        <v>34.270000000000003</v>
      </c>
      <c r="Y106" s="30">
        <v>8.6300000000000008</v>
      </c>
      <c r="Z106" s="30">
        <v>3.19</v>
      </c>
      <c r="AA106" s="30">
        <v>2.74</v>
      </c>
      <c r="AB106" s="30"/>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row>
    <row r="107" spans="1:79">
      <c r="A107" s="26">
        <f>A106+1</f>
        <v>2016</v>
      </c>
      <c r="B107" s="30">
        <v>75.23</v>
      </c>
      <c r="C107" s="30">
        <v>17.63</v>
      </c>
      <c r="D107" s="30">
        <v>4.21</v>
      </c>
      <c r="E107" s="30">
        <v>1.42</v>
      </c>
      <c r="F107" s="30">
        <v>1.51</v>
      </c>
      <c r="G107" s="30"/>
      <c r="H107" s="26">
        <f t="shared" si="0"/>
        <v>2016</v>
      </c>
      <c r="I107" s="30">
        <v>69.239999999999995</v>
      </c>
      <c r="J107" s="30">
        <v>22.12</v>
      </c>
      <c r="K107" s="30">
        <v>5.12</v>
      </c>
      <c r="L107" s="30">
        <v>1.71</v>
      </c>
      <c r="M107" s="30">
        <v>1.82</v>
      </c>
      <c r="N107" s="30"/>
      <c r="O107" s="26">
        <f t="shared" si="1"/>
        <v>2016</v>
      </c>
      <c r="P107" s="30">
        <v>55.33</v>
      </c>
      <c r="Q107" s="30">
        <v>32.18</v>
      </c>
      <c r="R107" s="30">
        <v>7.42</v>
      </c>
      <c r="S107" s="30">
        <v>2.62</v>
      </c>
      <c r="T107" s="30">
        <v>2.44</v>
      </c>
      <c r="U107" s="30"/>
      <c r="V107" s="26">
        <f t="shared" si="2"/>
        <v>2016</v>
      </c>
      <c r="W107" s="30">
        <v>50.2</v>
      </c>
      <c r="X107" s="30">
        <v>35.53</v>
      </c>
      <c r="Y107" s="30">
        <v>8.52</v>
      </c>
      <c r="Z107" s="30">
        <v>3.08</v>
      </c>
      <c r="AA107" s="30">
        <v>2.67</v>
      </c>
      <c r="AB107" s="30"/>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row>
    <row r="108" spans="1:79" ht="10" customHeight="1">
      <c r="A108" s="26">
        <f>A107+1</f>
        <v>2017</v>
      </c>
      <c r="B108" s="30">
        <v>75.319999999999993</v>
      </c>
      <c r="C108" s="30">
        <v>17.16</v>
      </c>
      <c r="D108" s="30">
        <v>4.3899999999999997</v>
      </c>
      <c r="E108" s="30">
        <v>1.53</v>
      </c>
      <c r="F108" s="30">
        <v>1.6</v>
      </c>
      <c r="G108" s="30"/>
      <c r="H108" s="26">
        <f t="shared" si="0"/>
        <v>2017</v>
      </c>
      <c r="I108" s="30">
        <v>69.31</v>
      </c>
      <c r="J108" s="30">
        <v>21.54</v>
      </c>
      <c r="K108" s="30">
        <v>5.33</v>
      </c>
      <c r="L108" s="30">
        <v>1.88</v>
      </c>
      <c r="M108" s="30">
        <v>1.95</v>
      </c>
      <c r="N108" s="30"/>
      <c r="O108" s="26">
        <f t="shared" si="1"/>
        <v>2017</v>
      </c>
      <c r="P108" s="30">
        <v>56.04</v>
      </c>
      <c r="Q108" s="30">
        <v>30.95</v>
      </c>
      <c r="R108" s="30">
        <v>7.49</v>
      </c>
      <c r="S108" s="30">
        <v>2.88</v>
      </c>
      <c r="T108" s="30">
        <v>2.64</v>
      </c>
      <c r="U108" s="30"/>
      <c r="V108" s="26">
        <f t="shared" si="2"/>
        <v>2017</v>
      </c>
      <c r="W108" s="30">
        <v>51.62</v>
      </c>
      <c r="X108" s="30">
        <v>33.68</v>
      </c>
      <c r="Y108" s="30">
        <v>8.42</v>
      </c>
      <c r="Z108" s="30">
        <v>3.38</v>
      </c>
      <c r="AA108" s="30">
        <v>2.9</v>
      </c>
      <c r="AB108" s="30"/>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row>
    <row r="109" spans="1:7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row>
    <row r="110" spans="1:79">
      <c r="A110" s="28" t="s">
        <v>78</v>
      </c>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row>
    <row r="111" spans="1:79">
      <c r="A111" s="27" t="s">
        <v>77</v>
      </c>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row>
    <row r="112" spans="1:79">
      <c r="A112" s="27" t="s">
        <v>76</v>
      </c>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row>
    <row r="113" spans="1:79">
      <c r="A113" s="27" t="s">
        <v>75</v>
      </c>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row>
    <row r="114" spans="1:79">
      <c r="A114" s="27" t="s">
        <v>74</v>
      </c>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row>
    <row r="115" spans="1:79">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row>
    <row r="116" spans="1:79">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row>
    <row r="117" spans="1:79">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row>
    <row r="118" spans="1:79">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row>
    <row r="119" spans="1:7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row>
    <row r="120" spans="1:79">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row>
    <row r="121" spans="1:79">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row>
    <row r="122" spans="1:79">
      <c r="A122" s="26"/>
      <c r="B122" s="26"/>
      <c r="C122" s="26"/>
      <c r="D122" s="26"/>
      <c r="E122" s="26"/>
      <c r="F122" s="26"/>
      <c r="G122" s="26"/>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row>
    <row r="123" spans="1:79">
      <c r="A123" s="26"/>
      <c r="B123" s="26"/>
      <c r="C123" s="26"/>
      <c r="D123" s="26"/>
      <c r="E123" s="26"/>
      <c r="F123" s="26"/>
      <c r="G123" s="26"/>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row>
    <row r="124" spans="1:79">
      <c r="A124" s="26"/>
      <c r="B124" s="26"/>
      <c r="C124" s="26"/>
      <c r="D124" s="26"/>
      <c r="E124" s="26"/>
      <c r="F124" s="26"/>
      <c r="G124" s="26"/>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row>
    <row r="125" spans="1:79">
      <c r="A125" s="26"/>
      <c r="B125" s="26"/>
      <c r="C125" s="26"/>
      <c r="D125" s="26"/>
      <c r="E125" s="26"/>
      <c r="F125" s="26"/>
      <c r="G125" s="26"/>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row>
    <row r="126" spans="1:79">
      <c r="A126" s="26"/>
      <c r="B126" s="26"/>
      <c r="C126" s="26"/>
      <c r="D126" s="26"/>
      <c r="E126" s="26"/>
      <c r="F126" s="26"/>
      <c r="G126" s="26"/>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row>
    <row r="127" spans="1:79">
      <c r="A127" s="26"/>
      <c r="B127" s="26"/>
      <c r="C127" s="26"/>
      <c r="D127" s="26"/>
      <c r="E127" s="26"/>
      <c r="F127" s="26"/>
      <c r="G127" s="26"/>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row>
    <row r="128" spans="1:79">
      <c r="A128" s="26"/>
      <c r="B128" s="26"/>
      <c r="C128" s="26"/>
      <c r="D128" s="26"/>
      <c r="E128" s="26"/>
      <c r="F128" s="26"/>
      <c r="G128" s="26"/>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row>
    <row r="129" spans="1:79">
      <c r="A129" s="26"/>
      <c r="B129" s="26"/>
      <c r="C129" s="26"/>
      <c r="D129" s="26"/>
      <c r="E129" s="26"/>
      <c r="F129" s="26"/>
      <c r="G129" s="26"/>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row>
    <row r="130" spans="1:79">
      <c r="A130" s="26"/>
      <c r="B130" s="26"/>
      <c r="C130" s="26"/>
      <c r="D130" s="26"/>
      <c r="E130" s="26"/>
      <c r="F130" s="26"/>
      <c r="G130" s="26"/>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row>
    <row r="131" spans="1:79">
      <c r="A131" s="26"/>
      <c r="B131" s="26"/>
      <c r="C131" s="26"/>
      <c r="D131" s="26"/>
      <c r="E131" s="26"/>
      <c r="F131" s="26"/>
      <c r="G131" s="26"/>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row>
    <row r="132" spans="1:79">
      <c r="A132" s="26"/>
      <c r="B132" s="26"/>
      <c r="C132" s="26"/>
      <c r="D132" s="26"/>
      <c r="E132" s="26"/>
      <c r="F132" s="26"/>
      <c r="G132" s="26"/>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row>
    <row r="133" spans="1:79">
      <c r="A133" s="26"/>
      <c r="B133" s="26"/>
      <c r="C133" s="26"/>
      <c r="D133" s="26"/>
      <c r="E133" s="26"/>
      <c r="F133" s="26"/>
      <c r="G133" s="26"/>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row>
    <row r="134" spans="1:79">
      <c r="A134" s="26"/>
      <c r="B134" s="26"/>
      <c r="C134" s="26"/>
      <c r="D134" s="26"/>
      <c r="E134" s="26"/>
      <c r="F134" s="26"/>
      <c r="G134" s="26"/>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row>
    <row r="135" spans="1:79">
      <c r="A135" s="26"/>
      <c r="B135" s="26"/>
      <c r="C135" s="26"/>
      <c r="D135" s="26"/>
      <c r="E135" s="26"/>
      <c r="F135" s="26"/>
      <c r="G135" s="26"/>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row>
    <row r="136" spans="1:79">
      <c r="A136" s="26"/>
      <c r="B136" s="26"/>
      <c r="C136" s="26"/>
      <c r="D136" s="26"/>
      <c r="E136" s="26"/>
      <c r="F136" s="26"/>
      <c r="G136" s="26"/>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row>
    <row r="137" spans="1:79">
      <c r="A137" s="26"/>
      <c r="B137" s="26"/>
      <c r="C137" s="26"/>
      <c r="D137" s="26"/>
      <c r="E137" s="26"/>
      <c r="F137" s="26"/>
      <c r="G137" s="26"/>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row>
    <row r="138" spans="1:79">
      <c r="A138" s="26"/>
      <c r="B138" s="26"/>
      <c r="C138" s="26"/>
      <c r="D138" s="26"/>
      <c r="E138" s="26"/>
      <c r="F138" s="26"/>
      <c r="G138" s="26"/>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row>
    <row r="139" spans="1:79">
      <c r="A139" s="26"/>
      <c r="B139" s="26"/>
      <c r="C139" s="26"/>
      <c r="D139" s="26"/>
      <c r="E139" s="26"/>
      <c r="F139" s="26"/>
      <c r="G139" s="26"/>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row>
    <row r="140" spans="1:79">
      <c r="A140" s="26"/>
      <c r="B140" s="26"/>
      <c r="C140" s="26"/>
      <c r="D140" s="26"/>
      <c r="E140" s="26"/>
      <c r="F140" s="26"/>
      <c r="G140" s="26"/>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row>
    <row r="141" spans="1:79">
      <c r="A141" s="26"/>
      <c r="B141" s="26"/>
      <c r="C141" s="26"/>
      <c r="D141" s="26"/>
      <c r="E141" s="26"/>
      <c r="F141" s="26"/>
      <c r="G141" s="26"/>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row>
    <row r="142" spans="1:79">
      <c r="A142" s="26"/>
      <c r="B142" s="26"/>
      <c r="C142" s="26"/>
      <c r="D142" s="26"/>
      <c r="E142" s="26"/>
      <c r="F142" s="26"/>
      <c r="G142" s="26"/>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row>
    <row r="143" spans="1:79">
      <c r="A143" s="26"/>
      <c r="B143" s="26"/>
      <c r="C143" s="26"/>
      <c r="D143" s="26"/>
      <c r="E143" s="26"/>
      <c r="F143" s="26"/>
      <c r="G143" s="26"/>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row>
    <row r="144" spans="1:79">
      <c r="A144" s="26"/>
      <c r="B144" s="26"/>
      <c r="C144" s="26"/>
      <c r="D144" s="26"/>
      <c r="E144" s="26"/>
      <c r="F144" s="26"/>
      <c r="G144" s="26"/>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row>
    <row r="145" spans="1:79">
      <c r="A145" s="26"/>
      <c r="B145" s="26"/>
      <c r="C145" s="26"/>
      <c r="D145" s="26"/>
      <c r="E145" s="26"/>
      <c r="F145" s="26"/>
      <c r="G145" s="26"/>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row>
    <row r="146" spans="1:79">
      <c r="A146" s="26"/>
      <c r="B146" s="26"/>
      <c r="C146" s="26"/>
      <c r="D146" s="26"/>
      <c r="E146" s="26"/>
      <c r="F146" s="26"/>
      <c r="G146" s="26"/>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row>
    <row r="147" spans="1:79">
      <c r="A147" s="26"/>
      <c r="B147" s="26"/>
      <c r="C147" s="26"/>
      <c r="D147" s="26"/>
      <c r="E147" s="26"/>
      <c r="F147" s="26"/>
      <c r="G147" s="26"/>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row>
    <row r="148" spans="1:79">
      <c r="A148" s="26"/>
      <c r="B148" s="26"/>
      <c r="C148" s="26"/>
      <c r="D148" s="26"/>
      <c r="E148" s="26"/>
      <c r="F148" s="26"/>
      <c r="G148" s="26"/>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row>
    <row r="149" spans="1:79">
      <c r="A149" s="26"/>
      <c r="B149" s="26"/>
      <c r="C149" s="26"/>
      <c r="D149" s="26"/>
      <c r="E149" s="26"/>
      <c r="F149" s="26"/>
      <c r="G149" s="26"/>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row>
    <row r="150" spans="1:79">
      <c r="A150" s="26"/>
      <c r="B150" s="26"/>
      <c r="C150" s="26"/>
      <c r="D150" s="26"/>
      <c r="E150" s="26"/>
      <c r="F150" s="26"/>
      <c r="G150" s="26"/>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row>
    <row r="151" spans="1:79">
      <c r="A151" s="26"/>
      <c r="B151" s="26"/>
      <c r="C151" s="26"/>
      <c r="D151" s="26"/>
      <c r="E151" s="26"/>
      <c r="F151" s="26"/>
      <c r="G151" s="26"/>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row>
    <row r="152" spans="1:79">
      <c r="A152" s="26"/>
      <c r="B152" s="26"/>
      <c r="C152" s="26"/>
      <c r="D152" s="26"/>
      <c r="E152" s="26"/>
      <c r="F152" s="26"/>
      <c r="G152" s="26"/>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row>
    <row r="153" spans="1:79">
      <c r="A153" s="26"/>
      <c r="B153" s="26"/>
      <c r="C153" s="26"/>
      <c r="D153" s="26"/>
      <c r="E153" s="26"/>
      <c r="F153" s="26"/>
      <c r="G153" s="26"/>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row>
    <row r="154" spans="1:79">
      <c r="A154" s="26"/>
      <c r="B154" s="26"/>
      <c r="C154" s="26"/>
      <c r="D154" s="26"/>
      <c r="E154" s="26"/>
      <c r="F154" s="26"/>
      <c r="G154" s="26"/>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row>
    <row r="155" spans="1:79">
      <c r="A155" s="26"/>
      <c r="B155" s="26"/>
      <c r="C155" s="26"/>
      <c r="D155" s="26"/>
      <c r="E155" s="26"/>
      <c r="F155" s="26"/>
      <c r="G155" s="26"/>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row>
    <row r="156" spans="1:79">
      <c r="A156" s="26"/>
      <c r="B156" s="26"/>
      <c r="C156" s="26"/>
      <c r="D156" s="26"/>
      <c r="E156" s="26"/>
      <c r="F156" s="26"/>
      <c r="G156" s="26"/>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row>
    <row r="157" spans="1:79">
      <c r="A157" s="26"/>
      <c r="B157" s="26"/>
      <c r="C157" s="26"/>
      <c r="D157" s="26"/>
      <c r="E157" s="26"/>
      <c r="F157" s="26"/>
      <c r="G157" s="26"/>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row>
    <row r="158" spans="1:79">
      <c r="A158" s="26"/>
      <c r="B158" s="26"/>
      <c r="C158" s="26"/>
      <c r="D158" s="26"/>
      <c r="E158" s="26"/>
      <c r="F158" s="26"/>
      <c r="G158" s="26"/>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row>
    <row r="159" spans="1:79">
      <c r="A159" s="26"/>
      <c r="B159" s="26"/>
      <c r="C159" s="26"/>
      <c r="D159" s="26"/>
      <c r="E159" s="26"/>
      <c r="F159" s="26"/>
      <c r="G159" s="26"/>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row>
    <row r="160" spans="1:79">
      <c r="A160" s="26"/>
      <c r="B160" s="26"/>
      <c r="C160" s="26"/>
      <c r="D160" s="26"/>
      <c r="E160" s="26"/>
      <c r="F160" s="26"/>
      <c r="G160" s="26"/>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row>
    <row r="161" spans="1:79">
      <c r="A161" s="26"/>
      <c r="B161" s="26"/>
      <c r="C161" s="26"/>
      <c r="D161" s="26"/>
      <c r="E161" s="26"/>
      <c r="F161" s="26"/>
      <c r="G161" s="26"/>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row>
    <row r="162" spans="1:79">
      <c r="A162" s="26"/>
      <c r="B162" s="26"/>
      <c r="C162" s="26"/>
      <c r="D162" s="26"/>
      <c r="E162" s="26"/>
      <c r="F162" s="26"/>
      <c r="G162" s="26"/>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row>
    <row r="163" spans="1:79">
      <c r="A163" s="26"/>
      <c r="B163" s="26"/>
      <c r="C163" s="26"/>
      <c r="D163" s="26"/>
      <c r="E163" s="26"/>
      <c r="F163" s="26"/>
      <c r="G163" s="26"/>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row>
    <row r="164" spans="1:79">
      <c r="A164" s="26"/>
      <c r="B164" s="26"/>
      <c r="C164" s="26"/>
      <c r="D164" s="26"/>
      <c r="E164" s="26"/>
      <c r="F164" s="26"/>
      <c r="G164" s="26"/>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row>
    <row r="165" spans="1:79">
      <c r="A165" s="26"/>
      <c r="B165" s="26"/>
      <c r="C165" s="26"/>
      <c r="D165" s="26"/>
      <c r="E165" s="26"/>
      <c r="F165" s="26"/>
      <c r="G165" s="26"/>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row>
    <row r="166" spans="1:79">
      <c r="A166" s="26"/>
      <c r="B166" s="26"/>
      <c r="C166" s="26"/>
      <c r="D166" s="26"/>
      <c r="E166" s="26"/>
      <c r="F166" s="26"/>
      <c r="G166" s="26"/>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row>
    <row r="167" spans="1:79">
      <c r="A167" s="26"/>
      <c r="B167" s="26"/>
      <c r="C167" s="26"/>
      <c r="D167" s="26"/>
      <c r="E167" s="26"/>
      <c r="F167" s="26"/>
      <c r="G167" s="26"/>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row>
    <row r="168" spans="1:79">
      <c r="A168" s="26"/>
      <c r="B168" s="26"/>
      <c r="C168" s="26"/>
      <c r="D168" s="26"/>
      <c r="E168" s="26"/>
      <c r="F168" s="26"/>
      <c r="G168" s="26"/>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row>
    <row r="169" spans="1:79">
      <c r="A169" s="26"/>
      <c r="B169" s="26"/>
      <c r="C169" s="26"/>
      <c r="D169" s="26"/>
      <c r="E169" s="26"/>
      <c r="F169" s="26"/>
      <c r="G169" s="26"/>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row>
    <row r="170" spans="1:79">
      <c r="A170" s="26"/>
      <c r="B170" s="26"/>
      <c r="C170" s="26"/>
      <c r="D170" s="26"/>
      <c r="E170" s="26"/>
      <c r="F170" s="26"/>
      <c r="G170" s="26"/>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row>
    <row r="171" spans="1:79">
      <c r="A171" s="26"/>
      <c r="B171" s="26"/>
      <c r="C171" s="26"/>
      <c r="D171" s="26"/>
      <c r="E171" s="26"/>
      <c r="F171" s="26"/>
      <c r="G171" s="26"/>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row>
    <row r="172" spans="1:79">
      <c r="A172" s="26"/>
      <c r="B172" s="26"/>
      <c r="C172" s="26"/>
      <c r="D172" s="26"/>
      <c r="E172" s="26"/>
      <c r="F172" s="26"/>
      <c r="G172" s="26"/>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row>
    <row r="173" spans="1:79">
      <c r="A173" s="26"/>
      <c r="B173" s="26"/>
      <c r="C173" s="26"/>
      <c r="D173" s="26"/>
      <c r="E173" s="26"/>
      <c r="F173" s="26"/>
      <c r="G173" s="26"/>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row>
    <row r="174" spans="1:79">
      <c r="A174" s="26"/>
      <c r="B174" s="26"/>
      <c r="C174" s="26"/>
      <c r="D174" s="26"/>
      <c r="E174" s="26"/>
      <c r="F174" s="26"/>
      <c r="G174" s="26"/>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row>
    <row r="175" spans="1:79">
      <c r="A175" s="26"/>
      <c r="B175" s="26"/>
      <c r="C175" s="26"/>
      <c r="D175" s="26"/>
      <c r="E175" s="26"/>
      <c r="F175" s="26"/>
      <c r="G175" s="26"/>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row>
    <row r="176" spans="1:79">
      <c r="A176" s="26"/>
      <c r="B176" s="26"/>
      <c r="C176" s="26"/>
      <c r="D176" s="26"/>
      <c r="E176" s="26"/>
      <c r="F176" s="26"/>
      <c r="G176" s="26"/>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row>
    <row r="177" spans="1:79">
      <c r="A177" s="26"/>
      <c r="B177" s="26"/>
      <c r="C177" s="26"/>
      <c r="D177" s="26"/>
      <c r="E177" s="26"/>
      <c r="F177" s="26"/>
      <c r="G177" s="26"/>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row>
    <row r="178" spans="1:79">
      <c r="A178" s="26"/>
      <c r="B178" s="26"/>
      <c r="C178" s="26"/>
      <c r="D178" s="26"/>
      <c r="E178" s="26"/>
      <c r="F178" s="26"/>
      <c r="G178" s="26"/>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row>
    <row r="179" spans="1:79">
      <c r="A179" s="26"/>
      <c r="B179" s="26"/>
      <c r="C179" s="26"/>
      <c r="D179" s="26"/>
      <c r="E179" s="26"/>
      <c r="F179" s="26"/>
      <c r="G179" s="26"/>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row>
    <row r="180" spans="1:79">
      <c r="A180" s="26"/>
      <c r="B180" s="26"/>
      <c r="C180" s="26"/>
      <c r="D180" s="26"/>
      <c r="E180" s="26"/>
      <c r="F180" s="26"/>
      <c r="G180" s="26"/>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row>
    <row r="181" spans="1:79">
      <c r="A181" s="26"/>
      <c r="B181" s="26"/>
      <c r="C181" s="26"/>
      <c r="D181" s="26"/>
      <c r="E181" s="26"/>
      <c r="F181" s="26"/>
      <c r="G181" s="26"/>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row>
    <row r="182" spans="1:79">
      <c r="A182" s="26"/>
      <c r="B182" s="26"/>
      <c r="C182" s="26"/>
      <c r="D182" s="26"/>
      <c r="E182" s="26"/>
      <c r="F182" s="26"/>
      <c r="G182" s="26"/>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row>
    <row r="183" spans="1:79">
      <c r="A183" s="26"/>
      <c r="B183" s="26"/>
      <c r="C183" s="26"/>
      <c r="D183" s="26"/>
      <c r="E183" s="26"/>
      <c r="F183" s="26"/>
      <c r="G183" s="26"/>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row>
    <row r="184" spans="1:79">
      <c r="A184" s="26"/>
      <c r="B184" s="26"/>
      <c r="C184" s="26"/>
      <c r="D184" s="26"/>
      <c r="E184" s="26"/>
      <c r="F184" s="26"/>
      <c r="G184" s="26"/>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row>
    <row r="185" spans="1:79">
      <c r="A185" s="26"/>
      <c r="B185" s="26"/>
      <c r="C185" s="26"/>
      <c r="D185" s="26"/>
      <c r="E185" s="26"/>
      <c r="F185" s="26"/>
      <c r="G185" s="26"/>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row>
    <row r="186" spans="1:79">
      <c r="A186" s="26"/>
      <c r="B186" s="26"/>
      <c r="C186" s="26"/>
      <c r="D186" s="26"/>
      <c r="E186" s="26"/>
      <c r="F186" s="26"/>
      <c r="G186" s="26"/>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row>
    <row r="187" spans="1:79">
      <c r="A187" s="26"/>
      <c r="B187" s="26"/>
      <c r="C187" s="26"/>
      <c r="D187" s="26"/>
      <c r="E187" s="26"/>
      <c r="F187" s="26"/>
      <c r="G187" s="26"/>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row>
    <row r="188" spans="1:79">
      <c r="A188" s="26"/>
      <c r="B188" s="26"/>
      <c r="C188" s="26"/>
      <c r="D188" s="26"/>
      <c r="E188" s="26"/>
      <c r="F188" s="26"/>
      <c r="G188" s="26"/>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row>
    <row r="189" spans="1:79">
      <c r="A189" s="26"/>
      <c r="B189" s="26"/>
      <c r="C189" s="26"/>
      <c r="D189" s="26"/>
      <c r="E189" s="26"/>
      <c r="F189" s="26"/>
      <c r="G189" s="26"/>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row>
    <row r="190" spans="1:79">
      <c r="A190" s="26"/>
      <c r="B190" s="26"/>
      <c r="C190" s="26"/>
      <c r="D190" s="26"/>
      <c r="E190" s="26"/>
      <c r="F190" s="26"/>
      <c r="G190" s="26"/>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row>
    <row r="191" spans="1:79">
      <c r="A191" s="26"/>
      <c r="B191" s="26"/>
      <c r="C191" s="26"/>
      <c r="D191" s="26"/>
      <c r="E191" s="26"/>
      <c r="F191" s="26"/>
      <c r="G191" s="26"/>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row>
    <row r="192" spans="1:79">
      <c r="A192" s="26"/>
      <c r="B192" s="26"/>
      <c r="C192" s="26"/>
      <c r="D192" s="26"/>
      <c r="E192" s="26"/>
      <c r="F192" s="26"/>
      <c r="G192" s="26"/>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row>
    <row r="193" spans="1:79">
      <c r="A193" s="26"/>
      <c r="B193" s="26"/>
      <c r="C193" s="26"/>
      <c r="D193" s="26"/>
      <c r="E193" s="26"/>
      <c r="F193" s="26"/>
      <c r="G193" s="26"/>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row>
    <row r="194" spans="1:79">
      <c r="A194" s="26"/>
      <c r="B194" s="26"/>
      <c r="C194" s="26"/>
      <c r="D194" s="26"/>
      <c r="E194" s="26"/>
      <c r="F194" s="26"/>
      <c r="G194" s="26"/>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row>
    <row r="195" spans="1:79">
      <c r="A195" s="26"/>
      <c r="B195" s="26"/>
      <c r="C195" s="26"/>
      <c r="D195" s="26"/>
      <c r="E195" s="26"/>
      <c r="F195" s="26"/>
      <c r="G195" s="26"/>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row>
    <row r="196" spans="1:79">
      <c r="A196" s="26"/>
      <c r="B196" s="26"/>
      <c r="C196" s="26"/>
      <c r="D196" s="26"/>
      <c r="E196" s="26"/>
      <c r="F196" s="26"/>
      <c r="G196" s="26"/>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row>
    <row r="197" spans="1:79">
      <c r="A197" s="26"/>
      <c r="B197" s="26"/>
      <c r="C197" s="26"/>
      <c r="D197" s="26"/>
      <c r="E197" s="26"/>
      <c r="F197" s="26"/>
      <c r="G197" s="26"/>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row>
    <row r="198" spans="1:79">
      <c r="A198" s="26"/>
      <c r="B198" s="26"/>
      <c r="C198" s="26"/>
      <c r="D198" s="26"/>
      <c r="E198" s="26"/>
      <c r="F198" s="26"/>
      <c r="G198" s="26"/>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row>
    <row r="199" spans="1:79">
      <c r="A199" s="26"/>
      <c r="B199" s="26"/>
      <c r="C199" s="26"/>
      <c r="D199" s="26"/>
      <c r="E199" s="26"/>
      <c r="F199" s="26"/>
      <c r="G199" s="26"/>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row>
    <row r="200" spans="1:79">
      <c r="A200" s="26"/>
      <c r="B200" s="26"/>
      <c r="C200" s="26"/>
      <c r="D200" s="26"/>
      <c r="E200" s="26"/>
      <c r="F200" s="26"/>
      <c r="G200" s="26"/>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row>
    <row r="201" spans="1:79">
      <c r="A201" s="26"/>
      <c r="B201" s="26"/>
      <c r="C201" s="26"/>
      <c r="D201" s="26"/>
      <c r="E201" s="26"/>
      <c r="F201" s="26"/>
      <c r="G201" s="26"/>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row>
    <row r="202" spans="1:79">
      <c r="A202" s="26"/>
      <c r="B202" s="26"/>
      <c r="C202" s="26"/>
      <c r="D202" s="26"/>
      <c r="E202" s="26"/>
      <c r="F202" s="26"/>
      <c r="G202" s="26"/>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row>
    <row r="203" spans="1:79">
      <c r="A203" s="26"/>
      <c r="B203" s="26"/>
      <c r="C203" s="26"/>
      <c r="D203" s="26"/>
      <c r="E203" s="26"/>
      <c r="F203" s="26"/>
      <c r="G203" s="26"/>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row>
    <row r="204" spans="1:79">
      <c r="A204" s="26"/>
      <c r="B204" s="26"/>
      <c r="C204" s="26"/>
      <c r="D204" s="26"/>
      <c r="E204" s="26"/>
      <c r="F204" s="26"/>
      <c r="G204" s="26"/>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row>
    <row r="205" spans="1:79">
      <c r="A205" s="26"/>
      <c r="B205" s="26"/>
      <c r="C205" s="26"/>
      <c r="D205" s="26"/>
      <c r="E205" s="26"/>
      <c r="F205" s="26"/>
      <c r="G205" s="26"/>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row>
    <row r="206" spans="1:79">
      <c r="A206" s="26"/>
      <c r="B206" s="26"/>
      <c r="C206" s="26"/>
      <c r="D206" s="26"/>
      <c r="E206" s="26"/>
      <c r="F206" s="26"/>
      <c r="G206" s="26"/>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row>
    <row r="207" spans="1:79">
      <c r="A207" s="26"/>
      <c r="B207" s="26"/>
      <c r="C207" s="26"/>
      <c r="D207" s="26"/>
      <c r="E207" s="26"/>
      <c r="F207" s="26"/>
      <c r="G207" s="26"/>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row>
    <row r="208" spans="1:79">
      <c r="A208" s="26"/>
      <c r="B208" s="26"/>
      <c r="C208" s="26"/>
      <c r="D208" s="26"/>
      <c r="E208" s="26"/>
      <c r="F208" s="26"/>
      <c r="G208" s="26"/>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row>
    <row r="209" spans="1:79">
      <c r="A209" s="26"/>
      <c r="B209" s="26"/>
      <c r="C209" s="26"/>
      <c r="D209" s="26"/>
      <c r="E209" s="26"/>
      <c r="F209" s="26"/>
      <c r="G209" s="26"/>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row>
    <row r="210" spans="1:79">
      <c r="A210" s="26"/>
      <c r="B210" s="26"/>
      <c r="C210" s="26"/>
      <c r="D210" s="26"/>
      <c r="E210" s="26"/>
      <c r="F210" s="26"/>
      <c r="G210" s="26"/>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row>
    <row r="211" spans="1:79">
      <c r="A211" s="26"/>
      <c r="B211" s="26"/>
      <c r="C211" s="26"/>
      <c r="D211" s="26"/>
      <c r="E211" s="26"/>
      <c r="F211" s="26"/>
      <c r="G211" s="26"/>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row>
    <row r="212" spans="1:79">
      <c r="A212" s="26"/>
      <c r="B212" s="26"/>
      <c r="C212" s="26"/>
      <c r="D212" s="26"/>
      <c r="E212" s="26"/>
      <c r="F212" s="26"/>
      <c r="G212" s="26"/>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row>
    <row r="213" spans="1:79">
      <c r="A213" s="26"/>
      <c r="B213" s="26"/>
      <c r="C213" s="26"/>
      <c r="D213" s="26"/>
      <c r="E213" s="26"/>
      <c r="F213" s="26"/>
      <c r="G213" s="26"/>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row>
    <row r="214" spans="1:79">
      <c r="A214" s="26"/>
      <c r="B214" s="26"/>
      <c r="C214" s="26"/>
      <c r="D214" s="26"/>
      <c r="E214" s="26"/>
      <c r="F214" s="26"/>
      <c r="G214" s="26"/>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row>
    <row r="215" spans="1:79">
      <c r="A215" s="26"/>
      <c r="B215" s="26"/>
      <c r="C215" s="26"/>
      <c r="D215" s="26"/>
      <c r="E215" s="26"/>
      <c r="F215" s="26"/>
      <c r="G215" s="26"/>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row>
    <row r="216" spans="1:79">
      <c r="A216" s="26"/>
      <c r="B216" s="26"/>
      <c r="C216" s="26"/>
      <c r="D216" s="26"/>
      <c r="E216" s="26"/>
      <c r="F216" s="26"/>
      <c r="G216" s="26"/>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row>
    <row r="217" spans="1:79">
      <c r="A217" s="26"/>
      <c r="B217" s="26"/>
      <c r="C217" s="26"/>
      <c r="D217" s="26"/>
      <c r="E217" s="26"/>
      <c r="F217" s="26"/>
      <c r="G217" s="26"/>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row>
    <row r="218" spans="1:79">
      <c r="A218" s="26"/>
      <c r="B218" s="26"/>
      <c r="C218" s="26"/>
      <c r="D218" s="26"/>
      <c r="E218" s="26"/>
      <c r="F218" s="26"/>
      <c r="G218" s="26"/>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row>
    <row r="219" spans="1:79">
      <c r="A219" s="26"/>
      <c r="B219" s="26"/>
      <c r="C219" s="26"/>
      <c r="D219" s="26"/>
      <c r="E219" s="26"/>
      <c r="F219" s="26"/>
      <c r="G219" s="26"/>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row>
    <row r="220" spans="1:79">
      <c r="A220" s="26"/>
      <c r="B220" s="26"/>
      <c r="C220" s="26"/>
      <c r="D220" s="26"/>
      <c r="E220" s="26"/>
      <c r="F220" s="26"/>
      <c r="G220" s="26"/>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row>
    <row r="221" spans="1:79">
      <c r="A221" s="26"/>
      <c r="B221" s="26"/>
      <c r="C221" s="26"/>
      <c r="D221" s="26"/>
      <c r="E221" s="26"/>
      <c r="F221" s="26"/>
      <c r="G221" s="26"/>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row>
    <row r="222" spans="1:79">
      <c r="A222" s="26"/>
      <c r="B222" s="26"/>
      <c r="C222" s="26"/>
      <c r="D222" s="26"/>
      <c r="E222" s="26"/>
      <c r="F222" s="26"/>
      <c r="G222" s="26"/>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row>
    <row r="223" spans="1:79">
      <c r="A223" s="26"/>
      <c r="B223" s="26"/>
      <c r="C223" s="26"/>
      <c r="D223" s="26"/>
      <c r="E223" s="26"/>
      <c r="F223" s="26"/>
      <c r="G223" s="26"/>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c r="AV223" s="25"/>
      <c r="AW223" s="25"/>
      <c r="AX223" s="25"/>
      <c r="AY223" s="25"/>
      <c r="AZ223" s="25"/>
      <c r="BA223" s="25"/>
      <c r="BB223" s="25"/>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row>
    <row r="224" spans="1:79">
      <c r="A224" s="26"/>
      <c r="B224" s="26"/>
      <c r="C224" s="26"/>
      <c r="D224" s="26"/>
      <c r="E224" s="26"/>
      <c r="F224" s="26"/>
      <c r="G224" s="26"/>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row>
    <row r="225" spans="1:79">
      <c r="A225" s="26"/>
      <c r="B225" s="26"/>
      <c r="C225" s="26"/>
      <c r="D225" s="26"/>
      <c r="E225" s="26"/>
      <c r="F225" s="26"/>
      <c r="G225" s="26"/>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row>
    <row r="226" spans="1:79">
      <c r="A226" s="26"/>
      <c r="B226" s="26"/>
      <c r="C226" s="26"/>
      <c r="D226" s="26"/>
      <c r="E226" s="26"/>
      <c r="F226" s="26"/>
      <c r="G226" s="26"/>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row>
    <row r="227" spans="1:79">
      <c r="A227" s="26"/>
      <c r="B227" s="26"/>
      <c r="C227" s="26"/>
      <c r="D227" s="26"/>
      <c r="E227" s="26"/>
      <c r="F227" s="26"/>
      <c r="G227" s="26"/>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row>
    <row r="228" spans="1:79">
      <c r="A228" s="26"/>
      <c r="B228" s="26"/>
      <c r="C228" s="26"/>
      <c r="D228" s="26"/>
      <c r="E228" s="26"/>
      <c r="F228" s="26"/>
      <c r="G228" s="26"/>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row>
    <row r="229" spans="1:79">
      <c r="A229" s="26"/>
      <c r="B229" s="26"/>
      <c r="C229" s="26"/>
      <c r="D229" s="26"/>
      <c r="E229" s="26"/>
      <c r="F229" s="26"/>
      <c r="G229" s="26"/>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row>
    <row r="230" spans="1:79">
      <c r="A230" s="26"/>
      <c r="B230" s="26"/>
      <c r="C230" s="26"/>
      <c r="D230" s="26"/>
      <c r="E230" s="26"/>
      <c r="F230" s="26"/>
      <c r="G230" s="26"/>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row>
    <row r="231" spans="1:79">
      <c r="A231" s="26"/>
      <c r="B231" s="26"/>
      <c r="C231" s="26"/>
      <c r="D231" s="26"/>
      <c r="E231" s="26"/>
      <c r="F231" s="26"/>
      <c r="G231" s="26"/>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row>
    <row r="232" spans="1:79">
      <c r="A232" s="26"/>
      <c r="B232" s="26"/>
      <c r="C232" s="26"/>
      <c r="D232" s="26"/>
      <c r="E232" s="26"/>
      <c r="F232" s="26"/>
      <c r="G232" s="26"/>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row>
    <row r="233" spans="1:79">
      <c r="A233" s="26"/>
      <c r="B233" s="26"/>
      <c r="C233" s="26"/>
      <c r="D233" s="26"/>
      <c r="E233" s="26"/>
      <c r="F233" s="26"/>
      <c r="G233" s="26"/>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25"/>
      <c r="AW233" s="25"/>
      <c r="AX233" s="25"/>
      <c r="AY233" s="25"/>
      <c r="AZ233" s="25"/>
      <c r="BA233" s="25"/>
      <c r="BB233" s="25"/>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row>
    <row r="234" spans="1:79">
      <c r="A234" s="26"/>
      <c r="B234" s="26"/>
      <c r="C234" s="26"/>
      <c r="D234" s="26"/>
      <c r="E234" s="26"/>
      <c r="F234" s="26"/>
      <c r="G234" s="26"/>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row>
    <row r="235" spans="1:79">
      <c r="A235" s="26"/>
      <c r="B235" s="26"/>
      <c r="C235" s="26"/>
      <c r="D235" s="26"/>
      <c r="E235" s="26"/>
      <c r="F235" s="26"/>
      <c r="G235" s="26"/>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row>
    <row r="236" spans="1:79">
      <c r="A236" s="26"/>
      <c r="B236" s="26"/>
      <c r="C236" s="26"/>
      <c r="D236" s="26"/>
      <c r="E236" s="26"/>
      <c r="F236" s="26"/>
      <c r="G236" s="26"/>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row>
    <row r="237" spans="1:79">
      <c r="A237" s="26"/>
      <c r="B237" s="26"/>
      <c r="C237" s="26"/>
      <c r="D237" s="26"/>
      <c r="E237" s="26"/>
      <c r="F237" s="26"/>
      <c r="G237" s="26"/>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row>
    <row r="238" spans="1:79">
      <c r="A238" s="26"/>
      <c r="B238" s="26"/>
      <c r="C238" s="26"/>
      <c r="D238" s="26"/>
      <c r="E238" s="26"/>
      <c r="F238" s="26"/>
      <c r="G238" s="26"/>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row>
    <row r="239" spans="1:79">
      <c r="A239" s="26"/>
      <c r="B239" s="26"/>
      <c r="C239" s="26"/>
      <c r="D239" s="26"/>
      <c r="E239" s="26"/>
      <c r="F239" s="26"/>
      <c r="G239" s="26"/>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row>
    <row r="240" spans="1:79">
      <c r="A240" s="26"/>
      <c r="B240" s="26"/>
      <c r="C240" s="26"/>
      <c r="D240" s="26"/>
      <c r="E240" s="26"/>
      <c r="F240" s="26"/>
      <c r="G240" s="26"/>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row>
    <row r="241" spans="1:79">
      <c r="A241" s="26"/>
      <c r="B241" s="26"/>
      <c r="C241" s="26"/>
      <c r="D241" s="26"/>
      <c r="E241" s="26"/>
      <c r="F241" s="26"/>
      <c r="G241" s="26"/>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row>
    <row r="242" spans="1:79">
      <c r="A242" s="26"/>
      <c r="B242" s="26"/>
      <c r="C242" s="26"/>
      <c r="D242" s="26"/>
      <c r="E242" s="26"/>
      <c r="F242" s="26"/>
      <c r="G242" s="26"/>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row>
    <row r="243" spans="1:79">
      <c r="A243" s="26"/>
      <c r="B243" s="26"/>
      <c r="C243" s="26"/>
      <c r="D243" s="26"/>
      <c r="E243" s="26"/>
      <c r="F243" s="26"/>
      <c r="G243" s="26"/>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row>
    <row r="244" spans="1:79">
      <c r="A244" s="26"/>
      <c r="B244" s="26"/>
      <c r="C244" s="26"/>
      <c r="D244" s="26"/>
      <c r="E244" s="26"/>
      <c r="F244" s="26"/>
      <c r="G244" s="26"/>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row>
    <row r="245" spans="1:79">
      <c r="A245" s="26"/>
      <c r="B245" s="26"/>
      <c r="C245" s="26"/>
      <c r="D245" s="26"/>
      <c r="E245" s="26"/>
      <c r="F245" s="26"/>
      <c r="G245" s="26"/>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row>
    <row r="246" spans="1:79">
      <c r="A246" s="26"/>
      <c r="B246" s="26"/>
      <c r="C246" s="26"/>
      <c r="D246" s="26"/>
      <c r="E246" s="26"/>
      <c r="F246" s="26"/>
      <c r="G246" s="26"/>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row>
    <row r="247" spans="1:79">
      <c r="A247" s="26"/>
      <c r="B247" s="26"/>
      <c r="C247" s="26"/>
      <c r="D247" s="26"/>
      <c r="E247" s="26"/>
      <c r="F247" s="26"/>
      <c r="G247" s="26"/>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row>
    <row r="248" spans="1:79">
      <c r="A248" s="26"/>
      <c r="B248" s="26"/>
      <c r="C248" s="26"/>
      <c r="D248" s="26"/>
      <c r="E248" s="26"/>
      <c r="F248" s="26"/>
      <c r="G248" s="26"/>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row>
    <row r="249" spans="1:79">
      <c r="A249" s="26"/>
      <c r="B249" s="26"/>
      <c r="C249" s="26"/>
      <c r="D249" s="26"/>
      <c r="E249" s="26"/>
      <c r="F249" s="26"/>
      <c r="G249" s="26"/>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c r="BB249" s="25"/>
      <c r="BC249" s="25"/>
      <c r="BD249" s="25"/>
      <c r="BE249" s="25"/>
      <c r="BF249" s="25"/>
      <c r="BG249" s="25"/>
      <c r="BH249" s="25"/>
      <c r="BI249" s="25"/>
      <c r="BJ249" s="25"/>
      <c r="BK249" s="25"/>
      <c r="BL249" s="25"/>
      <c r="BM249" s="25"/>
      <c r="BN249" s="25"/>
      <c r="BO249" s="25"/>
      <c r="BP249" s="25"/>
      <c r="BQ249" s="25"/>
      <c r="BR249" s="25"/>
      <c r="BS249" s="25"/>
      <c r="BT249" s="25"/>
      <c r="BU249" s="25"/>
      <c r="BV249" s="25"/>
      <c r="BW249" s="25"/>
      <c r="BX249" s="25"/>
      <c r="BY249" s="25"/>
      <c r="BZ249" s="25"/>
      <c r="CA249" s="25"/>
    </row>
    <row r="250" spans="1:79">
      <c r="A250" s="26"/>
      <c r="B250" s="26"/>
      <c r="C250" s="26"/>
      <c r="D250" s="26"/>
      <c r="E250" s="26"/>
      <c r="F250" s="26"/>
      <c r="G250" s="26"/>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row>
    <row r="251" spans="1:79">
      <c r="A251" s="26"/>
      <c r="B251" s="26"/>
      <c r="C251" s="26"/>
      <c r="D251" s="26"/>
      <c r="E251" s="26"/>
      <c r="F251" s="26"/>
      <c r="G251" s="26"/>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row>
    <row r="252" spans="1:79">
      <c r="A252" s="26"/>
      <c r="B252" s="26"/>
      <c r="C252" s="26"/>
      <c r="D252" s="26"/>
      <c r="E252" s="26"/>
      <c r="F252" s="26"/>
      <c r="G252" s="26"/>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row>
    <row r="253" spans="1:79">
      <c r="A253" s="26"/>
      <c r="B253" s="26"/>
      <c r="C253" s="26"/>
      <c r="D253" s="26"/>
      <c r="E253" s="26"/>
      <c r="F253" s="26"/>
      <c r="G253" s="26"/>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5"/>
      <c r="BD253" s="25"/>
      <c r="BE253" s="25"/>
      <c r="BF253" s="25"/>
      <c r="BG253" s="25"/>
      <c r="BH253" s="25"/>
      <c r="BI253" s="25"/>
      <c r="BJ253" s="25"/>
      <c r="BK253" s="25"/>
      <c r="BL253" s="25"/>
      <c r="BM253" s="25"/>
      <c r="BN253" s="25"/>
      <c r="BO253" s="25"/>
      <c r="BP253" s="25"/>
      <c r="BQ253" s="25"/>
      <c r="BR253" s="25"/>
      <c r="BS253" s="25"/>
      <c r="BT253" s="25"/>
      <c r="BU253" s="25"/>
      <c r="BV253" s="25"/>
      <c r="BW253" s="25"/>
      <c r="BX253" s="25"/>
      <c r="BY253" s="25"/>
      <c r="BZ253" s="25"/>
      <c r="CA253" s="25"/>
    </row>
    <row r="254" spans="1:79">
      <c r="A254" s="26"/>
      <c r="B254" s="26"/>
      <c r="C254" s="26"/>
      <c r="D254" s="26"/>
      <c r="E254" s="26"/>
      <c r="F254" s="26"/>
      <c r="G254" s="26"/>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5"/>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row>
    <row r="255" spans="1:79">
      <c r="A255" s="26"/>
      <c r="B255" s="26"/>
      <c r="C255" s="26"/>
      <c r="D255" s="26"/>
      <c r="E255" s="26"/>
      <c r="F255" s="26"/>
      <c r="G255" s="26"/>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row>
    <row r="256" spans="1:79">
      <c r="A256" s="26"/>
      <c r="B256" s="26"/>
      <c r="C256" s="26"/>
      <c r="D256" s="26"/>
      <c r="E256" s="26"/>
      <c r="F256" s="26"/>
      <c r="G256" s="26"/>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row>
    <row r="257" spans="1:79">
      <c r="A257" s="26"/>
      <c r="B257" s="26"/>
      <c r="C257" s="26"/>
      <c r="D257" s="26"/>
      <c r="E257" s="26"/>
      <c r="F257" s="26"/>
      <c r="G257" s="26"/>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c r="AZ257" s="25"/>
      <c r="BA257" s="25"/>
      <c r="BB257" s="25"/>
      <c r="BC257" s="25"/>
      <c r="BD257" s="25"/>
      <c r="BE257" s="25"/>
      <c r="BF257" s="25"/>
      <c r="BG257" s="25"/>
      <c r="BH257" s="25"/>
      <c r="BI257" s="25"/>
      <c r="BJ257" s="25"/>
      <c r="BK257" s="25"/>
      <c r="BL257" s="25"/>
      <c r="BM257" s="25"/>
      <c r="BN257" s="25"/>
      <c r="BO257" s="25"/>
      <c r="BP257" s="25"/>
      <c r="BQ257" s="25"/>
      <c r="BR257" s="25"/>
      <c r="BS257" s="25"/>
      <c r="BT257" s="25"/>
      <c r="BU257" s="25"/>
      <c r="BV257" s="25"/>
      <c r="BW257" s="25"/>
      <c r="BX257" s="25"/>
      <c r="BY257" s="25"/>
      <c r="BZ257" s="25"/>
      <c r="CA257" s="25"/>
    </row>
    <row r="258" spans="1:79">
      <c r="A258" s="26"/>
      <c r="B258" s="26"/>
      <c r="C258" s="26"/>
      <c r="D258" s="26"/>
      <c r="E258" s="26"/>
      <c r="F258" s="26"/>
      <c r="G258" s="26"/>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row>
    <row r="259" spans="1:79">
      <c r="A259" s="26"/>
      <c r="B259" s="26"/>
      <c r="C259" s="26"/>
      <c r="D259" s="26"/>
      <c r="E259" s="26"/>
      <c r="F259" s="26"/>
      <c r="G259" s="26"/>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row>
    <row r="260" spans="1:79">
      <c r="A260" s="26"/>
      <c r="B260" s="26"/>
      <c r="C260" s="26"/>
      <c r="D260" s="26"/>
      <c r="E260" s="26"/>
      <c r="F260" s="26"/>
      <c r="G260" s="26"/>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row>
    <row r="261" spans="1:79">
      <c r="A261" s="26"/>
      <c r="B261" s="26"/>
      <c r="C261" s="26"/>
      <c r="D261" s="26"/>
      <c r="E261" s="26"/>
      <c r="F261" s="26"/>
      <c r="G261" s="26"/>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row>
    <row r="262" spans="1:79">
      <c r="A262" s="26"/>
      <c r="B262" s="26"/>
      <c r="C262" s="26"/>
      <c r="D262" s="26"/>
      <c r="E262" s="26"/>
      <c r="F262" s="26"/>
      <c r="G262" s="26"/>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row>
    <row r="263" spans="1:79">
      <c r="A263" s="26"/>
      <c r="B263" s="26"/>
      <c r="C263" s="26"/>
      <c r="D263" s="26"/>
      <c r="E263" s="26"/>
      <c r="F263" s="26"/>
      <c r="G263" s="26"/>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c r="BX263" s="25"/>
      <c r="BY263" s="25"/>
      <c r="BZ263" s="25"/>
      <c r="CA263" s="25"/>
    </row>
    <row r="264" spans="1:79">
      <c r="A264" s="26"/>
      <c r="B264" s="26"/>
      <c r="C264" s="26"/>
      <c r="D264" s="26"/>
      <c r="E264" s="26"/>
      <c r="F264" s="26"/>
      <c r="G264" s="26"/>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c r="BX264" s="25"/>
      <c r="BY264" s="25"/>
      <c r="BZ264" s="25"/>
      <c r="CA264" s="25"/>
    </row>
    <row r="265" spans="1:79">
      <c r="A265" s="26"/>
      <c r="B265" s="26"/>
      <c r="C265" s="26"/>
      <c r="D265" s="26"/>
      <c r="E265" s="26"/>
      <c r="F265" s="26"/>
      <c r="G265" s="26"/>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c r="BX265" s="25"/>
      <c r="BY265" s="25"/>
      <c r="BZ265" s="25"/>
      <c r="CA265" s="25"/>
    </row>
    <row r="266" spans="1:79">
      <c r="A266" s="26"/>
      <c r="B266" s="26"/>
      <c r="C266" s="26"/>
      <c r="D266" s="26"/>
      <c r="E266" s="26"/>
      <c r="F266" s="26"/>
      <c r="G266" s="26"/>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c r="CA266" s="25"/>
    </row>
    <row r="267" spans="1:79">
      <c r="A267" s="26"/>
      <c r="B267" s="26"/>
      <c r="C267" s="26"/>
      <c r="D267" s="26"/>
      <c r="E267" s="26"/>
      <c r="F267" s="26"/>
      <c r="G267" s="26"/>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c r="BX267" s="25"/>
      <c r="BY267" s="25"/>
      <c r="BZ267" s="25"/>
      <c r="CA267" s="25"/>
    </row>
    <row r="268" spans="1:79">
      <c r="A268" s="26"/>
      <c r="B268" s="26"/>
      <c r="C268" s="26"/>
      <c r="D268" s="26"/>
      <c r="E268" s="26"/>
      <c r="F268" s="26"/>
      <c r="G268" s="26"/>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c r="BX268" s="25"/>
      <c r="BY268" s="25"/>
      <c r="BZ268" s="25"/>
      <c r="CA268" s="25"/>
    </row>
    <row r="269" spans="1:79">
      <c r="A269" s="26"/>
      <c r="B269" s="26"/>
      <c r="C269" s="26"/>
      <c r="D269" s="26"/>
      <c r="E269" s="26"/>
      <c r="F269" s="26"/>
      <c r="G269" s="26"/>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c r="BX269" s="25"/>
      <c r="BY269" s="25"/>
      <c r="BZ269" s="25"/>
      <c r="CA269" s="25"/>
    </row>
    <row r="270" spans="1:79">
      <c r="A270" s="26"/>
      <c r="B270" s="26"/>
      <c r="C270" s="26"/>
      <c r="D270" s="26"/>
      <c r="E270" s="26"/>
      <c r="F270" s="26"/>
      <c r="G270" s="26"/>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row>
    <row r="271" spans="1:79">
      <c r="A271" s="26"/>
      <c r="B271" s="26"/>
      <c r="C271" s="26"/>
      <c r="D271" s="26"/>
      <c r="E271" s="26"/>
      <c r="F271" s="26"/>
      <c r="G271" s="26"/>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c r="BX271" s="25"/>
      <c r="BY271" s="25"/>
      <c r="BZ271" s="25"/>
      <c r="CA271" s="25"/>
    </row>
    <row r="272" spans="1:79">
      <c r="A272" s="26"/>
      <c r="B272" s="26"/>
      <c r="C272" s="26"/>
      <c r="D272" s="26"/>
      <c r="E272" s="26"/>
      <c r="F272" s="26"/>
      <c r="G272" s="26"/>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c r="BX272" s="25"/>
      <c r="BY272" s="25"/>
      <c r="BZ272" s="25"/>
      <c r="CA272" s="25"/>
    </row>
    <row r="273" spans="1:79">
      <c r="A273" s="26"/>
      <c r="B273" s="26"/>
      <c r="C273" s="26"/>
      <c r="D273" s="26"/>
      <c r="E273" s="26"/>
      <c r="F273" s="26"/>
      <c r="G273" s="26"/>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c r="CA273" s="25"/>
    </row>
    <row r="274" spans="1:79">
      <c r="A274" s="26"/>
      <c r="B274" s="26"/>
      <c r="C274" s="26"/>
      <c r="D274" s="26"/>
      <c r="E274" s="26"/>
      <c r="F274" s="26"/>
      <c r="G274" s="26"/>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c r="CA274" s="25"/>
    </row>
    <row r="275" spans="1:79">
      <c r="A275" s="26"/>
      <c r="B275" s="26"/>
      <c r="C275" s="26"/>
      <c r="D275" s="26"/>
      <c r="E275" s="26"/>
      <c r="F275" s="26"/>
      <c r="G275" s="26"/>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c r="BX275" s="25"/>
      <c r="BY275" s="25"/>
      <c r="BZ275" s="25"/>
      <c r="CA275" s="25"/>
    </row>
    <row r="276" spans="1:79">
      <c r="A276" s="26"/>
      <c r="B276" s="26"/>
      <c r="C276" s="26"/>
      <c r="D276" s="26"/>
      <c r="E276" s="26"/>
      <c r="F276" s="26"/>
      <c r="G276" s="26"/>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row>
    <row r="277" spans="1:79">
      <c r="A277" s="26"/>
      <c r="B277" s="26"/>
      <c r="C277" s="26"/>
      <c r="D277" s="26"/>
      <c r="E277" s="26"/>
      <c r="F277" s="26"/>
      <c r="G277" s="26"/>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row>
    <row r="278" spans="1:79">
      <c r="A278" s="26"/>
      <c r="B278" s="26"/>
      <c r="C278" s="26"/>
      <c r="D278" s="26"/>
      <c r="E278" s="26"/>
      <c r="F278" s="26"/>
      <c r="G278" s="26"/>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row>
    <row r="279" spans="1:79">
      <c r="A279" s="26"/>
      <c r="B279" s="26"/>
      <c r="C279" s="26"/>
      <c r="D279" s="26"/>
      <c r="E279" s="26"/>
      <c r="F279" s="26"/>
      <c r="G279" s="26"/>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c r="BX279" s="25"/>
      <c r="BY279" s="25"/>
      <c r="BZ279" s="25"/>
      <c r="CA279" s="25"/>
    </row>
    <row r="280" spans="1:79">
      <c r="A280" s="26"/>
      <c r="B280" s="26"/>
      <c r="C280" s="26"/>
      <c r="D280" s="26"/>
      <c r="E280" s="26"/>
      <c r="F280" s="26"/>
      <c r="G280" s="26"/>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c r="AZ280" s="25"/>
      <c r="BA280" s="25"/>
      <c r="BB280" s="25"/>
      <c r="BC280" s="25"/>
      <c r="BD280" s="25"/>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row>
    <row r="281" spans="1:79">
      <c r="A281" s="26"/>
      <c r="B281" s="26"/>
      <c r="C281" s="26"/>
      <c r="D281" s="26"/>
      <c r="E281" s="26"/>
      <c r="F281" s="26"/>
      <c r="G281" s="26"/>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5"/>
      <c r="BD281" s="25"/>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row>
    <row r="282" spans="1:79">
      <c r="A282" s="26"/>
      <c r="B282" s="26"/>
      <c r="C282" s="26"/>
      <c r="D282" s="26"/>
      <c r="E282" s="26"/>
      <c r="F282" s="26"/>
      <c r="G282" s="26"/>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c r="AZ282" s="25"/>
      <c r="BA282" s="25"/>
      <c r="BB282" s="25"/>
      <c r="BC282" s="25"/>
      <c r="BD282" s="25"/>
      <c r="BE282" s="25"/>
      <c r="BF282" s="25"/>
      <c r="BG282" s="25"/>
      <c r="BH282" s="25"/>
      <c r="BI282" s="25"/>
      <c r="BJ282" s="25"/>
      <c r="BK282" s="25"/>
      <c r="BL282" s="25"/>
      <c r="BM282" s="25"/>
      <c r="BN282" s="25"/>
      <c r="BO282" s="25"/>
      <c r="BP282" s="25"/>
      <c r="BQ282" s="25"/>
      <c r="BR282" s="25"/>
      <c r="BS282" s="25"/>
      <c r="BT282" s="25"/>
      <c r="BU282" s="25"/>
      <c r="BV282" s="25"/>
      <c r="BW282" s="25"/>
      <c r="BX282" s="25"/>
      <c r="BY282" s="25"/>
      <c r="BZ282" s="25"/>
      <c r="CA282" s="25"/>
    </row>
    <row r="283" spans="1:79">
      <c r="A283" s="26"/>
      <c r="B283" s="26"/>
      <c r="C283" s="26"/>
      <c r="D283" s="26"/>
      <c r="E283" s="26"/>
      <c r="F283" s="26"/>
      <c r="G283" s="26"/>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c r="AZ283" s="25"/>
      <c r="BA283" s="25"/>
      <c r="BB283" s="25"/>
      <c r="BC283" s="25"/>
      <c r="BD283" s="25"/>
      <c r="BE283" s="25"/>
      <c r="BF283" s="25"/>
      <c r="BG283" s="25"/>
      <c r="BH283" s="25"/>
      <c r="BI283" s="25"/>
      <c r="BJ283" s="25"/>
      <c r="BK283" s="25"/>
      <c r="BL283" s="25"/>
      <c r="BM283" s="25"/>
      <c r="BN283" s="25"/>
      <c r="BO283" s="25"/>
      <c r="BP283" s="25"/>
      <c r="BQ283" s="25"/>
      <c r="BR283" s="25"/>
      <c r="BS283" s="25"/>
      <c r="BT283" s="25"/>
      <c r="BU283" s="25"/>
      <c r="BV283" s="25"/>
      <c r="BW283" s="25"/>
      <c r="BX283" s="25"/>
      <c r="BY283" s="25"/>
      <c r="BZ283" s="25"/>
      <c r="CA283" s="25"/>
    </row>
    <row r="284" spans="1:79">
      <c r="A284" s="26"/>
      <c r="B284" s="26"/>
      <c r="C284" s="26"/>
      <c r="D284" s="26"/>
      <c r="E284" s="26"/>
      <c r="F284" s="26"/>
      <c r="G284" s="26"/>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c r="AZ284" s="25"/>
      <c r="BA284" s="25"/>
      <c r="BB284" s="25"/>
      <c r="BC284" s="25"/>
      <c r="BD284" s="25"/>
      <c r="BE284" s="25"/>
      <c r="BF284" s="25"/>
      <c r="BG284" s="25"/>
      <c r="BH284" s="25"/>
      <c r="BI284" s="25"/>
      <c r="BJ284" s="25"/>
      <c r="BK284" s="25"/>
      <c r="BL284" s="25"/>
      <c r="BM284" s="25"/>
      <c r="BN284" s="25"/>
      <c r="BO284" s="25"/>
      <c r="BP284" s="25"/>
      <c r="BQ284" s="25"/>
      <c r="BR284" s="25"/>
      <c r="BS284" s="25"/>
      <c r="BT284" s="25"/>
      <c r="BU284" s="25"/>
      <c r="BV284" s="25"/>
      <c r="BW284" s="25"/>
      <c r="BX284" s="25"/>
      <c r="BY284" s="25"/>
      <c r="BZ284" s="25"/>
      <c r="CA284" s="25"/>
    </row>
    <row r="285" spans="1:79">
      <c r="A285" s="26"/>
      <c r="B285" s="26"/>
      <c r="C285" s="26"/>
      <c r="D285" s="26"/>
      <c r="E285" s="26"/>
      <c r="F285" s="26"/>
      <c r="G285" s="26"/>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c r="AZ285" s="25"/>
      <c r="BA285" s="25"/>
      <c r="BB285" s="25"/>
      <c r="BC285" s="25"/>
      <c r="BD285" s="25"/>
      <c r="BE285" s="25"/>
      <c r="BF285" s="25"/>
      <c r="BG285" s="25"/>
      <c r="BH285" s="25"/>
      <c r="BI285" s="25"/>
      <c r="BJ285" s="25"/>
      <c r="BK285" s="25"/>
      <c r="BL285" s="25"/>
      <c r="BM285" s="25"/>
      <c r="BN285" s="25"/>
      <c r="BO285" s="25"/>
      <c r="BP285" s="25"/>
      <c r="BQ285" s="25"/>
      <c r="BR285" s="25"/>
      <c r="BS285" s="25"/>
      <c r="BT285" s="25"/>
      <c r="BU285" s="25"/>
      <c r="BV285" s="25"/>
      <c r="BW285" s="25"/>
      <c r="BX285" s="25"/>
      <c r="BY285" s="25"/>
      <c r="BZ285" s="25"/>
      <c r="CA285" s="25"/>
    </row>
    <row r="286" spans="1:79">
      <c r="A286" s="26"/>
      <c r="B286" s="26"/>
      <c r="C286" s="26"/>
      <c r="D286" s="26"/>
      <c r="E286" s="26"/>
      <c r="F286" s="26"/>
      <c r="G286" s="26"/>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row>
    <row r="287" spans="1:79">
      <c r="A287" s="26"/>
      <c r="B287" s="26"/>
      <c r="C287" s="26"/>
      <c r="D287" s="26"/>
      <c r="E287" s="26"/>
      <c r="F287" s="26"/>
      <c r="G287" s="26"/>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5"/>
      <c r="BD287" s="25"/>
      <c r="BE287" s="25"/>
      <c r="BF287" s="25"/>
      <c r="BG287" s="25"/>
      <c r="BH287" s="25"/>
      <c r="BI287" s="25"/>
      <c r="BJ287" s="25"/>
      <c r="BK287" s="25"/>
      <c r="BL287" s="25"/>
      <c r="BM287" s="25"/>
      <c r="BN287" s="25"/>
      <c r="BO287" s="25"/>
      <c r="BP287" s="25"/>
      <c r="BQ287" s="25"/>
      <c r="BR287" s="25"/>
      <c r="BS287" s="25"/>
      <c r="BT287" s="25"/>
      <c r="BU287" s="25"/>
      <c r="BV287" s="25"/>
      <c r="BW287" s="25"/>
      <c r="BX287" s="25"/>
      <c r="BY287" s="25"/>
      <c r="BZ287" s="25"/>
      <c r="CA287" s="25"/>
    </row>
    <row r="288" spans="1:79">
      <c r="A288" s="26"/>
      <c r="B288" s="26"/>
      <c r="C288" s="26"/>
      <c r="D288" s="26"/>
      <c r="E288" s="26"/>
      <c r="F288" s="26"/>
      <c r="G288" s="26"/>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c r="AZ288" s="25"/>
      <c r="BA288" s="25"/>
      <c r="BB288" s="25"/>
      <c r="BC288" s="25"/>
      <c r="BD288" s="25"/>
      <c r="BE288" s="25"/>
      <c r="BF288" s="25"/>
      <c r="BG288" s="25"/>
      <c r="BH288" s="25"/>
      <c r="BI288" s="25"/>
      <c r="BJ288" s="25"/>
      <c r="BK288" s="25"/>
      <c r="BL288" s="25"/>
      <c r="BM288" s="25"/>
      <c r="BN288" s="25"/>
      <c r="BO288" s="25"/>
      <c r="BP288" s="25"/>
      <c r="BQ288" s="25"/>
      <c r="BR288" s="25"/>
      <c r="BS288" s="25"/>
      <c r="BT288" s="25"/>
      <c r="BU288" s="25"/>
      <c r="BV288" s="25"/>
      <c r="BW288" s="25"/>
      <c r="BX288" s="25"/>
      <c r="BY288" s="25"/>
      <c r="BZ288" s="25"/>
      <c r="CA288" s="25"/>
    </row>
    <row r="289" spans="1:79">
      <c r="A289" s="26"/>
      <c r="B289" s="26"/>
      <c r="C289" s="26"/>
      <c r="D289" s="26"/>
      <c r="E289" s="26"/>
      <c r="F289" s="26"/>
      <c r="G289" s="26"/>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c r="AZ289" s="25"/>
      <c r="BA289" s="25"/>
      <c r="BB289" s="25"/>
      <c r="BC289" s="25"/>
      <c r="BD289" s="25"/>
      <c r="BE289" s="25"/>
      <c r="BF289" s="25"/>
      <c r="BG289" s="25"/>
      <c r="BH289" s="25"/>
      <c r="BI289" s="25"/>
      <c r="BJ289" s="25"/>
      <c r="BK289" s="25"/>
      <c r="BL289" s="25"/>
      <c r="BM289" s="25"/>
      <c r="BN289" s="25"/>
      <c r="BO289" s="25"/>
      <c r="BP289" s="25"/>
      <c r="BQ289" s="25"/>
      <c r="BR289" s="25"/>
      <c r="BS289" s="25"/>
      <c r="BT289" s="25"/>
      <c r="BU289" s="25"/>
      <c r="BV289" s="25"/>
      <c r="BW289" s="25"/>
      <c r="BX289" s="25"/>
      <c r="BY289" s="25"/>
      <c r="BZ289" s="25"/>
      <c r="CA289" s="25"/>
    </row>
    <row r="290" spans="1:79">
      <c r="A290" s="26"/>
      <c r="B290" s="26"/>
      <c r="C290" s="26"/>
      <c r="D290" s="26"/>
      <c r="E290" s="26"/>
      <c r="F290" s="26"/>
      <c r="G290" s="26"/>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c r="AZ290" s="25"/>
      <c r="BA290" s="25"/>
      <c r="BB290" s="25"/>
      <c r="BC290" s="25"/>
      <c r="BD290" s="25"/>
      <c r="BE290" s="25"/>
      <c r="BF290" s="25"/>
      <c r="BG290" s="25"/>
      <c r="BH290" s="25"/>
      <c r="BI290" s="25"/>
      <c r="BJ290" s="25"/>
      <c r="BK290" s="25"/>
      <c r="BL290" s="25"/>
      <c r="BM290" s="25"/>
      <c r="BN290" s="25"/>
      <c r="BO290" s="25"/>
      <c r="BP290" s="25"/>
      <c r="BQ290" s="25"/>
      <c r="BR290" s="25"/>
      <c r="BS290" s="25"/>
      <c r="BT290" s="25"/>
      <c r="BU290" s="25"/>
      <c r="BV290" s="25"/>
      <c r="BW290" s="25"/>
      <c r="BX290" s="25"/>
      <c r="BY290" s="25"/>
      <c r="BZ290" s="25"/>
      <c r="CA290" s="25"/>
    </row>
    <row r="291" spans="1:79">
      <c r="A291" s="26"/>
      <c r="B291" s="26"/>
      <c r="C291" s="26"/>
      <c r="D291" s="26"/>
      <c r="E291" s="26"/>
      <c r="F291" s="26"/>
      <c r="G291" s="26"/>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c r="AZ291" s="25"/>
      <c r="BA291" s="25"/>
      <c r="BB291" s="25"/>
      <c r="BC291" s="25"/>
      <c r="BD291" s="25"/>
      <c r="BE291" s="25"/>
      <c r="BF291" s="25"/>
      <c r="BG291" s="25"/>
      <c r="BH291" s="25"/>
      <c r="BI291" s="25"/>
      <c r="BJ291" s="25"/>
      <c r="BK291" s="25"/>
      <c r="BL291" s="25"/>
      <c r="BM291" s="25"/>
      <c r="BN291" s="25"/>
      <c r="BO291" s="25"/>
      <c r="BP291" s="25"/>
      <c r="BQ291" s="25"/>
      <c r="BR291" s="25"/>
      <c r="BS291" s="25"/>
      <c r="BT291" s="25"/>
      <c r="BU291" s="25"/>
      <c r="BV291" s="25"/>
      <c r="BW291" s="25"/>
      <c r="BX291" s="25"/>
      <c r="BY291" s="25"/>
      <c r="BZ291" s="25"/>
      <c r="CA291" s="25"/>
    </row>
    <row r="292" spans="1:79">
      <c r="A292" s="26"/>
      <c r="B292" s="26"/>
      <c r="C292" s="26"/>
      <c r="D292" s="26"/>
      <c r="E292" s="26"/>
      <c r="F292" s="26"/>
      <c r="G292" s="26"/>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c r="AZ292" s="25"/>
      <c r="BA292" s="25"/>
      <c r="BB292" s="25"/>
      <c r="BC292" s="25"/>
      <c r="BD292" s="25"/>
      <c r="BE292" s="25"/>
      <c r="BF292" s="25"/>
      <c r="BG292" s="25"/>
      <c r="BH292" s="25"/>
      <c r="BI292" s="25"/>
      <c r="BJ292" s="25"/>
      <c r="BK292" s="25"/>
      <c r="BL292" s="25"/>
      <c r="BM292" s="25"/>
      <c r="BN292" s="25"/>
      <c r="BO292" s="25"/>
      <c r="BP292" s="25"/>
      <c r="BQ292" s="25"/>
      <c r="BR292" s="25"/>
      <c r="BS292" s="25"/>
      <c r="BT292" s="25"/>
      <c r="BU292" s="25"/>
      <c r="BV292" s="25"/>
      <c r="BW292" s="25"/>
      <c r="BX292" s="25"/>
      <c r="BY292" s="25"/>
      <c r="BZ292" s="25"/>
      <c r="CA292" s="25"/>
    </row>
    <row r="293" spans="1:79">
      <c r="A293" s="26"/>
      <c r="B293" s="26"/>
      <c r="C293" s="26"/>
      <c r="D293" s="26"/>
      <c r="E293" s="26"/>
      <c r="F293" s="26"/>
      <c r="G293" s="26"/>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c r="AZ293" s="25"/>
      <c r="BA293" s="25"/>
      <c r="BB293" s="25"/>
      <c r="BC293" s="25"/>
      <c r="BD293" s="25"/>
      <c r="BE293" s="25"/>
      <c r="BF293" s="25"/>
      <c r="BG293" s="25"/>
      <c r="BH293" s="25"/>
      <c r="BI293" s="25"/>
      <c r="BJ293" s="25"/>
      <c r="BK293" s="25"/>
      <c r="BL293" s="25"/>
      <c r="BM293" s="25"/>
      <c r="BN293" s="25"/>
      <c r="BO293" s="25"/>
      <c r="BP293" s="25"/>
      <c r="BQ293" s="25"/>
      <c r="BR293" s="25"/>
      <c r="BS293" s="25"/>
      <c r="BT293" s="25"/>
      <c r="BU293" s="25"/>
      <c r="BV293" s="25"/>
      <c r="BW293" s="25"/>
      <c r="BX293" s="25"/>
      <c r="BY293" s="25"/>
      <c r="BZ293" s="25"/>
      <c r="CA293" s="25"/>
    </row>
    <row r="294" spans="1:79">
      <c r="A294" s="26"/>
      <c r="B294" s="26"/>
      <c r="C294" s="26"/>
      <c r="D294" s="26"/>
      <c r="E294" s="26"/>
      <c r="F294" s="26"/>
      <c r="G294" s="26"/>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c r="AZ294" s="25"/>
      <c r="BA294" s="25"/>
      <c r="BB294" s="25"/>
      <c r="BC294" s="25"/>
      <c r="BD294" s="25"/>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c r="CA294" s="25"/>
    </row>
    <row r="295" spans="1:79">
      <c r="A295" s="26"/>
      <c r="B295" s="26"/>
      <c r="C295" s="26"/>
      <c r="D295" s="26"/>
      <c r="E295" s="26"/>
      <c r="F295" s="26"/>
      <c r="G295" s="26"/>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c r="AZ295" s="25"/>
      <c r="BA295" s="25"/>
      <c r="BB295" s="25"/>
      <c r="BC295" s="25"/>
      <c r="BD295" s="25"/>
      <c r="BE295" s="25"/>
      <c r="BF295" s="25"/>
      <c r="BG295" s="25"/>
      <c r="BH295" s="25"/>
      <c r="BI295" s="25"/>
      <c r="BJ295" s="25"/>
      <c r="BK295" s="25"/>
      <c r="BL295" s="25"/>
      <c r="BM295" s="25"/>
      <c r="BN295" s="25"/>
      <c r="BO295" s="25"/>
      <c r="BP295" s="25"/>
      <c r="BQ295" s="25"/>
      <c r="BR295" s="25"/>
      <c r="BS295" s="25"/>
      <c r="BT295" s="25"/>
      <c r="BU295" s="25"/>
      <c r="BV295" s="25"/>
      <c r="BW295" s="25"/>
      <c r="BX295" s="25"/>
      <c r="BY295" s="25"/>
      <c r="BZ295" s="25"/>
      <c r="CA295" s="25"/>
    </row>
    <row r="296" spans="1:79">
      <c r="A296" s="26"/>
      <c r="B296" s="26"/>
      <c r="C296" s="26"/>
      <c r="D296" s="26"/>
      <c r="E296" s="26"/>
      <c r="F296" s="26"/>
      <c r="G296" s="26"/>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5"/>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row>
    <row r="297" spans="1:79">
      <c r="A297" s="26"/>
      <c r="B297" s="26"/>
      <c r="C297" s="26"/>
      <c r="D297" s="26"/>
      <c r="E297" s="26"/>
      <c r="F297" s="26"/>
      <c r="G297" s="26"/>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c r="AZ297" s="25"/>
      <c r="BA297" s="25"/>
      <c r="BB297" s="25"/>
      <c r="BC297" s="25"/>
      <c r="BD297" s="25"/>
      <c r="BE297" s="25"/>
      <c r="BF297" s="25"/>
      <c r="BG297" s="25"/>
      <c r="BH297" s="25"/>
      <c r="BI297" s="25"/>
      <c r="BJ297" s="25"/>
      <c r="BK297" s="25"/>
      <c r="BL297" s="25"/>
      <c r="BM297" s="25"/>
      <c r="BN297" s="25"/>
      <c r="BO297" s="25"/>
      <c r="BP297" s="25"/>
      <c r="BQ297" s="25"/>
      <c r="BR297" s="25"/>
      <c r="BS297" s="25"/>
      <c r="BT297" s="25"/>
      <c r="BU297" s="25"/>
      <c r="BV297" s="25"/>
      <c r="BW297" s="25"/>
      <c r="BX297" s="25"/>
      <c r="BY297" s="25"/>
      <c r="BZ297" s="25"/>
      <c r="CA297" s="25"/>
    </row>
    <row r="298" spans="1:79">
      <c r="A298" s="26"/>
      <c r="B298" s="26"/>
      <c r="C298" s="26"/>
      <c r="D298" s="26"/>
      <c r="E298" s="26"/>
      <c r="F298" s="26"/>
      <c r="G298" s="26"/>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c r="AZ298" s="25"/>
      <c r="BA298" s="25"/>
      <c r="BB298" s="25"/>
      <c r="BC298" s="25"/>
      <c r="BD298" s="25"/>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c r="CA298" s="25"/>
    </row>
    <row r="299" spans="1:79">
      <c r="A299" s="26"/>
      <c r="B299" s="26"/>
      <c r="C299" s="26"/>
      <c r="D299" s="26"/>
      <c r="E299" s="26"/>
      <c r="F299" s="26"/>
      <c r="G299" s="26"/>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c r="AZ299" s="25"/>
      <c r="BA299" s="25"/>
      <c r="BB299" s="25"/>
      <c r="BC299" s="25"/>
      <c r="BD299" s="25"/>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c r="CA299" s="25"/>
    </row>
    <row r="300" spans="1:79">
      <c r="A300" s="26"/>
      <c r="B300" s="26"/>
      <c r="C300" s="26"/>
      <c r="D300" s="26"/>
      <c r="E300" s="26"/>
      <c r="F300" s="26"/>
      <c r="G300" s="26"/>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c r="AZ300" s="25"/>
      <c r="BA300" s="25"/>
      <c r="BB300" s="25"/>
      <c r="BC300" s="25"/>
      <c r="BD300" s="25"/>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c r="CA300" s="25"/>
    </row>
    <row r="301" spans="1:79">
      <c r="A301" s="26"/>
      <c r="B301" s="26"/>
      <c r="C301" s="26"/>
      <c r="D301" s="26"/>
      <c r="E301" s="26"/>
      <c r="F301" s="26"/>
      <c r="G301" s="26"/>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5"/>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row>
    <row r="302" spans="1:79">
      <c r="A302" s="26"/>
      <c r="B302" s="26"/>
      <c r="C302" s="26"/>
      <c r="D302" s="26"/>
      <c r="E302" s="26"/>
      <c r="F302" s="26"/>
      <c r="G302" s="26"/>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5"/>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row>
    <row r="303" spans="1:79">
      <c r="A303" s="26"/>
      <c r="B303" s="26"/>
      <c r="C303" s="26"/>
      <c r="D303" s="26"/>
      <c r="E303" s="26"/>
      <c r="F303" s="26"/>
      <c r="G303" s="26"/>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c r="AZ303" s="25"/>
      <c r="BA303" s="25"/>
      <c r="BB303" s="25"/>
      <c r="BC303" s="25"/>
      <c r="BD303" s="25"/>
      <c r="BE303" s="25"/>
      <c r="BF303" s="25"/>
      <c r="BG303" s="25"/>
      <c r="BH303" s="25"/>
      <c r="BI303" s="25"/>
      <c r="BJ303" s="25"/>
      <c r="BK303" s="25"/>
      <c r="BL303" s="25"/>
      <c r="BM303" s="25"/>
      <c r="BN303" s="25"/>
      <c r="BO303" s="25"/>
      <c r="BP303" s="25"/>
      <c r="BQ303" s="25"/>
      <c r="BR303" s="25"/>
      <c r="BS303" s="25"/>
      <c r="BT303" s="25"/>
      <c r="BU303" s="25"/>
      <c r="BV303" s="25"/>
      <c r="BW303" s="25"/>
      <c r="BX303" s="25"/>
      <c r="BY303" s="25"/>
      <c r="BZ303" s="25"/>
      <c r="CA303" s="25"/>
    </row>
    <row r="304" spans="1:79">
      <c r="A304" s="26"/>
      <c r="B304" s="26"/>
      <c r="C304" s="26"/>
      <c r="D304" s="26"/>
      <c r="E304" s="26"/>
      <c r="F304" s="26"/>
      <c r="G304" s="26"/>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5"/>
      <c r="BD304" s="25"/>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c r="CA304" s="25"/>
    </row>
    <row r="305" spans="1:79">
      <c r="A305" s="26"/>
      <c r="B305" s="26"/>
      <c r="C305" s="26"/>
      <c r="D305" s="26"/>
      <c r="E305" s="26"/>
      <c r="F305" s="26"/>
      <c r="G305" s="26"/>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c r="AZ305" s="25"/>
      <c r="BA305" s="25"/>
      <c r="BB305" s="25"/>
      <c r="BC305" s="25"/>
      <c r="BD305" s="25"/>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c r="CA305" s="25"/>
    </row>
    <row r="306" spans="1:79">
      <c r="A306" s="26"/>
      <c r="B306" s="26"/>
      <c r="C306" s="26"/>
      <c r="D306" s="26"/>
      <c r="E306" s="26"/>
      <c r="F306" s="26"/>
      <c r="G306" s="26"/>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5"/>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row>
    <row r="307" spans="1:79">
      <c r="A307" s="26"/>
      <c r="B307" s="26"/>
      <c r="C307" s="26"/>
      <c r="D307" s="26"/>
      <c r="E307" s="26"/>
      <c r="F307" s="26"/>
      <c r="G307" s="26"/>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row>
    <row r="308" spans="1:79">
      <c r="A308" s="26"/>
      <c r="B308" s="26"/>
      <c r="C308" s="26"/>
      <c r="D308" s="26"/>
      <c r="E308" s="26"/>
      <c r="F308" s="26"/>
      <c r="G308" s="26"/>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c r="AZ308" s="25"/>
      <c r="BA308" s="25"/>
      <c r="BB308" s="25"/>
      <c r="BC308" s="25"/>
      <c r="BD308" s="25"/>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c r="CA308" s="25"/>
    </row>
    <row r="309" spans="1:79">
      <c r="A309" s="26"/>
      <c r="B309" s="26"/>
      <c r="C309" s="26"/>
      <c r="D309" s="26"/>
      <c r="E309" s="26"/>
      <c r="F309" s="26"/>
      <c r="G309" s="26"/>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c r="AZ309" s="25"/>
      <c r="BA309" s="25"/>
      <c r="BB309" s="25"/>
      <c r="BC309" s="25"/>
      <c r="BD309" s="25"/>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c r="CA309" s="25"/>
    </row>
    <row r="310" spans="1:79">
      <c r="A310" s="26"/>
      <c r="B310" s="26"/>
      <c r="C310" s="26"/>
      <c r="D310" s="26"/>
      <c r="E310" s="26"/>
      <c r="F310" s="26"/>
      <c r="G310" s="26"/>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row>
    <row r="311" spans="1:79">
      <c r="A311" s="26"/>
      <c r="B311" s="26"/>
      <c r="C311" s="26"/>
      <c r="D311" s="26"/>
      <c r="E311" s="26"/>
      <c r="F311" s="26"/>
      <c r="G311" s="26"/>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c r="AZ311" s="25"/>
      <c r="BA311" s="25"/>
      <c r="BB311" s="25"/>
      <c r="BC311" s="25"/>
      <c r="BD311" s="25"/>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c r="CA311" s="25"/>
    </row>
    <row r="312" spans="1:79">
      <c r="A312" s="26"/>
      <c r="B312" s="26"/>
      <c r="C312" s="26"/>
      <c r="D312" s="26"/>
      <c r="E312" s="26"/>
      <c r="F312" s="26"/>
      <c r="G312" s="26"/>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c r="AZ312" s="25"/>
      <c r="BA312" s="25"/>
      <c r="BB312" s="25"/>
      <c r="BC312" s="25"/>
      <c r="BD312" s="25"/>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c r="CA312" s="25"/>
    </row>
    <row r="313" spans="1:79">
      <c r="A313" s="26"/>
      <c r="B313" s="26"/>
      <c r="C313" s="26"/>
      <c r="D313" s="26"/>
      <c r="E313" s="26"/>
      <c r="F313" s="26"/>
      <c r="G313" s="26"/>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c r="AZ313" s="25"/>
      <c r="BA313" s="25"/>
      <c r="BB313" s="25"/>
      <c r="BC313" s="25"/>
      <c r="BD313" s="25"/>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c r="CA313" s="25"/>
    </row>
    <row r="314" spans="1:79">
      <c r="A314" s="26"/>
      <c r="B314" s="26"/>
      <c r="C314" s="26"/>
      <c r="D314" s="26"/>
      <c r="E314" s="26"/>
      <c r="F314" s="26"/>
      <c r="G314" s="26"/>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c r="CA314" s="25"/>
    </row>
    <row r="315" spans="1:79">
      <c r="A315" s="26"/>
      <c r="B315" s="26"/>
      <c r="C315" s="26"/>
      <c r="D315" s="26"/>
      <c r="E315" s="26"/>
      <c r="F315" s="26"/>
      <c r="G315" s="26"/>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c r="CA315" s="25"/>
    </row>
    <row r="316" spans="1:79">
      <c r="A316" s="26"/>
      <c r="B316" s="26"/>
      <c r="C316" s="26"/>
      <c r="D316" s="26"/>
      <c r="E316" s="26"/>
      <c r="F316" s="26"/>
      <c r="G316" s="26"/>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row>
    <row r="317" spans="1:79">
      <c r="A317" s="26"/>
      <c r="B317" s="26"/>
      <c r="C317" s="26"/>
      <c r="D317" s="26"/>
      <c r="E317" s="26"/>
      <c r="F317" s="26"/>
      <c r="G317" s="26"/>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c r="AZ317" s="25"/>
      <c r="BA317" s="25"/>
      <c r="BB317" s="25"/>
      <c r="BC317" s="25"/>
      <c r="BD317" s="25"/>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c r="CA317" s="25"/>
    </row>
    <row r="318" spans="1:79">
      <c r="A318" s="26"/>
      <c r="B318" s="26"/>
      <c r="C318" s="26"/>
      <c r="D318" s="26"/>
      <c r="E318" s="26"/>
      <c r="F318" s="26"/>
      <c r="G318" s="26"/>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5"/>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row>
    <row r="319" spans="1:79">
      <c r="A319" s="26"/>
      <c r="B319" s="26"/>
      <c r="C319" s="26"/>
      <c r="D319" s="26"/>
      <c r="E319" s="26"/>
      <c r="F319" s="26"/>
      <c r="G319" s="26"/>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5"/>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row>
    <row r="320" spans="1:79">
      <c r="A320" s="26"/>
      <c r="B320" s="26"/>
      <c r="C320" s="26"/>
      <c r="D320" s="26"/>
      <c r="E320" s="26"/>
      <c r="F320" s="26"/>
      <c r="G320" s="26"/>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row>
    <row r="321" spans="1:79">
      <c r="A321" s="26"/>
      <c r="B321" s="26"/>
      <c r="C321" s="26"/>
      <c r="D321" s="26"/>
      <c r="E321" s="26"/>
      <c r="F321" s="26"/>
      <c r="G321" s="26"/>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c r="AZ321" s="25"/>
      <c r="BA321" s="25"/>
      <c r="BB321" s="25"/>
      <c r="BC321" s="25"/>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row>
    <row r="322" spans="1:79">
      <c r="A322" s="26"/>
      <c r="B322" s="26"/>
      <c r="C322" s="26"/>
      <c r="D322" s="26"/>
      <c r="E322" s="26"/>
      <c r="F322" s="26"/>
      <c r="G322" s="26"/>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5"/>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row>
    <row r="323" spans="1:79">
      <c r="A323" s="26"/>
      <c r="B323" s="26"/>
      <c r="C323" s="26"/>
      <c r="D323" s="26"/>
      <c r="E323" s="26"/>
      <c r="F323" s="26"/>
      <c r="G323" s="26"/>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row>
    <row r="324" spans="1:79">
      <c r="A324" s="26"/>
      <c r="B324" s="26"/>
      <c r="C324" s="26"/>
      <c r="D324" s="26"/>
      <c r="E324" s="26"/>
      <c r="F324" s="26"/>
      <c r="G324" s="26"/>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row>
    <row r="325" spans="1:79">
      <c r="A325" s="26"/>
      <c r="B325" s="26"/>
      <c r="C325" s="26"/>
      <c r="D325" s="26"/>
      <c r="E325" s="26"/>
      <c r="F325" s="26"/>
      <c r="G325" s="26"/>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c r="CA325" s="25"/>
    </row>
    <row r="326" spans="1:79">
      <c r="A326" s="26"/>
      <c r="B326" s="26"/>
      <c r="C326" s="26"/>
      <c r="D326" s="26"/>
      <c r="E326" s="26"/>
      <c r="F326" s="26"/>
      <c r="G326" s="26"/>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row>
    <row r="327" spans="1:79">
      <c r="A327" s="26"/>
      <c r="B327" s="26"/>
      <c r="C327" s="26"/>
      <c r="D327" s="26"/>
      <c r="E327" s="26"/>
      <c r="F327" s="26"/>
      <c r="G327" s="26"/>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c r="AZ327" s="25"/>
      <c r="BA327" s="25"/>
      <c r="BB327" s="25"/>
      <c r="BC327" s="25"/>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row>
    <row r="328" spans="1:79">
      <c r="A328" s="26"/>
      <c r="B328" s="26"/>
      <c r="C328" s="26"/>
      <c r="D328" s="26"/>
      <c r="E328" s="26"/>
      <c r="F328" s="26"/>
      <c r="G328" s="26"/>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row>
    <row r="329" spans="1:79">
      <c r="A329" s="26"/>
      <c r="B329" s="26"/>
      <c r="C329" s="26"/>
      <c r="D329" s="26"/>
      <c r="E329" s="26"/>
      <c r="F329" s="26"/>
      <c r="G329" s="26"/>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row>
    <row r="330" spans="1:79">
      <c r="A330" s="26"/>
      <c r="B330" s="26"/>
      <c r="C330" s="26"/>
      <c r="D330" s="26"/>
      <c r="E330" s="26"/>
      <c r="F330" s="26"/>
      <c r="G330" s="26"/>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c r="AZ330" s="25"/>
      <c r="BA330" s="25"/>
      <c r="BB330" s="25"/>
      <c r="BC330" s="25"/>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row>
    <row r="331" spans="1:79">
      <c r="A331" s="26"/>
      <c r="B331" s="26"/>
      <c r="C331" s="26"/>
      <c r="D331" s="26"/>
      <c r="E331" s="26"/>
      <c r="F331" s="26"/>
      <c r="G331" s="26"/>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c r="AZ331" s="25"/>
      <c r="BA331" s="25"/>
      <c r="BB331" s="25"/>
      <c r="BC331" s="25"/>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row>
    <row r="332" spans="1:79">
      <c r="A332" s="26"/>
      <c r="B332" s="26"/>
      <c r="C332" s="26"/>
      <c r="D332" s="26"/>
      <c r="E332" s="26"/>
      <c r="F332" s="26"/>
      <c r="G332" s="26"/>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c r="AZ332" s="25"/>
      <c r="BA332" s="25"/>
      <c r="BB332" s="25"/>
      <c r="BC332" s="25"/>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row>
    <row r="333" spans="1:79">
      <c r="A333" s="26"/>
      <c r="B333" s="26"/>
      <c r="C333" s="26"/>
      <c r="D333" s="26"/>
      <c r="E333" s="26"/>
      <c r="F333" s="26"/>
      <c r="G333" s="26"/>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row>
    <row r="334" spans="1:79">
      <c r="A334" s="26"/>
      <c r="B334" s="26"/>
      <c r="C334" s="26"/>
      <c r="D334" s="26"/>
      <c r="E334" s="26"/>
      <c r="F334" s="26"/>
      <c r="G334" s="26"/>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row>
    <row r="335" spans="1:79">
      <c r="A335" s="26"/>
      <c r="B335" s="26"/>
      <c r="C335" s="26"/>
      <c r="D335" s="26"/>
      <c r="E335" s="26"/>
      <c r="F335" s="26"/>
      <c r="G335" s="26"/>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c r="AZ335" s="25"/>
      <c r="BA335" s="25"/>
      <c r="BB335" s="25"/>
      <c r="BC335" s="25"/>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row>
    <row r="336" spans="1:79">
      <c r="A336" s="26"/>
      <c r="B336" s="26"/>
      <c r="C336" s="26"/>
      <c r="D336" s="26"/>
      <c r="E336" s="26"/>
      <c r="F336" s="26"/>
      <c r="G336" s="26"/>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c r="AZ336" s="25"/>
      <c r="BA336" s="25"/>
      <c r="BB336" s="25"/>
      <c r="BC336" s="25"/>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row>
    <row r="337" spans="1:79">
      <c r="A337" s="26"/>
      <c r="B337" s="26"/>
      <c r="C337" s="26"/>
      <c r="D337" s="26"/>
      <c r="E337" s="26"/>
      <c r="F337" s="26"/>
      <c r="G337" s="26"/>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5"/>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row>
    <row r="338" spans="1:79">
      <c r="A338" s="26"/>
      <c r="B338" s="26"/>
      <c r="C338" s="26"/>
      <c r="D338" s="26"/>
      <c r="E338" s="26"/>
      <c r="F338" s="26"/>
      <c r="G338" s="26"/>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c r="AZ338" s="25"/>
      <c r="BA338" s="25"/>
      <c r="BB338" s="25"/>
      <c r="BC338" s="25"/>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row>
    <row r="339" spans="1:79">
      <c r="A339" s="26"/>
      <c r="B339" s="26"/>
      <c r="C339" s="26"/>
      <c r="D339" s="26"/>
      <c r="E339" s="26"/>
      <c r="F339" s="26"/>
      <c r="G339" s="26"/>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c r="AZ339" s="25"/>
      <c r="BA339" s="25"/>
      <c r="BB339" s="25"/>
      <c r="BC339" s="25"/>
      <c r="BD339" s="25"/>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c r="CA339" s="25"/>
    </row>
    <row r="340" spans="1:79">
      <c r="A340" s="26"/>
      <c r="B340" s="26"/>
      <c r="C340" s="26"/>
      <c r="D340" s="26"/>
      <c r="E340" s="26"/>
      <c r="F340" s="26"/>
      <c r="G340" s="26"/>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c r="AZ340" s="25"/>
      <c r="BA340" s="25"/>
      <c r="BB340" s="25"/>
      <c r="BC340" s="25"/>
      <c r="BD340" s="25"/>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c r="CA340" s="25"/>
    </row>
    <row r="341" spans="1:79">
      <c r="A341" s="26"/>
      <c r="B341" s="26"/>
      <c r="C341" s="26"/>
      <c r="D341" s="26"/>
      <c r="E341" s="26"/>
      <c r="F341" s="26"/>
      <c r="G341" s="26"/>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c r="AZ341" s="25"/>
      <c r="BA341" s="25"/>
      <c r="BB341" s="25"/>
      <c r="BC341" s="25"/>
      <c r="BD341" s="25"/>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c r="CA341" s="25"/>
    </row>
    <row r="342" spans="1:79">
      <c r="A342" s="26"/>
      <c r="B342" s="26"/>
      <c r="C342" s="26"/>
      <c r="D342" s="26"/>
      <c r="E342" s="26"/>
      <c r="F342" s="26"/>
      <c r="G342" s="26"/>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row>
    <row r="343" spans="1:79">
      <c r="A343" s="26"/>
      <c r="B343" s="26"/>
      <c r="C343" s="26"/>
      <c r="D343" s="26"/>
      <c r="E343" s="26"/>
      <c r="F343" s="26"/>
      <c r="G343" s="26"/>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c r="AZ343" s="25"/>
      <c r="BA343" s="25"/>
      <c r="BB343" s="25"/>
      <c r="BC343" s="25"/>
      <c r="BD343" s="25"/>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row>
    <row r="344" spans="1:79">
      <c r="A344" s="26"/>
      <c r="B344" s="26"/>
      <c r="C344" s="26"/>
      <c r="D344" s="26"/>
      <c r="E344" s="26"/>
      <c r="F344" s="26"/>
      <c r="G344" s="26"/>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c r="AZ344" s="25"/>
      <c r="BA344" s="25"/>
      <c r="BB344" s="25"/>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row>
    <row r="345" spans="1:79">
      <c r="A345" s="26"/>
      <c r="B345" s="26"/>
      <c r="C345" s="26"/>
      <c r="D345" s="26"/>
      <c r="E345" s="26"/>
      <c r="F345" s="26"/>
      <c r="G345" s="26"/>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c r="AZ345" s="25"/>
      <c r="BA345" s="25"/>
      <c r="BB345" s="25"/>
      <c r="BC345" s="25"/>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row>
    <row r="346" spans="1:79">
      <c r="A346" s="26"/>
      <c r="B346" s="26"/>
      <c r="C346" s="26"/>
      <c r="D346" s="26"/>
      <c r="E346" s="26"/>
      <c r="F346" s="26"/>
      <c r="G346" s="26"/>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5"/>
      <c r="BD346" s="25"/>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c r="CA346" s="25"/>
    </row>
    <row r="347" spans="1:79">
      <c r="A347" s="26"/>
      <c r="B347" s="26"/>
      <c r="C347" s="26"/>
      <c r="D347" s="26"/>
      <c r="E347" s="26"/>
      <c r="F347" s="26"/>
      <c r="G347" s="26"/>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c r="CA347" s="25"/>
    </row>
    <row r="348" spans="1:79">
      <c r="A348" s="26"/>
      <c r="B348" s="26"/>
      <c r="C348" s="26"/>
      <c r="D348" s="26"/>
      <c r="E348" s="26"/>
      <c r="F348" s="26"/>
      <c r="G348" s="26"/>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c r="CA348" s="25"/>
    </row>
    <row r="349" spans="1:79">
      <c r="A349" s="26"/>
      <c r="B349" s="26"/>
      <c r="C349" s="26"/>
      <c r="D349" s="26"/>
      <c r="E349" s="26"/>
      <c r="F349" s="26"/>
      <c r="G349" s="26"/>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c r="CA349" s="25"/>
    </row>
    <row r="350" spans="1:79">
      <c r="A350" s="26"/>
      <c r="B350" s="26"/>
      <c r="C350" s="26"/>
      <c r="D350" s="26"/>
      <c r="E350" s="26"/>
      <c r="F350" s="26"/>
      <c r="G350" s="26"/>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c r="CA350" s="25"/>
    </row>
    <row r="351" spans="1:79">
      <c r="A351" s="26"/>
      <c r="B351" s="26"/>
      <c r="C351" s="26"/>
      <c r="D351" s="26"/>
      <c r="E351" s="26"/>
      <c r="F351" s="26"/>
      <c r="G351" s="26"/>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c r="CA351" s="25"/>
    </row>
    <row r="352" spans="1:79">
      <c r="A352" s="26"/>
      <c r="B352" s="26"/>
      <c r="C352" s="26"/>
      <c r="D352" s="26"/>
      <c r="E352" s="26"/>
      <c r="F352" s="26"/>
      <c r="G352" s="26"/>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c r="CA352" s="25"/>
    </row>
    <row r="353" spans="1:79">
      <c r="A353" s="26"/>
      <c r="B353" s="26"/>
      <c r="C353" s="26"/>
      <c r="D353" s="26"/>
      <c r="E353" s="26"/>
      <c r="F353" s="26"/>
      <c r="G353" s="26"/>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c r="AZ353" s="25"/>
      <c r="BA353" s="25"/>
      <c r="BB353" s="25"/>
      <c r="BC353" s="25"/>
      <c r="BD353" s="25"/>
      <c r="BE353" s="25"/>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row>
    <row r="354" spans="1:79">
      <c r="A354" s="26"/>
      <c r="B354" s="26"/>
      <c r="C354" s="26"/>
      <c r="D354" s="26"/>
      <c r="E354" s="26"/>
      <c r="F354" s="26"/>
      <c r="G354" s="26"/>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c r="AZ354" s="25"/>
      <c r="BA354" s="25"/>
      <c r="BB354" s="25"/>
      <c r="BC354" s="25"/>
      <c r="BD354" s="25"/>
      <c r="BE354" s="25"/>
      <c r="BF354" s="25"/>
      <c r="BG354" s="25"/>
      <c r="BH354" s="25"/>
      <c r="BI354" s="25"/>
      <c r="BJ354" s="25"/>
      <c r="BK354" s="25"/>
      <c r="BL354" s="25"/>
      <c r="BM354" s="25"/>
      <c r="BN354" s="25"/>
      <c r="BO354" s="25"/>
      <c r="BP354" s="25"/>
      <c r="BQ354" s="25"/>
      <c r="BR354" s="25"/>
      <c r="BS354" s="25"/>
      <c r="BT354" s="25"/>
      <c r="BU354" s="25"/>
      <c r="BV354" s="25"/>
      <c r="BW354" s="25"/>
      <c r="BX354" s="25"/>
      <c r="BY354" s="25"/>
      <c r="BZ354" s="25"/>
      <c r="CA354" s="25"/>
    </row>
    <row r="355" spans="1:79">
      <c r="A355" s="26"/>
      <c r="B355" s="26"/>
      <c r="C355" s="26"/>
      <c r="D355" s="26"/>
      <c r="E355" s="26"/>
      <c r="F355" s="26"/>
      <c r="G355" s="26"/>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c r="AZ355" s="25"/>
      <c r="BA355" s="25"/>
      <c r="BB355" s="25"/>
      <c r="BC355" s="25"/>
      <c r="BD355" s="25"/>
      <c r="BE355" s="25"/>
      <c r="BF355" s="25"/>
      <c r="BG355" s="25"/>
      <c r="BH355" s="25"/>
      <c r="BI355" s="25"/>
      <c r="BJ355" s="25"/>
      <c r="BK355" s="25"/>
      <c r="BL355" s="25"/>
      <c r="BM355" s="25"/>
      <c r="BN355" s="25"/>
      <c r="BO355" s="25"/>
      <c r="BP355" s="25"/>
      <c r="BQ355" s="25"/>
      <c r="BR355" s="25"/>
      <c r="BS355" s="25"/>
      <c r="BT355" s="25"/>
      <c r="BU355" s="25"/>
      <c r="BV355" s="25"/>
      <c r="BW355" s="25"/>
      <c r="BX355" s="25"/>
      <c r="BY355" s="25"/>
      <c r="BZ355" s="25"/>
      <c r="CA355" s="25"/>
    </row>
    <row r="356" spans="1:79">
      <c r="A356" s="26"/>
      <c r="B356" s="26"/>
      <c r="C356" s="26"/>
      <c r="D356" s="26"/>
      <c r="E356" s="26"/>
      <c r="F356" s="26"/>
      <c r="G356" s="26"/>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c r="AZ356" s="25"/>
      <c r="BA356" s="25"/>
      <c r="BB356" s="25"/>
      <c r="BC356" s="25"/>
      <c r="BD356" s="25"/>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c r="CA356" s="25"/>
    </row>
    <row r="357" spans="1:79">
      <c r="A357" s="26"/>
      <c r="B357" s="26"/>
      <c r="C357" s="26"/>
      <c r="D357" s="26"/>
      <c r="E357" s="26"/>
      <c r="F357" s="26"/>
      <c r="G357" s="26"/>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c r="AZ357" s="25"/>
      <c r="BA357" s="25"/>
      <c r="BB357" s="25"/>
      <c r="BC357" s="25"/>
      <c r="BD357" s="25"/>
      <c r="BE357" s="25"/>
      <c r="BF357" s="25"/>
      <c r="BG357" s="25"/>
      <c r="BH357" s="25"/>
      <c r="BI357" s="25"/>
      <c r="BJ357" s="25"/>
      <c r="BK357" s="25"/>
      <c r="BL357" s="25"/>
      <c r="BM357" s="25"/>
      <c r="BN357" s="25"/>
      <c r="BO357" s="25"/>
      <c r="BP357" s="25"/>
      <c r="BQ357" s="25"/>
      <c r="BR357" s="25"/>
      <c r="BS357" s="25"/>
      <c r="BT357" s="25"/>
      <c r="BU357" s="25"/>
      <c r="BV357" s="25"/>
      <c r="BW357" s="25"/>
      <c r="BX357" s="25"/>
      <c r="BY357" s="25"/>
      <c r="BZ357" s="25"/>
      <c r="CA357" s="25"/>
    </row>
    <row r="358" spans="1:79">
      <c r="A358" s="26"/>
      <c r="B358" s="26"/>
      <c r="C358" s="26"/>
      <c r="D358" s="26"/>
      <c r="E358" s="26"/>
      <c r="F358" s="26"/>
      <c r="G358" s="26"/>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c r="AZ358" s="25"/>
      <c r="BA358" s="25"/>
      <c r="BB358" s="25"/>
      <c r="BC358" s="25"/>
      <c r="BD358" s="25"/>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c r="CA358" s="25"/>
    </row>
    <row r="359" spans="1:79">
      <c r="A359" s="26"/>
      <c r="B359" s="26"/>
      <c r="C359" s="26"/>
      <c r="D359" s="26"/>
      <c r="E359" s="26"/>
      <c r="F359" s="26"/>
      <c r="G359" s="26"/>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c r="AZ359" s="25"/>
      <c r="BA359" s="25"/>
      <c r="BB359" s="25"/>
      <c r="BC359" s="25"/>
      <c r="BD359" s="25"/>
      <c r="BE359" s="25"/>
      <c r="BF359" s="25"/>
      <c r="BG359" s="25"/>
      <c r="BH359" s="25"/>
      <c r="BI359" s="25"/>
      <c r="BJ359" s="25"/>
      <c r="BK359" s="25"/>
      <c r="BL359" s="25"/>
      <c r="BM359" s="25"/>
      <c r="BN359" s="25"/>
      <c r="BO359" s="25"/>
      <c r="BP359" s="25"/>
      <c r="BQ359" s="25"/>
      <c r="BR359" s="25"/>
      <c r="BS359" s="25"/>
      <c r="BT359" s="25"/>
      <c r="BU359" s="25"/>
      <c r="BV359" s="25"/>
      <c r="BW359" s="25"/>
      <c r="BX359" s="25"/>
      <c r="BY359" s="25"/>
      <c r="BZ359" s="25"/>
      <c r="CA359" s="25"/>
    </row>
    <row r="360" spans="1:79">
      <c r="A360" s="26"/>
      <c r="B360" s="26"/>
      <c r="C360" s="26"/>
      <c r="D360" s="26"/>
      <c r="E360" s="26"/>
      <c r="F360" s="26"/>
      <c r="G360" s="26"/>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c r="AZ360" s="25"/>
      <c r="BA360" s="25"/>
      <c r="BB360" s="25"/>
      <c r="BC360" s="25"/>
      <c r="BD360" s="25"/>
      <c r="BE360" s="25"/>
      <c r="BF360" s="25"/>
      <c r="BG360" s="25"/>
      <c r="BH360" s="25"/>
      <c r="BI360" s="25"/>
      <c r="BJ360" s="25"/>
      <c r="BK360" s="25"/>
      <c r="BL360" s="25"/>
      <c r="BM360" s="25"/>
      <c r="BN360" s="25"/>
      <c r="BO360" s="25"/>
      <c r="BP360" s="25"/>
      <c r="BQ360" s="25"/>
      <c r="BR360" s="25"/>
      <c r="BS360" s="25"/>
      <c r="BT360" s="25"/>
      <c r="BU360" s="25"/>
      <c r="BV360" s="25"/>
      <c r="BW360" s="25"/>
      <c r="BX360" s="25"/>
      <c r="BY360" s="25"/>
      <c r="BZ360" s="25"/>
      <c r="CA360" s="25"/>
    </row>
    <row r="361" spans="1:79">
      <c r="A361" s="26"/>
      <c r="B361" s="26"/>
      <c r="C361" s="26"/>
      <c r="D361" s="26"/>
      <c r="E361" s="26"/>
      <c r="F361" s="26"/>
      <c r="G361" s="26"/>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c r="AZ361" s="25"/>
      <c r="BA361" s="25"/>
      <c r="BB361" s="25"/>
      <c r="BC361" s="25"/>
      <c r="BD361" s="25"/>
      <c r="BE361" s="25"/>
      <c r="BF361" s="25"/>
      <c r="BG361" s="25"/>
      <c r="BH361" s="25"/>
      <c r="BI361" s="25"/>
      <c r="BJ361" s="25"/>
      <c r="BK361" s="25"/>
      <c r="BL361" s="25"/>
      <c r="BM361" s="25"/>
      <c r="BN361" s="25"/>
      <c r="BO361" s="25"/>
      <c r="BP361" s="25"/>
      <c r="BQ361" s="25"/>
      <c r="BR361" s="25"/>
      <c r="BS361" s="25"/>
      <c r="BT361" s="25"/>
      <c r="BU361" s="25"/>
      <c r="BV361" s="25"/>
      <c r="BW361" s="25"/>
      <c r="BX361" s="25"/>
      <c r="BY361" s="25"/>
      <c r="BZ361" s="25"/>
      <c r="CA361" s="25"/>
    </row>
    <row r="362" spans="1:79">
      <c r="A362" s="26"/>
      <c r="B362" s="26"/>
      <c r="C362" s="26"/>
      <c r="D362" s="26"/>
      <c r="E362" s="26"/>
      <c r="F362" s="26"/>
      <c r="G362" s="26"/>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5"/>
      <c r="BM362" s="25"/>
      <c r="BN362" s="25"/>
      <c r="BO362" s="25"/>
      <c r="BP362" s="25"/>
      <c r="BQ362" s="25"/>
      <c r="BR362" s="25"/>
      <c r="BS362" s="25"/>
      <c r="BT362" s="25"/>
      <c r="BU362" s="25"/>
      <c r="BV362" s="25"/>
      <c r="BW362" s="25"/>
      <c r="BX362" s="25"/>
      <c r="BY362" s="25"/>
      <c r="BZ362" s="25"/>
      <c r="CA362" s="25"/>
    </row>
    <row r="363" spans="1:79">
      <c r="A363" s="26"/>
      <c r="B363" s="26"/>
      <c r="C363" s="26"/>
      <c r="D363" s="26"/>
      <c r="E363" s="26"/>
      <c r="F363" s="26"/>
      <c r="G363" s="26"/>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c r="BJ363" s="25"/>
      <c r="BK363" s="25"/>
      <c r="BL363" s="25"/>
      <c r="BM363" s="25"/>
      <c r="BN363" s="25"/>
      <c r="BO363" s="25"/>
      <c r="BP363" s="25"/>
      <c r="BQ363" s="25"/>
      <c r="BR363" s="25"/>
      <c r="BS363" s="25"/>
      <c r="BT363" s="25"/>
      <c r="BU363" s="25"/>
      <c r="BV363" s="25"/>
      <c r="BW363" s="25"/>
      <c r="BX363" s="25"/>
      <c r="BY363" s="25"/>
      <c r="BZ363" s="25"/>
      <c r="CA363" s="25"/>
    </row>
    <row r="364" spans="1:79">
      <c r="A364" s="26"/>
      <c r="B364" s="26"/>
      <c r="C364" s="26"/>
      <c r="D364" s="26"/>
      <c r="E364" s="26"/>
      <c r="F364" s="26"/>
      <c r="G364" s="26"/>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c r="BB364" s="25"/>
      <c r="BC364" s="25"/>
      <c r="BD364" s="25"/>
      <c r="BE364" s="25"/>
      <c r="BF364" s="25"/>
      <c r="BG364" s="25"/>
      <c r="BH364" s="25"/>
      <c r="BI364" s="25"/>
      <c r="BJ364" s="25"/>
      <c r="BK364" s="25"/>
      <c r="BL364" s="25"/>
      <c r="BM364" s="25"/>
      <c r="BN364" s="25"/>
      <c r="BO364" s="25"/>
      <c r="BP364" s="25"/>
      <c r="BQ364" s="25"/>
      <c r="BR364" s="25"/>
      <c r="BS364" s="25"/>
      <c r="BT364" s="25"/>
      <c r="BU364" s="25"/>
      <c r="BV364" s="25"/>
      <c r="BW364" s="25"/>
      <c r="BX364" s="25"/>
      <c r="BY364" s="25"/>
      <c r="BZ364" s="25"/>
      <c r="CA364" s="25"/>
    </row>
    <row r="365" spans="1:79">
      <c r="A365" s="26"/>
      <c r="B365" s="26"/>
      <c r="C365" s="26"/>
      <c r="D365" s="26"/>
      <c r="E365" s="26"/>
      <c r="F365" s="26"/>
      <c r="G365" s="26"/>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c r="AZ365" s="25"/>
      <c r="BA365" s="25"/>
      <c r="BB365" s="25"/>
      <c r="BC365" s="25"/>
      <c r="BD365" s="25"/>
      <c r="BE365" s="25"/>
      <c r="BF365" s="25"/>
      <c r="BG365" s="25"/>
      <c r="BH365" s="25"/>
      <c r="BI365" s="25"/>
      <c r="BJ365" s="25"/>
      <c r="BK365" s="25"/>
      <c r="BL365" s="25"/>
      <c r="BM365" s="25"/>
      <c r="BN365" s="25"/>
      <c r="BO365" s="25"/>
      <c r="BP365" s="25"/>
      <c r="BQ365" s="25"/>
      <c r="BR365" s="25"/>
      <c r="BS365" s="25"/>
      <c r="BT365" s="25"/>
      <c r="BU365" s="25"/>
      <c r="BV365" s="25"/>
      <c r="BW365" s="25"/>
      <c r="BX365" s="25"/>
      <c r="BY365" s="25"/>
      <c r="BZ365" s="25"/>
      <c r="CA365" s="25"/>
    </row>
    <row r="366" spans="1:79">
      <c r="A366" s="26"/>
      <c r="B366" s="26"/>
      <c r="C366" s="26"/>
      <c r="D366" s="26"/>
      <c r="E366" s="26"/>
      <c r="F366" s="26"/>
      <c r="G366" s="26"/>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c r="AZ366" s="25"/>
      <c r="BA366" s="25"/>
      <c r="BB366" s="25"/>
      <c r="BC366" s="25"/>
      <c r="BD366" s="25"/>
      <c r="BE366" s="25"/>
      <c r="BF366" s="25"/>
      <c r="BG366" s="25"/>
      <c r="BH366" s="25"/>
      <c r="BI366" s="25"/>
      <c r="BJ366" s="25"/>
      <c r="BK366" s="25"/>
      <c r="BL366" s="25"/>
      <c r="BM366" s="25"/>
      <c r="BN366" s="25"/>
      <c r="BO366" s="25"/>
      <c r="BP366" s="25"/>
      <c r="BQ366" s="25"/>
      <c r="BR366" s="25"/>
      <c r="BS366" s="25"/>
      <c r="BT366" s="25"/>
      <c r="BU366" s="25"/>
      <c r="BV366" s="25"/>
      <c r="BW366" s="25"/>
      <c r="BX366" s="25"/>
      <c r="BY366" s="25"/>
      <c r="BZ366" s="25"/>
      <c r="CA366" s="25"/>
    </row>
    <row r="367" spans="1:79">
      <c r="A367" s="26"/>
      <c r="B367" s="26"/>
      <c r="C367" s="26"/>
      <c r="D367" s="26"/>
      <c r="E367" s="26"/>
      <c r="F367" s="26"/>
      <c r="G367" s="26"/>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c r="AZ367" s="25"/>
      <c r="BA367" s="25"/>
      <c r="BB367" s="25"/>
      <c r="BC367" s="25"/>
      <c r="BD367" s="25"/>
      <c r="BE367" s="25"/>
      <c r="BF367" s="25"/>
      <c r="BG367" s="25"/>
      <c r="BH367" s="25"/>
      <c r="BI367" s="25"/>
      <c r="BJ367" s="25"/>
      <c r="BK367" s="25"/>
      <c r="BL367" s="25"/>
      <c r="BM367" s="25"/>
      <c r="BN367" s="25"/>
      <c r="BO367" s="25"/>
      <c r="BP367" s="25"/>
      <c r="BQ367" s="25"/>
      <c r="BR367" s="25"/>
      <c r="BS367" s="25"/>
      <c r="BT367" s="25"/>
      <c r="BU367" s="25"/>
      <c r="BV367" s="25"/>
      <c r="BW367" s="25"/>
      <c r="BX367" s="25"/>
      <c r="BY367" s="25"/>
      <c r="BZ367" s="25"/>
      <c r="CA367" s="25"/>
    </row>
    <row r="368" spans="1:79">
      <c r="A368" s="26"/>
      <c r="B368" s="26"/>
      <c r="C368" s="26"/>
      <c r="D368" s="26"/>
      <c r="E368" s="26"/>
      <c r="F368" s="26"/>
      <c r="G368" s="26"/>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c r="AZ368" s="25"/>
      <c r="BA368" s="25"/>
      <c r="BB368" s="25"/>
      <c r="BC368" s="25"/>
      <c r="BD368" s="25"/>
      <c r="BE368" s="25"/>
      <c r="BF368" s="25"/>
      <c r="BG368" s="25"/>
      <c r="BH368" s="25"/>
      <c r="BI368" s="25"/>
      <c r="BJ368" s="25"/>
      <c r="BK368" s="25"/>
      <c r="BL368" s="25"/>
      <c r="BM368" s="25"/>
      <c r="BN368" s="25"/>
      <c r="BO368" s="25"/>
      <c r="BP368" s="25"/>
      <c r="BQ368" s="25"/>
      <c r="BR368" s="25"/>
      <c r="BS368" s="25"/>
      <c r="BT368" s="25"/>
      <c r="BU368" s="25"/>
      <c r="BV368" s="25"/>
      <c r="BW368" s="25"/>
      <c r="BX368" s="25"/>
      <c r="BY368" s="25"/>
      <c r="BZ368" s="25"/>
      <c r="CA368" s="25"/>
    </row>
    <row r="369" spans="1:79">
      <c r="A369" s="26"/>
      <c r="B369" s="26"/>
      <c r="C369" s="26"/>
      <c r="D369" s="26"/>
      <c r="E369" s="26"/>
      <c r="F369" s="26"/>
      <c r="G369" s="26"/>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c r="AV369" s="25"/>
      <c r="AW369" s="25"/>
      <c r="AX369" s="25"/>
      <c r="AY369" s="25"/>
      <c r="AZ369" s="25"/>
      <c r="BA369" s="25"/>
      <c r="BB369" s="25"/>
      <c r="BC369" s="25"/>
      <c r="BD369" s="25"/>
      <c r="BE369" s="25"/>
      <c r="BF369" s="25"/>
      <c r="BG369" s="25"/>
      <c r="BH369" s="25"/>
      <c r="BI369" s="25"/>
      <c r="BJ369" s="25"/>
      <c r="BK369" s="25"/>
      <c r="BL369" s="25"/>
      <c r="BM369" s="25"/>
      <c r="BN369" s="25"/>
      <c r="BO369" s="25"/>
      <c r="BP369" s="25"/>
      <c r="BQ369" s="25"/>
      <c r="BR369" s="25"/>
      <c r="BS369" s="25"/>
      <c r="BT369" s="25"/>
      <c r="BU369" s="25"/>
      <c r="BV369" s="25"/>
      <c r="BW369" s="25"/>
      <c r="BX369" s="25"/>
      <c r="BY369" s="25"/>
      <c r="BZ369" s="25"/>
      <c r="CA369" s="25"/>
    </row>
    <row r="370" spans="1:79">
      <c r="A370" s="26"/>
      <c r="B370" s="26"/>
      <c r="C370" s="26"/>
      <c r="D370" s="26"/>
      <c r="E370" s="26"/>
      <c r="F370" s="26"/>
      <c r="G370" s="26"/>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c r="AV370" s="25"/>
      <c r="AW370" s="25"/>
      <c r="AX370" s="25"/>
      <c r="AY370" s="25"/>
      <c r="AZ370" s="25"/>
      <c r="BA370" s="25"/>
      <c r="BB370" s="25"/>
      <c r="BC370" s="25"/>
      <c r="BD370" s="25"/>
      <c r="BE370" s="25"/>
      <c r="BF370" s="25"/>
      <c r="BG370" s="25"/>
      <c r="BH370" s="25"/>
      <c r="BI370" s="25"/>
      <c r="BJ370" s="25"/>
      <c r="BK370" s="25"/>
      <c r="BL370" s="25"/>
      <c r="BM370" s="25"/>
      <c r="BN370" s="25"/>
      <c r="BO370" s="25"/>
      <c r="BP370" s="25"/>
      <c r="BQ370" s="25"/>
      <c r="BR370" s="25"/>
      <c r="BS370" s="25"/>
      <c r="BT370" s="25"/>
      <c r="BU370" s="25"/>
      <c r="BV370" s="25"/>
      <c r="BW370" s="25"/>
      <c r="BX370" s="25"/>
      <c r="BY370" s="25"/>
      <c r="BZ370" s="25"/>
      <c r="CA370" s="25"/>
    </row>
    <row r="371" spans="1:79">
      <c r="A371" s="26"/>
      <c r="B371" s="26"/>
      <c r="C371" s="26"/>
      <c r="D371" s="26"/>
      <c r="E371" s="26"/>
      <c r="F371" s="26"/>
      <c r="G371" s="26"/>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c r="AZ371" s="25"/>
      <c r="BA371" s="25"/>
      <c r="BB371" s="25"/>
      <c r="BC371" s="25"/>
      <c r="BD371" s="25"/>
      <c r="BE371" s="25"/>
      <c r="BF371" s="25"/>
      <c r="BG371" s="25"/>
      <c r="BH371" s="25"/>
      <c r="BI371" s="25"/>
      <c r="BJ371" s="25"/>
      <c r="BK371" s="25"/>
      <c r="BL371" s="25"/>
      <c r="BM371" s="25"/>
      <c r="BN371" s="25"/>
      <c r="BO371" s="25"/>
      <c r="BP371" s="25"/>
      <c r="BQ371" s="25"/>
      <c r="BR371" s="25"/>
      <c r="BS371" s="25"/>
      <c r="BT371" s="25"/>
      <c r="BU371" s="25"/>
      <c r="BV371" s="25"/>
      <c r="BW371" s="25"/>
      <c r="BX371" s="25"/>
      <c r="BY371" s="25"/>
      <c r="BZ371" s="25"/>
      <c r="CA371" s="25"/>
    </row>
    <row r="372" spans="1:79">
      <c r="A372" s="26"/>
      <c r="B372" s="26"/>
      <c r="C372" s="26"/>
      <c r="D372" s="26"/>
      <c r="E372" s="26"/>
      <c r="F372" s="26"/>
      <c r="G372" s="26"/>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c r="AZ372" s="25"/>
      <c r="BA372" s="25"/>
      <c r="BB372" s="25"/>
      <c r="BC372" s="25"/>
      <c r="BD372" s="25"/>
      <c r="BE372" s="25"/>
      <c r="BF372" s="25"/>
      <c r="BG372" s="25"/>
      <c r="BH372" s="25"/>
      <c r="BI372" s="25"/>
      <c r="BJ372" s="25"/>
      <c r="BK372" s="25"/>
      <c r="BL372" s="25"/>
      <c r="BM372" s="25"/>
      <c r="BN372" s="25"/>
      <c r="BO372" s="25"/>
      <c r="BP372" s="25"/>
      <c r="BQ372" s="25"/>
      <c r="BR372" s="25"/>
      <c r="BS372" s="25"/>
      <c r="BT372" s="25"/>
      <c r="BU372" s="25"/>
      <c r="BV372" s="25"/>
      <c r="BW372" s="25"/>
      <c r="BX372" s="25"/>
      <c r="BY372" s="25"/>
      <c r="BZ372" s="25"/>
      <c r="CA372" s="25"/>
    </row>
    <row r="373" spans="1:79">
      <c r="A373" s="26"/>
      <c r="B373" s="26"/>
      <c r="C373" s="26"/>
      <c r="D373" s="26"/>
      <c r="E373" s="26"/>
      <c r="F373" s="26"/>
      <c r="G373" s="26"/>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c r="AZ373" s="25"/>
      <c r="BA373" s="25"/>
      <c r="BB373" s="25"/>
      <c r="BC373" s="25"/>
      <c r="BD373" s="25"/>
      <c r="BE373" s="25"/>
      <c r="BF373" s="25"/>
      <c r="BG373" s="25"/>
      <c r="BH373" s="25"/>
      <c r="BI373" s="25"/>
      <c r="BJ373" s="25"/>
      <c r="BK373" s="25"/>
      <c r="BL373" s="25"/>
      <c r="BM373" s="25"/>
      <c r="BN373" s="25"/>
      <c r="BO373" s="25"/>
      <c r="BP373" s="25"/>
      <c r="BQ373" s="25"/>
      <c r="BR373" s="25"/>
      <c r="BS373" s="25"/>
      <c r="BT373" s="25"/>
      <c r="BU373" s="25"/>
      <c r="BV373" s="25"/>
      <c r="BW373" s="25"/>
      <c r="BX373" s="25"/>
      <c r="BY373" s="25"/>
      <c r="BZ373" s="25"/>
      <c r="CA373" s="25"/>
    </row>
    <row r="374" spans="1:79">
      <c r="A374" s="26"/>
      <c r="B374" s="26"/>
      <c r="C374" s="26"/>
      <c r="D374" s="26"/>
      <c r="E374" s="26"/>
      <c r="F374" s="26"/>
      <c r="G374" s="26"/>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c r="AZ374" s="25"/>
      <c r="BA374" s="25"/>
      <c r="BB374" s="25"/>
      <c r="BC374" s="25"/>
      <c r="BD374" s="25"/>
      <c r="BE374" s="25"/>
      <c r="BF374" s="25"/>
      <c r="BG374" s="25"/>
      <c r="BH374" s="25"/>
      <c r="BI374" s="25"/>
      <c r="BJ374" s="25"/>
      <c r="BK374" s="25"/>
      <c r="BL374" s="25"/>
      <c r="BM374" s="25"/>
      <c r="BN374" s="25"/>
      <c r="BO374" s="25"/>
      <c r="BP374" s="25"/>
      <c r="BQ374" s="25"/>
      <c r="BR374" s="25"/>
      <c r="BS374" s="25"/>
      <c r="BT374" s="25"/>
      <c r="BU374" s="25"/>
      <c r="BV374" s="25"/>
      <c r="BW374" s="25"/>
      <c r="BX374" s="25"/>
      <c r="BY374" s="25"/>
      <c r="BZ374" s="25"/>
      <c r="CA374" s="25"/>
    </row>
    <row r="375" spans="1:79">
      <c r="A375" s="26"/>
      <c r="B375" s="26"/>
      <c r="C375" s="26"/>
      <c r="D375" s="26"/>
      <c r="E375" s="26"/>
      <c r="F375" s="26"/>
      <c r="G375" s="26"/>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c r="AV375" s="25"/>
      <c r="AW375" s="25"/>
      <c r="AX375" s="25"/>
      <c r="AY375" s="25"/>
      <c r="AZ375" s="25"/>
      <c r="BA375" s="25"/>
      <c r="BB375" s="25"/>
      <c r="BC375" s="25"/>
      <c r="BD375" s="25"/>
      <c r="BE375" s="25"/>
      <c r="BF375" s="25"/>
      <c r="BG375" s="25"/>
      <c r="BH375" s="25"/>
      <c r="BI375" s="25"/>
      <c r="BJ375" s="25"/>
      <c r="BK375" s="25"/>
      <c r="BL375" s="25"/>
      <c r="BM375" s="25"/>
      <c r="BN375" s="25"/>
      <c r="BO375" s="25"/>
      <c r="BP375" s="25"/>
      <c r="BQ375" s="25"/>
      <c r="BR375" s="25"/>
      <c r="BS375" s="25"/>
      <c r="BT375" s="25"/>
      <c r="BU375" s="25"/>
      <c r="BV375" s="25"/>
      <c r="BW375" s="25"/>
      <c r="BX375" s="25"/>
      <c r="BY375" s="25"/>
      <c r="BZ375" s="25"/>
      <c r="CA375" s="25"/>
    </row>
    <row r="376" spans="1:79">
      <c r="A376" s="26"/>
      <c r="B376" s="26"/>
      <c r="C376" s="26"/>
      <c r="D376" s="26"/>
      <c r="E376" s="26"/>
      <c r="F376" s="26"/>
      <c r="G376" s="26"/>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c r="AV376" s="25"/>
      <c r="AW376" s="25"/>
      <c r="AX376" s="25"/>
      <c r="AY376" s="25"/>
      <c r="AZ376" s="25"/>
      <c r="BA376" s="25"/>
      <c r="BB376" s="25"/>
      <c r="BC376" s="25"/>
      <c r="BD376" s="25"/>
      <c r="BE376" s="25"/>
      <c r="BF376" s="25"/>
      <c r="BG376" s="25"/>
      <c r="BH376" s="25"/>
      <c r="BI376" s="25"/>
      <c r="BJ376" s="25"/>
      <c r="BK376" s="25"/>
      <c r="BL376" s="25"/>
      <c r="BM376" s="25"/>
      <c r="BN376" s="25"/>
      <c r="BO376" s="25"/>
      <c r="BP376" s="25"/>
      <c r="BQ376" s="25"/>
      <c r="BR376" s="25"/>
      <c r="BS376" s="25"/>
      <c r="BT376" s="25"/>
      <c r="BU376" s="25"/>
      <c r="BV376" s="25"/>
      <c r="BW376" s="25"/>
      <c r="BX376" s="25"/>
      <c r="BY376" s="25"/>
      <c r="BZ376" s="25"/>
      <c r="CA376" s="25"/>
    </row>
    <row r="377" spans="1:79">
      <c r="A377" s="26"/>
      <c r="B377" s="26"/>
      <c r="C377" s="26"/>
      <c r="D377" s="26"/>
      <c r="E377" s="26"/>
      <c r="F377" s="26"/>
      <c r="G377" s="26"/>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c r="AV377" s="25"/>
      <c r="AW377" s="25"/>
      <c r="AX377" s="25"/>
      <c r="AY377" s="25"/>
      <c r="AZ377" s="25"/>
      <c r="BA377" s="25"/>
      <c r="BB377" s="25"/>
      <c r="BC377" s="25"/>
      <c r="BD377" s="25"/>
      <c r="BE377" s="25"/>
      <c r="BF377" s="25"/>
      <c r="BG377" s="25"/>
      <c r="BH377" s="25"/>
      <c r="BI377" s="25"/>
      <c r="BJ377" s="25"/>
      <c r="BK377" s="25"/>
      <c r="BL377" s="25"/>
      <c r="BM377" s="25"/>
      <c r="BN377" s="25"/>
      <c r="BO377" s="25"/>
      <c r="BP377" s="25"/>
      <c r="BQ377" s="25"/>
      <c r="BR377" s="25"/>
      <c r="BS377" s="25"/>
      <c r="BT377" s="25"/>
      <c r="BU377" s="25"/>
      <c r="BV377" s="25"/>
      <c r="BW377" s="25"/>
      <c r="BX377" s="25"/>
      <c r="BY377" s="25"/>
      <c r="BZ377" s="25"/>
      <c r="CA377" s="25"/>
    </row>
    <row r="378" spans="1:79">
      <c r="A378" s="26"/>
      <c r="B378" s="26"/>
      <c r="C378" s="26"/>
      <c r="D378" s="26"/>
      <c r="E378" s="26"/>
      <c r="F378" s="26"/>
      <c r="G378" s="26"/>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c r="AZ378" s="25"/>
      <c r="BA378" s="25"/>
      <c r="BB378" s="25"/>
      <c r="BC378" s="25"/>
      <c r="BD378" s="25"/>
      <c r="BE378" s="25"/>
      <c r="BF378" s="25"/>
      <c r="BG378" s="25"/>
      <c r="BH378" s="25"/>
      <c r="BI378" s="25"/>
      <c r="BJ378" s="25"/>
      <c r="BK378" s="25"/>
      <c r="BL378" s="25"/>
      <c r="BM378" s="25"/>
      <c r="BN378" s="25"/>
      <c r="BO378" s="25"/>
      <c r="BP378" s="25"/>
      <c r="BQ378" s="25"/>
      <c r="BR378" s="25"/>
      <c r="BS378" s="25"/>
      <c r="BT378" s="25"/>
      <c r="BU378" s="25"/>
      <c r="BV378" s="25"/>
      <c r="BW378" s="25"/>
      <c r="BX378" s="25"/>
      <c r="BY378" s="25"/>
      <c r="BZ378" s="25"/>
      <c r="CA378" s="25"/>
    </row>
    <row r="379" spans="1:79">
      <c r="A379" s="26"/>
      <c r="B379" s="26"/>
      <c r="C379" s="26"/>
      <c r="D379" s="26"/>
      <c r="E379" s="26"/>
      <c r="F379" s="26"/>
      <c r="G379" s="26"/>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c r="AV379" s="25"/>
      <c r="AW379" s="25"/>
      <c r="AX379" s="25"/>
      <c r="AY379" s="25"/>
      <c r="AZ379" s="25"/>
      <c r="BA379" s="25"/>
      <c r="BB379" s="25"/>
      <c r="BC379" s="25"/>
      <c r="BD379" s="25"/>
      <c r="BE379" s="25"/>
      <c r="BF379" s="25"/>
      <c r="BG379" s="25"/>
      <c r="BH379" s="25"/>
      <c r="BI379" s="25"/>
      <c r="BJ379" s="25"/>
      <c r="BK379" s="25"/>
      <c r="BL379" s="25"/>
      <c r="BM379" s="25"/>
      <c r="BN379" s="25"/>
      <c r="BO379" s="25"/>
      <c r="BP379" s="25"/>
      <c r="BQ379" s="25"/>
      <c r="BR379" s="25"/>
      <c r="BS379" s="25"/>
      <c r="BT379" s="25"/>
      <c r="BU379" s="25"/>
      <c r="BV379" s="25"/>
      <c r="BW379" s="25"/>
      <c r="BX379" s="25"/>
      <c r="BY379" s="25"/>
      <c r="BZ379" s="25"/>
      <c r="CA379" s="25"/>
    </row>
    <row r="380" spans="1:79">
      <c r="A380" s="26"/>
      <c r="B380" s="26"/>
      <c r="C380" s="26"/>
      <c r="D380" s="26"/>
      <c r="E380" s="26"/>
      <c r="F380" s="26"/>
      <c r="G380" s="26"/>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c r="AZ380" s="25"/>
      <c r="BA380" s="25"/>
      <c r="BB380" s="25"/>
      <c r="BC380" s="25"/>
      <c r="BD380" s="25"/>
      <c r="BE380" s="25"/>
      <c r="BF380" s="25"/>
      <c r="BG380" s="25"/>
      <c r="BH380" s="25"/>
      <c r="BI380" s="25"/>
      <c r="BJ380" s="25"/>
      <c r="BK380" s="25"/>
      <c r="BL380" s="25"/>
      <c r="BM380" s="25"/>
      <c r="BN380" s="25"/>
      <c r="BO380" s="25"/>
      <c r="BP380" s="25"/>
      <c r="BQ380" s="25"/>
      <c r="BR380" s="25"/>
      <c r="BS380" s="25"/>
      <c r="BT380" s="25"/>
      <c r="BU380" s="25"/>
      <c r="BV380" s="25"/>
      <c r="BW380" s="25"/>
      <c r="BX380" s="25"/>
      <c r="BY380" s="25"/>
      <c r="BZ380" s="25"/>
      <c r="CA380" s="25"/>
    </row>
    <row r="381" spans="1:79">
      <c r="A381" s="26"/>
      <c r="B381" s="26"/>
      <c r="C381" s="26"/>
      <c r="D381" s="26"/>
      <c r="E381" s="26"/>
      <c r="F381" s="26"/>
      <c r="G381" s="26"/>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c r="AY381" s="25"/>
      <c r="AZ381" s="25"/>
      <c r="BA381" s="25"/>
      <c r="BB381" s="25"/>
      <c r="BC381" s="25"/>
      <c r="BD381" s="25"/>
      <c r="BE381" s="25"/>
      <c r="BF381" s="25"/>
      <c r="BG381" s="25"/>
      <c r="BH381" s="25"/>
      <c r="BI381" s="25"/>
      <c r="BJ381" s="25"/>
      <c r="BK381" s="25"/>
      <c r="BL381" s="25"/>
      <c r="BM381" s="25"/>
      <c r="BN381" s="25"/>
      <c r="BO381" s="25"/>
      <c r="BP381" s="25"/>
      <c r="BQ381" s="25"/>
      <c r="BR381" s="25"/>
      <c r="BS381" s="25"/>
      <c r="BT381" s="25"/>
      <c r="BU381" s="25"/>
      <c r="BV381" s="25"/>
      <c r="BW381" s="25"/>
      <c r="BX381" s="25"/>
      <c r="BY381" s="25"/>
      <c r="BZ381" s="25"/>
      <c r="CA381" s="25"/>
    </row>
    <row r="382" spans="1:79">
      <c r="A382" s="26"/>
      <c r="B382" s="26"/>
      <c r="C382" s="26"/>
      <c r="D382" s="26"/>
      <c r="E382" s="26"/>
      <c r="F382" s="26"/>
      <c r="G382" s="26"/>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c r="AY382" s="25"/>
      <c r="AZ382" s="25"/>
      <c r="BA382" s="25"/>
      <c r="BB382" s="25"/>
      <c r="BC382" s="25"/>
      <c r="BD382" s="25"/>
      <c r="BE382" s="25"/>
      <c r="BF382" s="25"/>
      <c r="BG382" s="25"/>
      <c r="BH382" s="25"/>
      <c r="BI382" s="25"/>
      <c r="BJ382" s="25"/>
      <c r="BK382" s="25"/>
      <c r="BL382" s="25"/>
      <c r="BM382" s="25"/>
      <c r="BN382" s="25"/>
      <c r="BO382" s="25"/>
      <c r="BP382" s="25"/>
      <c r="BQ382" s="25"/>
      <c r="BR382" s="25"/>
      <c r="BS382" s="25"/>
      <c r="BT382" s="25"/>
      <c r="BU382" s="25"/>
      <c r="BV382" s="25"/>
      <c r="BW382" s="25"/>
      <c r="BX382" s="25"/>
      <c r="BY382" s="25"/>
      <c r="BZ382" s="25"/>
      <c r="CA382" s="25"/>
    </row>
    <row r="383" spans="1:79">
      <c r="A383" s="26"/>
      <c r="B383" s="26"/>
      <c r="C383" s="26"/>
      <c r="D383" s="26"/>
      <c r="E383" s="26"/>
      <c r="F383" s="26"/>
      <c r="G383" s="26"/>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5"/>
      <c r="BD383" s="25"/>
      <c r="BE383" s="25"/>
      <c r="BF383" s="25"/>
      <c r="BG383" s="25"/>
      <c r="BH383" s="25"/>
      <c r="BI383" s="25"/>
      <c r="BJ383" s="25"/>
      <c r="BK383" s="25"/>
      <c r="BL383" s="25"/>
      <c r="BM383" s="25"/>
      <c r="BN383" s="25"/>
      <c r="BO383" s="25"/>
      <c r="BP383" s="25"/>
      <c r="BQ383" s="25"/>
      <c r="BR383" s="25"/>
      <c r="BS383" s="25"/>
      <c r="BT383" s="25"/>
      <c r="BU383" s="25"/>
      <c r="BV383" s="25"/>
      <c r="BW383" s="25"/>
      <c r="BX383" s="25"/>
      <c r="BY383" s="25"/>
      <c r="BZ383" s="25"/>
      <c r="CA383" s="25"/>
    </row>
    <row r="384" spans="1:79">
      <c r="A384" s="26"/>
      <c r="B384" s="26"/>
      <c r="C384" s="26"/>
      <c r="D384" s="26"/>
      <c r="E384" s="26"/>
      <c r="F384" s="26"/>
      <c r="G384" s="26"/>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c r="AY384" s="25"/>
      <c r="AZ384" s="25"/>
      <c r="BA384" s="25"/>
      <c r="BB384" s="25"/>
      <c r="BC384" s="25"/>
      <c r="BD384" s="25"/>
      <c r="BE384" s="25"/>
      <c r="BF384" s="25"/>
      <c r="BG384" s="25"/>
      <c r="BH384" s="25"/>
      <c r="BI384" s="25"/>
      <c r="BJ384" s="25"/>
      <c r="BK384" s="25"/>
      <c r="BL384" s="25"/>
      <c r="BM384" s="25"/>
      <c r="BN384" s="25"/>
      <c r="BO384" s="25"/>
      <c r="BP384" s="25"/>
      <c r="BQ384" s="25"/>
      <c r="BR384" s="25"/>
      <c r="BS384" s="25"/>
      <c r="BT384" s="25"/>
      <c r="BU384" s="25"/>
      <c r="BV384" s="25"/>
      <c r="BW384" s="25"/>
      <c r="BX384" s="25"/>
      <c r="BY384" s="25"/>
      <c r="BZ384" s="25"/>
      <c r="CA384" s="25"/>
    </row>
    <row r="385" spans="1:79">
      <c r="A385" s="26"/>
      <c r="B385" s="26"/>
      <c r="C385" s="26"/>
      <c r="D385" s="26"/>
      <c r="E385" s="26"/>
      <c r="F385" s="26"/>
      <c r="G385" s="26"/>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c r="AY385" s="25"/>
      <c r="AZ385" s="25"/>
      <c r="BA385" s="25"/>
      <c r="BB385" s="25"/>
      <c r="BC385" s="25"/>
      <c r="BD385" s="25"/>
      <c r="BE385" s="25"/>
      <c r="BF385" s="25"/>
      <c r="BG385" s="25"/>
      <c r="BH385" s="25"/>
      <c r="BI385" s="25"/>
      <c r="BJ385" s="25"/>
      <c r="BK385" s="25"/>
      <c r="BL385" s="25"/>
      <c r="BM385" s="25"/>
      <c r="BN385" s="25"/>
      <c r="BO385" s="25"/>
      <c r="BP385" s="25"/>
      <c r="BQ385" s="25"/>
      <c r="BR385" s="25"/>
      <c r="BS385" s="25"/>
      <c r="BT385" s="25"/>
      <c r="BU385" s="25"/>
      <c r="BV385" s="25"/>
      <c r="BW385" s="25"/>
      <c r="BX385" s="25"/>
      <c r="BY385" s="25"/>
      <c r="BZ385" s="25"/>
      <c r="CA385" s="25"/>
    </row>
    <row r="386" spans="1:79">
      <c r="A386" s="26"/>
      <c r="B386" s="26"/>
      <c r="C386" s="26"/>
      <c r="D386" s="26"/>
      <c r="E386" s="26"/>
      <c r="F386" s="26"/>
      <c r="G386" s="26"/>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c r="AY386" s="25"/>
      <c r="AZ386" s="25"/>
      <c r="BA386" s="25"/>
      <c r="BB386" s="25"/>
      <c r="BC386" s="25"/>
      <c r="BD386" s="25"/>
      <c r="BE386" s="25"/>
      <c r="BF386" s="25"/>
      <c r="BG386" s="25"/>
      <c r="BH386" s="25"/>
      <c r="BI386" s="25"/>
      <c r="BJ386" s="25"/>
      <c r="BK386" s="25"/>
      <c r="BL386" s="25"/>
      <c r="BM386" s="25"/>
      <c r="BN386" s="25"/>
      <c r="BO386" s="25"/>
      <c r="BP386" s="25"/>
      <c r="BQ386" s="25"/>
      <c r="BR386" s="25"/>
      <c r="BS386" s="25"/>
      <c r="BT386" s="25"/>
      <c r="BU386" s="25"/>
      <c r="BV386" s="25"/>
      <c r="BW386" s="25"/>
      <c r="BX386" s="25"/>
      <c r="BY386" s="25"/>
      <c r="BZ386" s="25"/>
      <c r="CA386" s="25"/>
    </row>
    <row r="387" spans="1:79">
      <c r="A387" s="26"/>
      <c r="B387" s="26"/>
      <c r="C387" s="26"/>
      <c r="D387" s="26"/>
      <c r="E387" s="26"/>
      <c r="F387" s="26"/>
      <c r="G387" s="26"/>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c r="AY387" s="25"/>
      <c r="AZ387" s="25"/>
      <c r="BA387" s="25"/>
      <c r="BB387" s="25"/>
      <c r="BC387" s="25"/>
      <c r="BD387" s="25"/>
      <c r="BE387" s="25"/>
      <c r="BF387" s="25"/>
      <c r="BG387" s="25"/>
      <c r="BH387" s="25"/>
      <c r="BI387" s="25"/>
      <c r="BJ387" s="25"/>
      <c r="BK387" s="25"/>
      <c r="BL387" s="25"/>
      <c r="BM387" s="25"/>
      <c r="BN387" s="25"/>
      <c r="BO387" s="25"/>
      <c r="BP387" s="25"/>
      <c r="BQ387" s="25"/>
      <c r="BR387" s="25"/>
      <c r="BS387" s="25"/>
      <c r="BT387" s="25"/>
      <c r="BU387" s="25"/>
      <c r="BV387" s="25"/>
      <c r="BW387" s="25"/>
      <c r="BX387" s="25"/>
      <c r="BY387" s="25"/>
      <c r="BZ387" s="25"/>
      <c r="CA387" s="25"/>
    </row>
    <row r="388" spans="1:79">
      <c r="A388" s="26"/>
      <c r="B388" s="26"/>
      <c r="C388" s="26"/>
      <c r="D388" s="26"/>
      <c r="E388" s="26"/>
      <c r="F388" s="26"/>
      <c r="G388" s="26"/>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c r="AV388" s="25"/>
      <c r="AW388" s="25"/>
      <c r="AX388" s="25"/>
      <c r="AY388" s="25"/>
      <c r="AZ388" s="25"/>
      <c r="BA388" s="25"/>
      <c r="BB388" s="25"/>
      <c r="BC388" s="25"/>
      <c r="BD388" s="25"/>
      <c r="BE388" s="25"/>
      <c r="BF388" s="25"/>
      <c r="BG388" s="25"/>
      <c r="BH388" s="25"/>
      <c r="BI388" s="25"/>
      <c r="BJ388" s="25"/>
      <c r="BK388" s="25"/>
      <c r="BL388" s="25"/>
      <c r="BM388" s="25"/>
      <c r="BN388" s="25"/>
      <c r="BO388" s="25"/>
      <c r="BP388" s="25"/>
      <c r="BQ388" s="25"/>
      <c r="BR388" s="25"/>
      <c r="BS388" s="25"/>
      <c r="BT388" s="25"/>
      <c r="BU388" s="25"/>
      <c r="BV388" s="25"/>
      <c r="BW388" s="25"/>
      <c r="BX388" s="25"/>
      <c r="BY388" s="25"/>
      <c r="BZ388" s="25"/>
      <c r="CA388" s="25"/>
    </row>
    <row r="389" spans="1:79">
      <c r="A389" s="26"/>
      <c r="B389" s="26"/>
      <c r="C389" s="26"/>
      <c r="D389" s="26"/>
      <c r="E389" s="26"/>
      <c r="F389" s="26"/>
      <c r="G389" s="26"/>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c r="AV389" s="25"/>
      <c r="AW389" s="25"/>
      <c r="AX389" s="25"/>
      <c r="AY389" s="25"/>
      <c r="AZ389" s="25"/>
      <c r="BA389" s="25"/>
      <c r="BB389" s="25"/>
      <c r="BC389" s="25"/>
      <c r="BD389" s="25"/>
      <c r="BE389" s="25"/>
      <c r="BF389" s="25"/>
      <c r="BG389" s="25"/>
      <c r="BH389" s="25"/>
      <c r="BI389" s="25"/>
      <c r="BJ389" s="25"/>
      <c r="BK389" s="25"/>
      <c r="BL389" s="25"/>
      <c r="BM389" s="25"/>
      <c r="BN389" s="25"/>
      <c r="BO389" s="25"/>
      <c r="BP389" s="25"/>
      <c r="BQ389" s="25"/>
      <c r="BR389" s="25"/>
      <c r="BS389" s="25"/>
      <c r="BT389" s="25"/>
      <c r="BU389" s="25"/>
      <c r="BV389" s="25"/>
      <c r="BW389" s="25"/>
      <c r="BX389" s="25"/>
      <c r="BY389" s="25"/>
      <c r="BZ389" s="25"/>
      <c r="CA389" s="25"/>
    </row>
    <row r="390" spans="1:79">
      <c r="A390" s="26"/>
      <c r="B390" s="26"/>
      <c r="C390" s="26"/>
      <c r="D390" s="26"/>
      <c r="E390" s="26"/>
      <c r="F390" s="26"/>
      <c r="G390" s="26"/>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c r="AV390" s="25"/>
      <c r="AW390" s="25"/>
      <c r="AX390" s="25"/>
      <c r="AY390" s="25"/>
      <c r="AZ390" s="25"/>
      <c r="BA390" s="25"/>
      <c r="BB390" s="25"/>
      <c r="BC390" s="25"/>
      <c r="BD390" s="25"/>
      <c r="BE390" s="25"/>
      <c r="BF390" s="25"/>
      <c r="BG390" s="25"/>
      <c r="BH390" s="25"/>
      <c r="BI390" s="25"/>
      <c r="BJ390" s="25"/>
      <c r="BK390" s="25"/>
      <c r="BL390" s="25"/>
      <c r="BM390" s="25"/>
      <c r="BN390" s="25"/>
      <c r="BO390" s="25"/>
      <c r="BP390" s="25"/>
      <c r="BQ390" s="25"/>
      <c r="BR390" s="25"/>
      <c r="BS390" s="25"/>
      <c r="BT390" s="25"/>
      <c r="BU390" s="25"/>
      <c r="BV390" s="25"/>
      <c r="BW390" s="25"/>
      <c r="BX390" s="25"/>
      <c r="BY390" s="25"/>
      <c r="BZ390" s="25"/>
      <c r="CA390" s="25"/>
    </row>
    <row r="391" spans="1:79">
      <c r="A391" s="26"/>
      <c r="B391" s="26"/>
      <c r="C391" s="26"/>
      <c r="D391" s="26"/>
      <c r="E391" s="26"/>
      <c r="F391" s="26"/>
      <c r="G391" s="26"/>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c r="AZ391" s="25"/>
      <c r="BA391" s="25"/>
      <c r="BB391" s="25"/>
      <c r="BC391" s="25"/>
      <c r="BD391" s="25"/>
      <c r="BE391" s="25"/>
      <c r="BF391" s="25"/>
      <c r="BG391" s="25"/>
      <c r="BH391" s="25"/>
      <c r="BI391" s="25"/>
      <c r="BJ391" s="25"/>
      <c r="BK391" s="25"/>
      <c r="BL391" s="25"/>
      <c r="BM391" s="25"/>
      <c r="BN391" s="25"/>
      <c r="BO391" s="25"/>
      <c r="BP391" s="25"/>
      <c r="BQ391" s="25"/>
      <c r="BR391" s="25"/>
      <c r="BS391" s="25"/>
      <c r="BT391" s="25"/>
      <c r="BU391" s="25"/>
      <c r="BV391" s="25"/>
      <c r="BW391" s="25"/>
      <c r="BX391" s="25"/>
      <c r="BY391" s="25"/>
      <c r="BZ391" s="25"/>
      <c r="CA391" s="25"/>
    </row>
    <row r="392" spans="1:79">
      <c r="A392" s="26"/>
      <c r="B392" s="26"/>
      <c r="C392" s="26"/>
      <c r="D392" s="26"/>
      <c r="E392" s="26"/>
      <c r="F392" s="26"/>
      <c r="G392" s="26"/>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c r="AZ392" s="25"/>
      <c r="BA392" s="25"/>
      <c r="BB392" s="25"/>
      <c r="BC392" s="25"/>
      <c r="BD392" s="25"/>
      <c r="BE392" s="25"/>
      <c r="BF392" s="25"/>
      <c r="BG392" s="25"/>
      <c r="BH392" s="25"/>
      <c r="BI392" s="25"/>
      <c r="BJ392" s="25"/>
      <c r="BK392" s="25"/>
      <c r="BL392" s="25"/>
      <c r="BM392" s="25"/>
      <c r="BN392" s="25"/>
      <c r="BO392" s="25"/>
      <c r="BP392" s="25"/>
      <c r="BQ392" s="25"/>
      <c r="BR392" s="25"/>
      <c r="BS392" s="25"/>
      <c r="BT392" s="25"/>
      <c r="BU392" s="25"/>
      <c r="BV392" s="25"/>
      <c r="BW392" s="25"/>
      <c r="BX392" s="25"/>
      <c r="BY392" s="25"/>
      <c r="BZ392" s="25"/>
      <c r="CA392" s="25"/>
    </row>
    <row r="393" spans="1:79">
      <c r="A393" s="26"/>
      <c r="B393" s="26"/>
      <c r="C393" s="26"/>
      <c r="D393" s="26"/>
      <c r="E393" s="26"/>
      <c r="F393" s="26"/>
      <c r="G393" s="26"/>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c r="AZ393" s="25"/>
      <c r="BA393" s="25"/>
      <c r="BB393" s="25"/>
      <c r="BC393" s="25"/>
      <c r="BD393" s="25"/>
      <c r="BE393" s="25"/>
      <c r="BF393" s="25"/>
      <c r="BG393" s="25"/>
      <c r="BH393" s="25"/>
      <c r="BI393" s="25"/>
      <c r="BJ393" s="25"/>
      <c r="BK393" s="25"/>
      <c r="BL393" s="25"/>
      <c r="BM393" s="25"/>
      <c r="BN393" s="25"/>
      <c r="BO393" s="25"/>
      <c r="BP393" s="25"/>
      <c r="BQ393" s="25"/>
      <c r="BR393" s="25"/>
      <c r="BS393" s="25"/>
      <c r="BT393" s="25"/>
      <c r="BU393" s="25"/>
      <c r="BV393" s="25"/>
      <c r="BW393" s="25"/>
      <c r="BX393" s="25"/>
      <c r="BY393" s="25"/>
      <c r="BZ393" s="25"/>
      <c r="CA393" s="25"/>
    </row>
    <row r="394" spans="1:79">
      <c r="A394" s="26"/>
      <c r="B394" s="26"/>
      <c r="C394" s="26"/>
      <c r="D394" s="26"/>
      <c r="E394" s="26"/>
      <c r="F394" s="26"/>
      <c r="G394" s="26"/>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c r="AZ394" s="25"/>
      <c r="BA394" s="25"/>
      <c r="BB394" s="25"/>
      <c r="BC394" s="25"/>
      <c r="BD394" s="25"/>
      <c r="BE394" s="25"/>
      <c r="BF394" s="25"/>
      <c r="BG394" s="25"/>
      <c r="BH394" s="25"/>
      <c r="BI394" s="25"/>
      <c r="BJ394" s="25"/>
      <c r="BK394" s="25"/>
      <c r="BL394" s="25"/>
      <c r="BM394" s="25"/>
      <c r="BN394" s="25"/>
      <c r="BO394" s="25"/>
      <c r="BP394" s="25"/>
      <c r="BQ394" s="25"/>
      <c r="BR394" s="25"/>
      <c r="BS394" s="25"/>
      <c r="BT394" s="25"/>
      <c r="BU394" s="25"/>
      <c r="BV394" s="25"/>
      <c r="BW394" s="25"/>
      <c r="BX394" s="25"/>
      <c r="BY394" s="25"/>
      <c r="BZ394" s="25"/>
      <c r="CA394" s="25"/>
    </row>
    <row r="395" spans="1:79">
      <c r="A395" s="26"/>
      <c r="B395" s="26"/>
      <c r="C395" s="26"/>
      <c r="D395" s="26"/>
      <c r="E395" s="26"/>
      <c r="F395" s="26"/>
      <c r="G395" s="26"/>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c r="AZ395" s="25"/>
      <c r="BA395" s="25"/>
      <c r="BB395" s="25"/>
      <c r="BC395" s="25"/>
      <c r="BD395" s="25"/>
      <c r="BE395" s="25"/>
      <c r="BF395" s="25"/>
      <c r="BG395" s="25"/>
      <c r="BH395" s="25"/>
      <c r="BI395" s="25"/>
      <c r="BJ395" s="25"/>
      <c r="BK395" s="25"/>
      <c r="BL395" s="25"/>
      <c r="BM395" s="25"/>
      <c r="BN395" s="25"/>
      <c r="BO395" s="25"/>
      <c r="BP395" s="25"/>
      <c r="BQ395" s="25"/>
      <c r="BR395" s="25"/>
      <c r="BS395" s="25"/>
      <c r="BT395" s="25"/>
      <c r="BU395" s="25"/>
      <c r="BV395" s="25"/>
      <c r="BW395" s="25"/>
      <c r="BX395" s="25"/>
      <c r="BY395" s="25"/>
      <c r="BZ395" s="25"/>
      <c r="CA395" s="25"/>
    </row>
    <row r="396" spans="1:79">
      <c r="A396" s="26"/>
      <c r="B396" s="26"/>
      <c r="C396" s="26"/>
      <c r="D396" s="26"/>
      <c r="E396" s="26"/>
      <c r="F396" s="26"/>
      <c r="G396" s="26"/>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c r="AV396" s="25"/>
      <c r="AW396" s="25"/>
      <c r="AX396" s="25"/>
      <c r="AY396" s="25"/>
      <c r="AZ396" s="25"/>
      <c r="BA396" s="25"/>
      <c r="BB396" s="25"/>
      <c r="BC396" s="25"/>
      <c r="BD396" s="25"/>
      <c r="BE396" s="25"/>
      <c r="BF396" s="25"/>
      <c r="BG396" s="25"/>
      <c r="BH396" s="25"/>
      <c r="BI396" s="25"/>
      <c r="BJ396" s="25"/>
      <c r="BK396" s="25"/>
      <c r="BL396" s="25"/>
      <c r="BM396" s="25"/>
      <c r="BN396" s="25"/>
      <c r="BO396" s="25"/>
      <c r="BP396" s="25"/>
      <c r="BQ396" s="25"/>
      <c r="BR396" s="25"/>
      <c r="BS396" s="25"/>
      <c r="BT396" s="25"/>
      <c r="BU396" s="25"/>
      <c r="BV396" s="25"/>
      <c r="BW396" s="25"/>
      <c r="BX396" s="25"/>
      <c r="BY396" s="25"/>
      <c r="BZ396" s="25"/>
      <c r="CA396" s="25"/>
    </row>
    <row r="397" spans="1:79">
      <c r="A397" s="26"/>
      <c r="B397" s="26"/>
      <c r="C397" s="26"/>
      <c r="D397" s="26"/>
      <c r="E397" s="26"/>
      <c r="F397" s="26"/>
      <c r="G397" s="26"/>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c r="AZ397" s="25"/>
      <c r="BA397" s="25"/>
      <c r="BB397" s="25"/>
      <c r="BC397" s="25"/>
      <c r="BD397" s="25"/>
      <c r="BE397" s="25"/>
      <c r="BF397" s="25"/>
      <c r="BG397" s="25"/>
      <c r="BH397" s="25"/>
      <c r="BI397" s="25"/>
      <c r="BJ397" s="25"/>
      <c r="BK397" s="25"/>
      <c r="BL397" s="25"/>
      <c r="BM397" s="25"/>
      <c r="BN397" s="25"/>
      <c r="BO397" s="25"/>
      <c r="BP397" s="25"/>
      <c r="BQ397" s="25"/>
      <c r="BR397" s="25"/>
      <c r="BS397" s="25"/>
      <c r="BT397" s="25"/>
      <c r="BU397" s="25"/>
      <c r="BV397" s="25"/>
      <c r="BW397" s="25"/>
      <c r="BX397" s="25"/>
      <c r="BY397" s="25"/>
      <c r="BZ397" s="25"/>
      <c r="CA397" s="25"/>
    </row>
    <row r="398" spans="1:79">
      <c r="A398" s="26"/>
      <c r="B398" s="26"/>
      <c r="C398" s="26"/>
      <c r="D398" s="26"/>
      <c r="E398" s="26"/>
      <c r="F398" s="26"/>
      <c r="G398" s="26"/>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c r="AZ398" s="25"/>
      <c r="BA398" s="25"/>
      <c r="BB398" s="25"/>
      <c r="BC398" s="25"/>
      <c r="BD398" s="25"/>
      <c r="BE398" s="25"/>
      <c r="BF398" s="25"/>
      <c r="BG398" s="25"/>
      <c r="BH398" s="25"/>
      <c r="BI398" s="25"/>
      <c r="BJ398" s="25"/>
      <c r="BK398" s="25"/>
      <c r="BL398" s="25"/>
      <c r="BM398" s="25"/>
      <c r="BN398" s="25"/>
      <c r="BO398" s="25"/>
      <c r="BP398" s="25"/>
      <c r="BQ398" s="25"/>
      <c r="BR398" s="25"/>
      <c r="BS398" s="25"/>
      <c r="BT398" s="25"/>
      <c r="BU398" s="25"/>
      <c r="BV398" s="25"/>
      <c r="BW398" s="25"/>
      <c r="BX398" s="25"/>
      <c r="BY398" s="25"/>
      <c r="BZ398" s="25"/>
      <c r="CA398" s="25"/>
    </row>
    <row r="399" spans="1:79">
      <c r="A399" s="26"/>
      <c r="B399" s="26"/>
      <c r="C399" s="26"/>
      <c r="D399" s="26"/>
      <c r="E399" s="26"/>
      <c r="F399" s="26"/>
      <c r="G399" s="26"/>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c r="AZ399" s="25"/>
      <c r="BA399" s="25"/>
      <c r="BB399" s="25"/>
      <c r="BC399" s="25"/>
      <c r="BD399" s="25"/>
      <c r="BE399" s="25"/>
      <c r="BF399" s="25"/>
      <c r="BG399" s="25"/>
      <c r="BH399" s="25"/>
      <c r="BI399" s="25"/>
      <c r="BJ399" s="25"/>
      <c r="BK399" s="25"/>
      <c r="BL399" s="25"/>
      <c r="BM399" s="25"/>
      <c r="BN399" s="25"/>
      <c r="BO399" s="25"/>
      <c r="BP399" s="25"/>
      <c r="BQ399" s="25"/>
      <c r="BR399" s="25"/>
      <c r="BS399" s="25"/>
      <c r="BT399" s="25"/>
      <c r="BU399" s="25"/>
      <c r="BV399" s="25"/>
      <c r="BW399" s="25"/>
      <c r="BX399" s="25"/>
      <c r="BY399" s="25"/>
      <c r="BZ399" s="25"/>
      <c r="CA399" s="25"/>
    </row>
    <row r="400" spans="1:79">
      <c r="A400" s="26"/>
      <c r="B400" s="26"/>
      <c r="C400" s="26"/>
      <c r="D400" s="26"/>
      <c r="E400" s="26"/>
      <c r="F400" s="26"/>
      <c r="G400" s="26"/>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c r="AZ400" s="25"/>
      <c r="BA400" s="25"/>
      <c r="BB400" s="25"/>
      <c r="BC400" s="25"/>
      <c r="BD400" s="25"/>
      <c r="BE400" s="25"/>
      <c r="BF400" s="25"/>
      <c r="BG400" s="25"/>
      <c r="BH400" s="25"/>
      <c r="BI400" s="25"/>
      <c r="BJ400" s="25"/>
      <c r="BK400" s="25"/>
      <c r="BL400" s="25"/>
      <c r="BM400" s="25"/>
      <c r="BN400" s="25"/>
      <c r="BO400" s="25"/>
      <c r="BP400" s="25"/>
      <c r="BQ400" s="25"/>
      <c r="BR400" s="25"/>
      <c r="BS400" s="25"/>
      <c r="BT400" s="25"/>
      <c r="BU400" s="25"/>
      <c r="BV400" s="25"/>
      <c r="BW400" s="25"/>
      <c r="BX400" s="25"/>
      <c r="BY400" s="25"/>
      <c r="BZ400" s="25"/>
      <c r="CA400" s="25"/>
    </row>
    <row r="401" spans="1:79">
      <c r="A401" s="26"/>
      <c r="B401" s="26"/>
      <c r="C401" s="26"/>
      <c r="D401" s="26"/>
      <c r="E401" s="26"/>
      <c r="F401" s="26"/>
      <c r="G401" s="26"/>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c r="AZ401" s="25"/>
      <c r="BA401" s="25"/>
      <c r="BB401" s="25"/>
      <c r="BC401" s="25"/>
      <c r="BD401" s="25"/>
      <c r="BE401" s="25"/>
      <c r="BF401" s="25"/>
      <c r="BG401" s="25"/>
      <c r="BH401" s="25"/>
      <c r="BI401" s="25"/>
      <c r="BJ401" s="25"/>
      <c r="BK401" s="25"/>
      <c r="BL401" s="25"/>
      <c r="BM401" s="25"/>
      <c r="BN401" s="25"/>
      <c r="BO401" s="25"/>
      <c r="BP401" s="25"/>
      <c r="BQ401" s="25"/>
      <c r="BR401" s="25"/>
      <c r="BS401" s="25"/>
      <c r="BT401" s="25"/>
      <c r="BU401" s="25"/>
      <c r="BV401" s="25"/>
      <c r="BW401" s="25"/>
      <c r="BX401" s="25"/>
      <c r="BY401" s="25"/>
      <c r="BZ401" s="25"/>
      <c r="CA401" s="25"/>
    </row>
    <row r="402" spans="1:79">
      <c r="A402" s="26"/>
      <c r="B402" s="26"/>
      <c r="C402" s="26"/>
      <c r="D402" s="26"/>
      <c r="E402" s="26"/>
      <c r="F402" s="26"/>
      <c r="G402" s="26"/>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c r="AZ402" s="25"/>
      <c r="BA402" s="25"/>
      <c r="BB402" s="25"/>
      <c r="BC402" s="25"/>
      <c r="BD402" s="25"/>
      <c r="BE402" s="25"/>
      <c r="BF402" s="25"/>
      <c r="BG402" s="25"/>
      <c r="BH402" s="25"/>
      <c r="BI402" s="25"/>
      <c r="BJ402" s="25"/>
      <c r="BK402" s="25"/>
      <c r="BL402" s="25"/>
      <c r="BM402" s="25"/>
      <c r="BN402" s="25"/>
      <c r="BO402" s="25"/>
      <c r="BP402" s="25"/>
      <c r="BQ402" s="25"/>
      <c r="BR402" s="25"/>
      <c r="BS402" s="25"/>
      <c r="BT402" s="25"/>
      <c r="BU402" s="25"/>
      <c r="BV402" s="25"/>
      <c r="BW402" s="25"/>
      <c r="BX402" s="25"/>
      <c r="BY402" s="25"/>
      <c r="BZ402" s="25"/>
      <c r="CA402" s="25"/>
    </row>
    <row r="403" spans="1:79">
      <c r="A403" s="26"/>
      <c r="B403" s="26"/>
      <c r="C403" s="26"/>
      <c r="D403" s="26"/>
      <c r="E403" s="26"/>
      <c r="F403" s="26"/>
      <c r="G403" s="26"/>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c r="AZ403" s="25"/>
      <c r="BA403" s="25"/>
      <c r="BB403" s="25"/>
      <c r="BC403" s="25"/>
      <c r="BD403" s="25"/>
      <c r="BE403" s="25"/>
      <c r="BF403" s="25"/>
      <c r="BG403" s="25"/>
      <c r="BH403" s="25"/>
      <c r="BI403" s="25"/>
      <c r="BJ403" s="25"/>
      <c r="BK403" s="25"/>
      <c r="BL403" s="25"/>
      <c r="BM403" s="25"/>
      <c r="BN403" s="25"/>
      <c r="BO403" s="25"/>
      <c r="BP403" s="25"/>
      <c r="BQ403" s="25"/>
      <c r="BR403" s="25"/>
      <c r="BS403" s="25"/>
      <c r="BT403" s="25"/>
      <c r="BU403" s="25"/>
      <c r="BV403" s="25"/>
      <c r="BW403" s="25"/>
      <c r="BX403" s="25"/>
      <c r="BY403" s="25"/>
      <c r="BZ403" s="25"/>
      <c r="CA403" s="25"/>
    </row>
    <row r="404" spans="1:79">
      <c r="A404" s="26"/>
      <c r="B404" s="26"/>
      <c r="C404" s="26"/>
      <c r="D404" s="26"/>
      <c r="E404" s="26"/>
      <c r="F404" s="26"/>
      <c r="G404" s="26"/>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c r="AZ404" s="25"/>
      <c r="BA404" s="25"/>
      <c r="BB404" s="25"/>
      <c r="BC404" s="25"/>
      <c r="BD404" s="25"/>
      <c r="BE404" s="25"/>
      <c r="BF404" s="25"/>
      <c r="BG404" s="25"/>
      <c r="BH404" s="25"/>
      <c r="BI404" s="25"/>
      <c r="BJ404" s="25"/>
      <c r="BK404" s="25"/>
      <c r="BL404" s="25"/>
      <c r="BM404" s="25"/>
      <c r="BN404" s="25"/>
      <c r="BO404" s="25"/>
      <c r="BP404" s="25"/>
      <c r="BQ404" s="25"/>
      <c r="BR404" s="25"/>
      <c r="BS404" s="25"/>
      <c r="BT404" s="25"/>
      <c r="BU404" s="25"/>
      <c r="BV404" s="25"/>
      <c r="BW404" s="25"/>
      <c r="BX404" s="25"/>
      <c r="BY404" s="25"/>
      <c r="BZ404" s="25"/>
      <c r="CA404" s="25"/>
    </row>
    <row r="405" spans="1:79">
      <c r="A405" s="26"/>
      <c r="B405" s="26"/>
      <c r="C405" s="26"/>
      <c r="D405" s="26"/>
      <c r="E405" s="26"/>
      <c r="F405" s="26"/>
      <c r="G405" s="26"/>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row>
    <row r="406" spans="1:79">
      <c r="A406" s="26"/>
      <c r="B406" s="26"/>
      <c r="C406" s="26"/>
      <c r="D406" s="26"/>
      <c r="E406" s="26"/>
      <c r="F406" s="26"/>
      <c r="G406" s="26"/>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c r="AZ406" s="25"/>
      <c r="BA406" s="25"/>
      <c r="BB406" s="25"/>
      <c r="BC406" s="25"/>
      <c r="BD406" s="25"/>
      <c r="BE406" s="25"/>
      <c r="BF406" s="25"/>
      <c r="BG406" s="25"/>
      <c r="BH406" s="25"/>
      <c r="BI406" s="25"/>
      <c r="BJ406" s="25"/>
      <c r="BK406" s="25"/>
      <c r="BL406" s="25"/>
      <c r="BM406" s="25"/>
      <c r="BN406" s="25"/>
      <c r="BO406" s="25"/>
      <c r="BP406" s="25"/>
      <c r="BQ406" s="25"/>
      <c r="BR406" s="25"/>
      <c r="BS406" s="25"/>
      <c r="BT406" s="25"/>
      <c r="BU406" s="25"/>
      <c r="BV406" s="25"/>
      <c r="BW406" s="25"/>
      <c r="BX406" s="25"/>
      <c r="BY406" s="25"/>
      <c r="BZ406" s="25"/>
      <c r="CA406" s="25"/>
    </row>
    <row r="407" spans="1:79">
      <c r="A407" s="26"/>
      <c r="B407" s="26"/>
      <c r="C407" s="26"/>
      <c r="D407" s="26"/>
      <c r="E407" s="26"/>
      <c r="F407" s="26"/>
      <c r="G407" s="26"/>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c r="AZ407" s="25"/>
      <c r="BA407" s="25"/>
      <c r="BB407" s="25"/>
      <c r="BC407" s="25"/>
      <c r="BD407" s="25"/>
      <c r="BE407" s="25"/>
      <c r="BF407" s="25"/>
      <c r="BG407" s="25"/>
      <c r="BH407" s="25"/>
      <c r="BI407" s="25"/>
      <c r="BJ407" s="25"/>
      <c r="BK407" s="25"/>
      <c r="BL407" s="25"/>
      <c r="BM407" s="25"/>
      <c r="BN407" s="25"/>
      <c r="BO407" s="25"/>
      <c r="BP407" s="25"/>
      <c r="BQ407" s="25"/>
      <c r="BR407" s="25"/>
      <c r="BS407" s="25"/>
      <c r="BT407" s="25"/>
      <c r="BU407" s="25"/>
      <c r="BV407" s="25"/>
      <c r="BW407" s="25"/>
      <c r="BX407" s="25"/>
      <c r="BY407" s="25"/>
      <c r="BZ407" s="25"/>
      <c r="CA407" s="25"/>
    </row>
    <row r="408" spans="1:79">
      <c r="A408" s="26"/>
      <c r="B408" s="26"/>
      <c r="C408" s="26"/>
      <c r="D408" s="26"/>
      <c r="E408" s="26"/>
      <c r="F408" s="26"/>
      <c r="G408" s="26"/>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c r="AZ408" s="25"/>
      <c r="BA408" s="25"/>
      <c r="BB408" s="25"/>
      <c r="BC408" s="25"/>
      <c r="BD408" s="25"/>
      <c r="BE408" s="25"/>
      <c r="BF408" s="25"/>
      <c r="BG408" s="25"/>
      <c r="BH408" s="25"/>
      <c r="BI408" s="25"/>
      <c r="BJ408" s="25"/>
      <c r="BK408" s="25"/>
      <c r="BL408" s="25"/>
      <c r="BM408" s="25"/>
      <c r="BN408" s="25"/>
      <c r="BO408" s="25"/>
      <c r="BP408" s="25"/>
      <c r="BQ408" s="25"/>
      <c r="BR408" s="25"/>
      <c r="BS408" s="25"/>
      <c r="BT408" s="25"/>
      <c r="BU408" s="25"/>
      <c r="BV408" s="25"/>
      <c r="BW408" s="25"/>
      <c r="BX408" s="25"/>
      <c r="BY408" s="25"/>
      <c r="BZ408" s="25"/>
      <c r="CA408" s="25"/>
    </row>
    <row r="409" spans="1:79">
      <c r="A409" s="26"/>
      <c r="B409" s="26"/>
      <c r="C409" s="26"/>
      <c r="D409" s="26"/>
      <c r="E409" s="26"/>
      <c r="F409" s="26"/>
      <c r="G409" s="26"/>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c r="AZ409" s="25"/>
      <c r="BA409" s="25"/>
      <c r="BB409" s="25"/>
      <c r="BC409" s="25"/>
      <c r="BD409" s="25"/>
      <c r="BE409" s="25"/>
      <c r="BF409" s="25"/>
      <c r="BG409" s="25"/>
      <c r="BH409" s="25"/>
      <c r="BI409" s="25"/>
      <c r="BJ409" s="25"/>
      <c r="BK409" s="25"/>
      <c r="BL409" s="25"/>
      <c r="BM409" s="25"/>
      <c r="BN409" s="25"/>
      <c r="BO409" s="25"/>
      <c r="BP409" s="25"/>
      <c r="BQ409" s="25"/>
      <c r="BR409" s="25"/>
      <c r="BS409" s="25"/>
      <c r="BT409" s="25"/>
      <c r="BU409" s="25"/>
      <c r="BV409" s="25"/>
      <c r="BW409" s="25"/>
      <c r="BX409" s="25"/>
      <c r="BY409" s="25"/>
      <c r="BZ409" s="25"/>
      <c r="CA409" s="25"/>
    </row>
    <row r="410" spans="1:79">
      <c r="A410" s="26"/>
      <c r="B410" s="26"/>
      <c r="C410" s="26"/>
      <c r="D410" s="26"/>
      <c r="E410" s="26"/>
      <c r="F410" s="26"/>
      <c r="G410" s="26"/>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c r="AZ410" s="25"/>
      <c r="BA410" s="25"/>
      <c r="BB410" s="25"/>
      <c r="BC410" s="25"/>
      <c r="BD410" s="25"/>
      <c r="BE410" s="25"/>
      <c r="BF410" s="25"/>
      <c r="BG410" s="25"/>
      <c r="BH410" s="25"/>
      <c r="BI410" s="25"/>
      <c r="BJ410" s="25"/>
      <c r="BK410" s="25"/>
      <c r="BL410" s="25"/>
      <c r="BM410" s="25"/>
      <c r="BN410" s="25"/>
      <c r="BO410" s="25"/>
      <c r="BP410" s="25"/>
      <c r="BQ410" s="25"/>
      <c r="BR410" s="25"/>
      <c r="BS410" s="25"/>
      <c r="BT410" s="25"/>
      <c r="BU410" s="25"/>
      <c r="BV410" s="25"/>
      <c r="BW410" s="25"/>
      <c r="BX410" s="25"/>
      <c r="BY410" s="25"/>
      <c r="BZ410" s="25"/>
      <c r="CA410" s="25"/>
    </row>
    <row r="411" spans="1:79">
      <c r="A411" s="26"/>
      <c r="B411" s="26"/>
      <c r="C411" s="26"/>
      <c r="D411" s="26"/>
      <c r="E411" s="26"/>
      <c r="F411" s="26"/>
      <c r="G411" s="26"/>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c r="AZ411" s="25"/>
      <c r="BA411" s="25"/>
      <c r="BB411" s="25"/>
      <c r="BC411" s="25"/>
      <c r="BD411" s="25"/>
      <c r="BE411" s="25"/>
      <c r="BF411" s="25"/>
      <c r="BG411" s="25"/>
      <c r="BH411" s="25"/>
      <c r="BI411" s="25"/>
      <c r="BJ411" s="25"/>
      <c r="BK411" s="25"/>
      <c r="BL411" s="25"/>
      <c r="BM411" s="25"/>
      <c r="BN411" s="25"/>
      <c r="BO411" s="25"/>
      <c r="BP411" s="25"/>
      <c r="BQ411" s="25"/>
      <c r="BR411" s="25"/>
      <c r="BS411" s="25"/>
      <c r="BT411" s="25"/>
      <c r="BU411" s="25"/>
      <c r="BV411" s="25"/>
      <c r="BW411" s="25"/>
      <c r="BX411" s="25"/>
      <c r="BY411" s="25"/>
      <c r="BZ411" s="25"/>
      <c r="CA411" s="25"/>
    </row>
    <row r="412" spans="1:79">
      <c r="A412" s="26"/>
      <c r="B412" s="26"/>
      <c r="C412" s="26"/>
      <c r="D412" s="26"/>
      <c r="E412" s="26"/>
      <c r="F412" s="26"/>
      <c r="G412" s="26"/>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5"/>
      <c r="BD412" s="25"/>
      <c r="BE412" s="25"/>
      <c r="BF412" s="25"/>
      <c r="BG412" s="25"/>
      <c r="BH412" s="25"/>
      <c r="BI412" s="25"/>
      <c r="BJ412" s="25"/>
      <c r="BK412" s="25"/>
      <c r="BL412" s="25"/>
      <c r="BM412" s="25"/>
      <c r="BN412" s="25"/>
      <c r="BO412" s="25"/>
      <c r="BP412" s="25"/>
      <c r="BQ412" s="25"/>
      <c r="BR412" s="25"/>
      <c r="BS412" s="25"/>
      <c r="BT412" s="25"/>
      <c r="BU412" s="25"/>
      <c r="BV412" s="25"/>
      <c r="BW412" s="25"/>
      <c r="BX412" s="25"/>
      <c r="BY412" s="25"/>
      <c r="BZ412" s="25"/>
      <c r="CA412" s="25"/>
    </row>
    <row r="413" spans="1:79">
      <c r="A413" s="26"/>
      <c r="B413" s="26"/>
      <c r="C413" s="26"/>
      <c r="D413" s="26"/>
      <c r="E413" s="26"/>
      <c r="F413" s="26"/>
      <c r="G413" s="26"/>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c r="AZ413" s="25"/>
      <c r="BA413" s="25"/>
      <c r="BB413" s="25"/>
      <c r="BC413" s="25"/>
      <c r="BD413" s="25"/>
      <c r="BE413" s="25"/>
      <c r="BF413" s="25"/>
      <c r="BG413" s="25"/>
      <c r="BH413" s="25"/>
      <c r="BI413" s="25"/>
      <c r="BJ413" s="25"/>
      <c r="BK413" s="25"/>
      <c r="BL413" s="25"/>
      <c r="BM413" s="25"/>
      <c r="BN413" s="25"/>
      <c r="BO413" s="25"/>
      <c r="BP413" s="25"/>
      <c r="BQ413" s="25"/>
      <c r="BR413" s="25"/>
      <c r="BS413" s="25"/>
      <c r="BT413" s="25"/>
      <c r="BU413" s="25"/>
      <c r="BV413" s="25"/>
      <c r="BW413" s="25"/>
      <c r="BX413" s="25"/>
      <c r="BY413" s="25"/>
      <c r="BZ413" s="25"/>
      <c r="CA413" s="25"/>
    </row>
    <row r="414" spans="1:79">
      <c r="A414" s="26"/>
      <c r="B414" s="26"/>
      <c r="C414" s="26"/>
      <c r="D414" s="26"/>
      <c r="E414" s="26"/>
      <c r="F414" s="26"/>
      <c r="G414" s="26"/>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c r="AZ414" s="25"/>
      <c r="BA414" s="25"/>
      <c r="BB414" s="25"/>
      <c r="BC414" s="25"/>
      <c r="BD414" s="25"/>
      <c r="BE414" s="25"/>
      <c r="BF414" s="25"/>
      <c r="BG414" s="25"/>
      <c r="BH414" s="25"/>
      <c r="BI414" s="25"/>
      <c r="BJ414" s="25"/>
      <c r="BK414" s="25"/>
      <c r="BL414" s="25"/>
      <c r="BM414" s="25"/>
      <c r="BN414" s="25"/>
      <c r="BO414" s="25"/>
      <c r="BP414" s="25"/>
      <c r="BQ414" s="25"/>
      <c r="BR414" s="25"/>
      <c r="BS414" s="25"/>
      <c r="BT414" s="25"/>
      <c r="BU414" s="25"/>
      <c r="BV414" s="25"/>
      <c r="BW414" s="25"/>
      <c r="BX414" s="25"/>
      <c r="BY414" s="25"/>
      <c r="BZ414" s="25"/>
      <c r="CA414" s="25"/>
    </row>
    <row r="415" spans="1:79">
      <c r="A415" s="26"/>
      <c r="B415" s="26"/>
      <c r="C415" s="26"/>
      <c r="D415" s="26"/>
      <c r="E415" s="26"/>
      <c r="F415" s="26"/>
      <c r="G415" s="26"/>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c r="AZ415" s="25"/>
      <c r="BA415" s="25"/>
      <c r="BB415" s="25"/>
      <c r="BC415" s="25"/>
      <c r="BD415" s="25"/>
      <c r="BE415" s="25"/>
      <c r="BF415" s="25"/>
      <c r="BG415" s="25"/>
      <c r="BH415" s="25"/>
      <c r="BI415" s="25"/>
      <c r="BJ415" s="25"/>
      <c r="BK415" s="25"/>
      <c r="BL415" s="25"/>
      <c r="BM415" s="25"/>
      <c r="BN415" s="25"/>
      <c r="BO415" s="25"/>
      <c r="BP415" s="25"/>
      <c r="BQ415" s="25"/>
      <c r="BR415" s="25"/>
      <c r="BS415" s="25"/>
      <c r="BT415" s="25"/>
      <c r="BU415" s="25"/>
      <c r="BV415" s="25"/>
      <c r="BW415" s="25"/>
      <c r="BX415" s="25"/>
      <c r="BY415" s="25"/>
      <c r="BZ415" s="25"/>
      <c r="CA415" s="25"/>
    </row>
    <row r="416" spans="1:79">
      <c r="A416" s="26"/>
      <c r="B416" s="26"/>
      <c r="C416" s="26"/>
      <c r="D416" s="26"/>
      <c r="E416" s="26"/>
      <c r="F416" s="26"/>
      <c r="G416" s="26"/>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c r="AZ416" s="25"/>
      <c r="BA416" s="25"/>
      <c r="BB416" s="25"/>
      <c r="BC416" s="25"/>
      <c r="BD416" s="25"/>
      <c r="BE416" s="25"/>
      <c r="BF416" s="25"/>
      <c r="BG416" s="25"/>
      <c r="BH416" s="25"/>
      <c r="BI416" s="25"/>
      <c r="BJ416" s="25"/>
      <c r="BK416" s="25"/>
      <c r="BL416" s="25"/>
      <c r="BM416" s="25"/>
      <c r="BN416" s="25"/>
      <c r="BO416" s="25"/>
      <c r="BP416" s="25"/>
      <c r="BQ416" s="25"/>
      <c r="BR416" s="25"/>
      <c r="BS416" s="25"/>
      <c r="BT416" s="25"/>
      <c r="BU416" s="25"/>
      <c r="BV416" s="25"/>
      <c r="BW416" s="25"/>
      <c r="BX416" s="25"/>
      <c r="BY416" s="25"/>
      <c r="BZ416" s="25"/>
      <c r="CA416" s="25"/>
    </row>
    <row r="417" spans="1:79">
      <c r="A417" s="26"/>
      <c r="B417" s="26"/>
      <c r="C417" s="26"/>
      <c r="D417" s="26"/>
      <c r="E417" s="26"/>
      <c r="F417" s="26"/>
      <c r="G417" s="26"/>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c r="AZ417" s="25"/>
      <c r="BA417" s="25"/>
      <c r="BB417" s="25"/>
      <c r="BC417" s="25"/>
      <c r="BD417" s="25"/>
      <c r="BE417" s="25"/>
      <c r="BF417" s="25"/>
      <c r="BG417" s="25"/>
      <c r="BH417" s="25"/>
      <c r="BI417" s="25"/>
      <c r="BJ417" s="25"/>
      <c r="BK417" s="25"/>
      <c r="BL417" s="25"/>
      <c r="BM417" s="25"/>
      <c r="BN417" s="25"/>
      <c r="BO417" s="25"/>
      <c r="BP417" s="25"/>
      <c r="BQ417" s="25"/>
      <c r="BR417" s="25"/>
      <c r="BS417" s="25"/>
      <c r="BT417" s="25"/>
      <c r="BU417" s="25"/>
      <c r="BV417" s="25"/>
      <c r="BW417" s="25"/>
      <c r="BX417" s="25"/>
      <c r="BY417" s="25"/>
      <c r="BZ417" s="25"/>
      <c r="CA417" s="25"/>
    </row>
    <row r="418" spans="1:79">
      <c r="A418" s="26"/>
      <c r="B418" s="26"/>
      <c r="C418" s="26"/>
      <c r="D418" s="26"/>
      <c r="E418" s="26"/>
      <c r="F418" s="26"/>
      <c r="G418" s="26"/>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c r="AZ418" s="25"/>
      <c r="BA418" s="25"/>
      <c r="BB418" s="25"/>
      <c r="BC418" s="25"/>
      <c r="BD418" s="25"/>
      <c r="BE418" s="25"/>
      <c r="BF418" s="25"/>
      <c r="BG418" s="25"/>
      <c r="BH418" s="25"/>
      <c r="BI418" s="25"/>
      <c r="BJ418" s="25"/>
      <c r="BK418" s="25"/>
      <c r="BL418" s="25"/>
      <c r="BM418" s="25"/>
      <c r="BN418" s="25"/>
      <c r="BO418" s="25"/>
      <c r="BP418" s="25"/>
      <c r="BQ418" s="25"/>
      <c r="BR418" s="25"/>
      <c r="BS418" s="25"/>
      <c r="BT418" s="25"/>
      <c r="BU418" s="25"/>
      <c r="BV418" s="25"/>
      <c r="BW418" s="25"/>
      <c r="BX418" s="25"/>
      <c r="BY418" s="25"/>
      <c r="BZ418" s="25"/>
      <c r="CA418" s="25"/>
    </row>
    <row r="419" spans="1:79">
      <c r="A419" s="26"/>
      <c r="B419" s="26"/>
      <c r="C419" s="26"/>
      <c r="D419" s="26"/>
      <c r="E419" s="26"/>
      <c r="F419" s="26"/>
      <c r="G419" s="26"/>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c r="AZ419" s="25"/>
      <c r="BA419" s="25"/>
      <c r="BB419" s="25"/>
      <c r="BC419" s="25"/>
      <c r="BD419" s="25"/>
      <c r="BE419" s="25"/>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row>
    <row r="420" spans="1:79">
      <c r="A420" s="26"/>
      <c r="B420" s="26"/>
      <c r="C420" s="26"/>
      <c r="D420" s="26"/>
      <c r="E420" s="26"/>
      <c r="F420" s="26"/>
      <c r="G420" s="26"/>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c r="AV420" s="25"/>
      <c r="AW420" s="25"/>
      <c r="AX420" s="25"/>
      <c r="AY420" s="25"/>
      <c r="AZ420" s="25"/>
      <c r="BA420" s="25"/>
      <c r="BB420" s="25"/>
      <c r="BC420" s="25"/>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row>
    <row r="421" spans="1:79">
      <c r="A421" s="26"/>
      <c r="B421" s="26"/>
      <c r="C421" s="26"/>
      <c r="D421" s="26"/>
      <c r="E421" s="26"/>
      <c r="F421" s="26"/>
      <c r="G421" s="26"/>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c r="AZ421" s="25"/>
      <c r="BA421" s="25"/>
      <c r="BB421" s="25"/>
      <c r="BC421" s="25"/>
      <c r="BD421" s="25"/>
      <c r="BE421" s="25"/>
      <c r="BF421" s="25"/>
      <c r="BG421" s="25"/>
      <c r="BH421" s="25"/>
      <c r="BI421" s="25"/>
      <c r="BJ421" s="25"/>
      <c r="BK421" s="25"/>
      <c r="BL421" s="25"/>
      <c r="BM421" s="25"/>
      <c r="BN421" s="25"/>
      <c r="BO421" s="25"/>
      <c r="BP421" s="25"/>
      <c r="BQ421" s="25"/>
      <c r="BR421" s="25"/>
      <c r="BS421" s="25"/>
      <c r="BT421" s="25"/>
      <c r="BU421" s="25"/>
      <c r="BV421" s="25"/>
      <c r="BW421" s="25"/>
      <c r="BX421" s="25"/>
      <c r="BY421" s="25"/>
      <c r="BZ421" s="25"/>
      <c r="CA421" s="25"/>
    </row>
    <row r="422" spans="1:79">
      <c r="A422" s="26"/>
      <c r="B422" s="26"/>
      <c r="C422" s="26"/>
      <c r="D422" s="26"/>
      <c r="E422" s="26"/>
      <c r="F422" s="26"/>
      <c r="G422" s="26"/>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c r="AZ422" s="25"/>
      <c r="BA422" s="25"/>
      <c r="BB422" s="25"/>
      <c r="BC422" s="25"/>
      <c r="BD422" s="25"/>
      <c r="BE422" s="25"/>
      <c r="BF422" s="25"/>
      <c r="BG422" s="25"/>
      <c r="BH422" s="25"/>
      <c r="BI422" s="25"/>
      <c r="BJ422" s="25"/>
      <c r="BK422" s="25"/>
      <c r="BL422" s="25"/>
      <c r="BM422" s="25"/>
      <c r="BN422" s="25"/>
      <c r="BO422" s="25"/>
      <c r="BP422" s="25"/>
      <c r="BQ422" s="25"/>
      <c r="BR422" s="25"/>
      <c r="BS422" s="25"/>
      <c r="BT422" s="25"/>
      <c r="BU422" s="25"/>
      <c r="BV422" s="25"/>
      <c r="BW422" s="25"/>
      <c r="BX422" s="25"/>
      <c r="BY422" s="25"/>
      <c r="BZ422" s="25"/>
      <c r="CA422" s="25"/>
    </row>
    <row r="423" spans="1:79">
      <c r="A423" s="26"/>
      <c r="B423" s="26"/>
      <c r="C423" s="26"/>
      <c r="D423" s="26"/>
      <c r="E423" s="26"/>
      <c r="F423" s="26"/>
      <c r="G423" s="26"/>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5"/>
      <c r="BD423" s="25"/>
      <c r="BE423" s="25"/>
      <c r="BF423" s="25"/>
      <c r="BG423" s="25"/>
      <c r="BH423" s="25"/>
      <c r="BI423" s="25"/>
      <c r="BJ423" s="25"/>
      <c r="BK423" s="25"/>
      <c r="BL423" s="25"/>
      <c r="BM423" s="25"/>
      <c r="BN423" s="25"/>
      <c r="BO423" s="25"/>
      <c r="BP423" s="25"/>
      <c r="BQ423" s="25"/>
      <c r="BR423" s="25"/>
      <c r="BS423" s="25"/>
      <c r="BT423" s="25"/>
      <c r="BU423" s="25"/>
      <c r="BV423" s="25"/>
      <c r="BW423" s="25"/>
      <c r="BX423" s="25"/>
      <c r="BY423" s="25"/>
      <c r="BZ423" s="25"/>
      <c r="CA423" s="25"/>
    </row>
    <row r="424" spans="1:79">
      <c r="A424" s="26"/>
      <c r="B424" s="26"/>
      <c r="C424" s="26"/>
      <c r="D424" s="26"/>
      <c r="E424" s="26"/>
      <c r="F424" s="26"/>
      <c r="G424" s="26"/>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c r="AZ424" s="25"/>
      <c r="BA424" s="25"/>
      <c r="BB424" s="25"/>
      <c r="BC424" s="25"/>
      <c r="BD424" s="25"/>
      <c r="BE424" s="25"/>
      <c r="BF424" s="25"/>
      <c r="BG424" s="25"/>
      <c r="BH424" s="25"/>
      <c r="BI424" s="25"/>
      <c r="BJ424" s="25"/>
      <c r="BK424" s="25"/>
      <c r="BL424" s="25"/>
      <c r="BM424" s="25"/>
      <c r="BN424" s="25"/>
      <c r="BO424" s="25"/>
      <c r="BP424" s="25"/>
      <c r="BQ424" s="25"/>
      <c r="BR424" s="25"/>
      <c r="BS424" s="25"/>
      <c r="BT424" s="25"/>
      <c r="BU424" s="25"/>
      <c r="BV424" s="25"/>
      <c r="BW424" s="25"/>
      <c r="BX424" s="25"/>
      <c r="BY424" s="25"/>
      <c r="BZ424" s="25"/>
      <c r="CA424" s="25"/>
    </row>
    <row r="425" spans="1:79">
      <c r="A425" s="26"/>
      <c r="B425" s="26"/>
      <c r="C425" s="26"/>
      <c r="D425" s="26"/>
      <c r="E425" s="26"/>
      <c r="F425" s="26"/>
      <c r="G425" s="26"/>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c r="AV425" s="25"/>
      <c r="AW425" s="25"/>
      <c r="AX425" s="25"/>
      <c r="AY425" s="25"/>
      <c r="AZ425" s="25"/>
      <c r="BA425" s="25"/>
      <c r="BB425" s="25"/>
      <c r="BC425" s="25"/>
      <c r="BD425" s="25"/>
      <c r="BE425" s="25"/>
      <c r="BF425" s="25"/>
      <c r="BG425" s="25"/>
      <c r="BH425" s="25"/>
      <c r="BI425" s="25"/>
      <c r="BJ425" s="25"/>
      <c r="BK425" s="25"/>
      <c r="BL425" s="25"/>
      <c r="BM425" s="25"/>
      <c r="BN425" s="25"/>
      <c r="BO425" s="25"/>
      <c r="BP425" s="25"/>
      <c r="BQ425" s="25"/>
      <c r="BR425" s="25"/>
      <c r="BS425" s="25"/>
      <c r="BT425" s="25"/>
      <c r="BU425" s="25"/>
      <c r="BV425" s="25"/>
      <c r="BW425" s="25"/>
      <c r="BX425" s="25"/>
      <c r="BY425" s="25"/>
      <c r="BZ425" s="25"/>
      <c r="CA425" s="25"/>
    </row>
    <row r="426" spans="1:79">
      <c r="A426" s="26"/>
      <c r="B426" s="26"/>
      <c r="C426" s="26"/>
      <c r="D426" s="26"/>
      <c r="E426" s="26"/>
      <c r="F426" s="26"/>
      <c r="G426" s="26"/>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5"/>
      <c r="BC426" s="25"/>
      <c r="BD426" s="25"/>
      <c r="BE426" s="25"/>
      <c r="BF426" s="25"/>
      <c r="BG426" s="25"/>
      <c r="BH426" s="25"/>
      <c r="BI426" s="25"/>
      <c r="BJ426" s="25"/>
      <c r="BK426" s="25"/>
      <c r="BL426" s="25"/>
      <c r="BM426" s="25"/>
      <c r="BN426" s="25"/>
      <c r="BO426" s="25"/>
      <c r="BP426" s="25"/>
      <c r="BQ426" s="25"/>
      <c r="BR426" s="25"/>
      <c r="BS426" s="25"/>
      <c r="BT426" s="25"/>
      <c r="BU426" s="25"/>
      <c r="BV426" s="25"/>
      <c r="BW426" s="25"/>
      <c r="BX426" s="25"/>
      <c r="BY426" s="25"/>
      <c r="BZ426" s="25"/>
      <c r="CA426" s="25"/>
    </row>
    <row r="427" spans="1:79">
      <c r="A427" s="26"/>
      <c r="B427" s="26"/>
      <c r="C427" s="26"/>
      <c r="D427" s="26"/>
      <c r="E427" s="26"/>
      <c r="F427" s="26"/>
      <c r="G427" s="26"/>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5"/>
      <c r="BD427" s="25"/>
      <c r="BE427" s="25"/>
      <c r="BF427" s="25"/>
      <c r="BG427" s="25"/>
      <c r="BH427" s="25"/>
      <c r="BI427" s="25"/>
      <c r="BJ427" s="25"/>
      <c r="BK427" s="25"/>
      <c r="BL427" s="25"/>
      <c r="BM427" s="25"/>
      <c r="BN427" s="25"/>
      <c r="BO427" s="25"/>
      <c r="BP427" s="25"/>
      <c r="BQ427" s="25"/>
      <c r="BR427" s="25"/>
      <c r="BS427" s="25"/>
      <c r="BT427" s="25"/>
      <c r="BU427" s="25"/>
      <c r="BV427" s="25"/>
      <c r="BW427" s="25"/>
      <c r="BX427" s="25"/>
      <c r="BY427" s="25"/>
      <c r="BZ427" s="25"/>
      <c r="CA427" s="25"/>
    </row>
    <row r="428" spans="1:79">
      <c r="A428" s="26"/>
      <c r="B428" s="26"/>
      <c r="C428" s="26"/>
      <c r="D428" s="26"/>
      <c r="E428" s="26"/>
      <c r="F428" s="26"/>
      <c r="G428" s="26"/>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5"/>
      <c r="BD428" s="25"/>
      <c r="BE428" s="25"/>
      <c r="BF428" s="25"/>
      <c r="BG428" s="25"/>
      <c r="BH428" s="25"/>
      <c r="BI428" s="25"/>
      <c r="BJ428" s="25"/>
      <c r="BK428" s="25"/>
      <c r="BL428" s="25"/>
      <c r="BM428" s="25"/>
      <c r="BN428" s="25"/>
      <c r="BO428" s="25"/>
      <c r="BP428" s="25"/>
      <c r="BQ428" s="25"/>
      <c r="BR428" s="25"/>
      <c r="BS428" s="25"/>
      <c r="BT428" s="25"/>
      <c r="BU428" s="25"/>
      <c r="BV428" s="25"/>
      <c r="BW428" s="25"/>
      <c r="BX428" s="25"/>
      <c r="BY428" s="25"/>
      <c r="BZ428" s="25"/>
      <c r="CA428" s="25"/>
    </row>
    <row r="429" spans="1:79">
      <c r="A429" s="26"/>
      <c r="B429" s="26"/>
      <c r="C429" s="26"/>
      <c r="D429" s="26"/>
      <c r="E429" s="26"/>
      <c r="F429" s="26"/>
      <c r="G429" s="26"/>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c r="AZ429" s="25"/>
      <c r="BA429" s="25"/>
      <c r="BB429" s="25"/>
      <c r="BC429" s="25"/>
      <c r="BD429" s="25"/>
      <c r="BE429" s="25"/>
      <c r="BF429" s="25"/>
      <c r="BG429" s="25"/>
      <c r="BH429" s="25"/>
      <c r="BI429" s="25"/>
      <c r="BJ429" s="25"/>
      <c r="BK429" s="25"/>
      <c r="BL429" s="25"/>
      <c r="BM429" s="25"/>
      <c r="BN429" s="25"/>
      <c r="BO429" s="25"/>
      <c r="BP429" s="25"/>
      <c r="BQ429" s="25"/>
      <c r="BR429" s="25"/>
      <c r="BS429" s="25"/>
      <c r="BT429" s="25"/>
      <c r="BU429" s="25"/>
      <c r="BV429" s="25"/>
      <c r="BW429" s="25"/>
      <c r="BX429" s="25"/>
      <c r="BY429" s="25"/>
      <c r="BZ429" s="25"/>
      <c r="CA429" s="25"/>
    </row>
    <row r="430" spans="1:79">
      <c r="A430" s="26"/>
      <c r="B430" s="26"/>
      <c r="C430" s="26"/>
      <c r="D430" s="26"/>
      <c r="E430" s="26"/>
      <c r="F430" s="26"/>
      <c r="G430" s="26"/>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c r="AZ430" s="25"/>
      <c r="BA430" s="25"/>
      <c r="BB430" s="25"/>
      <c r="BC430" s="25"/>
      <c r="BD430" s="25"/>
      <c r="BE430" s="25"/>
      <c r="BF430" s="25"/>
      <c r="BG430" s="25"/>
      <c r="BH430" s="25"/>
      <c r="BI430" s="25"/>
      <c r="BJ430" s="25"/>
      <c r="BK430" s="25"/>
      <c r="BL430" s="25"/>
      <c r="BM430" s="25"/>
      <c r="BN430" s="25"/>
      <c r="BO430" s="25"/>
      <c r="BP430" s="25"/>
      <c r="BQ430" s="25"/>
      <c r="BR430" s="25"/>
      <c r="BS430" s="25"/>
      <c r="BT430" s="25"/>
      <c r="BU430" s="25"/>
      <c r="BV430" s="25"/>
      <c r="BW430" s="25"/>
      <c r="BX430" s="25"/>
      <c r="BY430" s="25"/>
      <c r="BZ430" s="25"/>
      <c r="CA430" s="25"/>
    </row>
    <row r="431" spans="1:79">
      <c r="A431" s="26"/>
      <c r="B431" s="26"/>
      <c r="C431" s="26"/>
      <c r="D431" s="26"/>
      <c r="E431" s="26"/>
      <c r="F431" s="26"/>
      <c r="G431" s="26"/>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c r="AZ431" s="25"/>
      <c r="BA431" s="25"/>
      <c r="BB431" s="25"/>
      <c r="BC431" s="25"/>
      <c r="BD431" s="25"/>
      <c r="BE431" s="25"/>
      <c r="BF431" s="25"/>
      <c r="BG431" s="25"/>
      <c r="BH431" s="25"/>
      <c r="BI431" s="25"/>
      <c r="BJ431" s="25"/>
      <c r="BK431" s="25"/>
      <c r="BL431" s="25"/>
      <c r="BM431" s="25"/>
      <c r="BN431" s="25"/>
      <c r="BO431" s="25"/>
      <c r="BP431" s="25"/>
      <c r="BQ431" s="25"/>
      <c r="BR431" s="25"/>
      <c r="BS431" s="25"/>
      <c r="BT431" s="25"/>
      <c r="BU431" s="25"/>
      <c r="BV431" s="25"/>
      <c r="BW431" s="25"/>
      <c r="BX431" s="25"/>
      <c r="BY431" s="25"/>
      <c r="BZ431" s="25"/>
      <c r="CA431" s="25"/>
    </row>
    <row r="432" spans="1:79">
      <c r="A432" s="26"/>
      <c r="B432" s="26"/>
      <c r="C432" s="26"/>
      <c r="D432" s="26"/>
      <c r="E432" s="26"/>
      <c r="F432" s="26"/>
      <c r="G432" s="26"/>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c r="AZ432" s="25"/>
      <c r="BA432" s="25"/>
      <c r="BB432" s="25"/>
      <c r="BC432" s="25"/>
      <c r="BD432" s="25"/>
      <c r="BE432" s="25"/>
      <c r="BF432" s="25"/>
      <c r="BG432" s="25"/>
      <c r="BH432" s="25"/>
      <c r="BI432" s="25"/>
      <c r="BJ432" s="25"/>
      <c r="BK432" s="25"/>
      <c r="BL432" s="25"/>
      <c r="BM432" s="25"/>
      <c r="BN432" s="25"/>
      <c r="BO432" s="25"/>
      <c r="BP432" s="25"/>
      <c r="BQ432" s="25"/>
      <c r="BR432" s="25"/>
      <c r="BS432" s="25"/>
      <c r="BT432" s="25"/>
      <c r="BU432" s="25"/>
      <c r="BV432" s="25"/>
      <c r="BW432" s="25"/>
      <c r="BX432" s="25"/>
      <c r="BY432" s="25"/>
      <c r="BZ432" s="25"/>
      <c r="CA432" s="25"/>
    </row>
    <row r="433" spans="1:79">
      <c r="A433" s="26"/>
      <c r="B433" s="26"/>
      <c r="C433" s="26"/>
      <c r="D433" s="26"/>
      <c r="E433" s="26"/>
      <c r="F433" s="26"/>
      <c r="G433" s="26"/>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c r="BF433" s="25"/>
      <c r="BG433" s="25"/>
      <c r="BH433" s="25"/>
      <c r="BI433" s="25"/>
      <c r="BJ433" s="25"/>
      <c r="BK433" s="25"/>
      <c r="BL433" s="25"/>
      <c r="BM433" s="25"/>
      <c r="BN433" s="25"/>
      <c r="BO433" s="25"/>
      <c r="BP433" s="25"/>
      <c r="BQ433" s="25"/>
      <c r="BR433" s="25"/>
      <c r="BS433" s="25"/>
      <c r="BT433" s="25"/>
      <c r="BU433" s="25"/>
      <c r="BV433" s="25"/>
      <c r="BW433" s="25"/>
      <c r="BX433" s="25"/>
      <c r="BY433" s="25"/>
      <c r="BZ433" s="25"/>
      <c r="CA433" s="25"/>
    </row>
    <row r="434" spans="1:79">
      <c r="A434" s="26"/>
      <c r="B434" s="26"/>
      <c r="C434" s="26"/>
      <c r="D434" s="26"/>
      <c r="E434" s="26"/>
      <c r="F434" s="26"/>
      <c r="G434" s="26"/>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c r="AZ434" s="25"/>
      <c r="BA434" s="25"/>
      <c r="BB434" s="25"/>
      <c r="BC434" s="25"/>
      <c r="BD434" s="25"/>
      <c r="BE434" s="25"/>
      <c r="BF434" s="25"/>
      <c r="BG434" s="25"/>
      <c r="BH434" s="25"/>
      <c r="BI434" s="25"/>
      <c r="BJ434" s="25"/>
      <c r="BK434" s="25"/>
      <c r="BL434" s="25"/>
      <c r="BM434" s="25"/>
      <c r="BN434" s="25"/>
      <c r="BO434" s="25"/>
      <c r="BP434" s="25"/>
      <c r="BQ434" s="25"/>
      <c r="BR434" s="25"/>
      <c r="BS434" s="25"/>
      <c r="BT434" s="25"/>
      <c r="BU434" s="25"/>
      <c r="BV434" s="25"/>
      <c r="BW434" s="25"/>
      <c r="BX434" s="25"/>
      <c r="BY434" s="25"/>
      <c r="BZ434" s="25"/>
      <c r="CA434" s="25"/>
    </row>
    <row r="435" spans="1:79">
      <c r="A435" s="26"/>
      <c r="B435" s="26"/>
      <c r="C435" s="26"/>
      <c r="D435" s="26"/>
      <c r="E435" s="26"/>
      <c r="F435" s="26"/>
      <c r="G435" s="26"/>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c r="AZ435" s="25"/>
      <c r="BA435" s="25"/>
      <c r="BB435" s="25"/>
      <c r="BC435" s="25"/>
      <c r="BD435" s="25"/>
      <c r="BE435" s="25"/>
      <c r="BF435" s="25"/>
      <c r="BG435" s="25"/>
      <c r="BH435" s="25"/>
      <c r="BI435" s="25"/>
      <c r="BJ435" s="25"/>
      <c r="BK435" s="25"/>
      <c r="BL435" s="25"/>
      <c r="BM435" s="25"/>
      <c r="BN435" s="25"/>
      <c r="BO435" s="25"/>
      <c r="BP435" s="25"/>
      <c r="BQ435" s="25"/>
      <c r="BR435" s="25"/>
      <c r="BS435" s="25"/>
      <c r="BT435" s="25"/>
      <c r="BU435" s="25"/>
      <c r="BV435" s="25"/>
      <c r="BW435" s="25"/>
      <c r="BX435" s="25"/>
      <c r="BY435" s="25"/>
      <c r="BZ435" s="25"/>
      <c r="CA435" s="25"/>
    </row>
    <row r="436" spans="1:79">
      <c r="A436" s="26"/>
      <c r="B436" s="26"/>
      <c r="C436" s="26"/>
      <c r="D436" s="26"/>
      <c r="E436" s="26"/>
      <c r="F436" s="26"/>
      <c r="G436" s="26"/>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c r="AZ436" s="25"/>
      <c r="BA436" s="25"/>
      <c r="BB436" s="25"/>
      <c r="BC436" s="25"/>
      <c r="BD436" s="25"/>
      <c r="BE436" s="25"/>
      <c r="BF436" s="25"/>
      <c r="BG436" s="25"/>
      <c r="BH436" s="25"/>
      <c r="BI436" s="25"/>
      <c r="BJ436" s="25"/>
      <c r="BK436" s="25"/>
      <c r="BL436" s="25"/>
      <c r="BM436" s="25"/>
      <c r="BN436" s="25"/>
      <c r="BO436" s="25"/>
      <c r="BP436" s="25"/>
      <c r="BQ436" s="25"/>
      <c r="BR436" s="25"/>
      <c r="BS436" s="25"/>
      <c r="BT436" s="25"/>
      <c r="BU436" s="25"/>
      <c r="BV436" s="25"/>
      <c r="BW436" s="25"/>
      <c r="BX436" s="25"/>
      <c r="BY436" s="25"/>
      <c r="BZ436" s="25"/>
      <c r="CA436" s="25"/>
    </row>
    <row r="437" spans="1:79">
      <c r="A437" s="26"/>
      <c r="B437" s="26"/>
      <c r="C437" s="26"/>
      <c r="D437" s="26"/>
      <c r="E437" s="26"/>
      <c r="F437" s="26"/>
      <c r="G437" s="26"/>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c r="AZ437" s="25"/>
      <c r="BA437" s="25"/>
      <c r="BB437" s="25"/>
      <c r="BC437" s="25"/>
      <c r="BD437" s="25"/>
      <c r="BE437" s="25"/>
      <c r="BF437" s="25"/>
      <c r="BG437" s="25"/>
      <c r="BH437" s="25"/>
      <c r="BI437" s="25"/>
      <c r="BJ437" s="25"/>
      <c r="BK437" s="25"/>
      <c r="BL437" s="25"/>
      <c r="BM437" s="25"/>
      <c r="BN437" s="25"/>
      <c r="BO437" s="25"/>
      <c r="BP437" s="25"/>
      <c r="BQ437" s="25"/>
      <c r="BR437" s="25"/>
      <c r="BS437" s="25"/>
      <c r="BT437" s="25"/>
      <c r="BU437" s="25"/>
      <c r="BV437" s="25"/>
      <c r="BW437" s="25"/>
      <c r="BX437" s="25"/>
      <c r="BY437" s="25"/>
      <c r="BZ437" s="25"/>
      <c r="CA437" s="25"/>
    </row>
    <row r="438" spans="1:79">
      <c r="A438" s="26"/>
      <c r="B438" s="26"/>
      <c r="C438" s="26"/>
      <c r="D438" s="26"/>
      <c r="E438" s="26"/>
      <c r="F438" s="26"/>
      <c r="G438" s="26"/>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c r="AZ438" s="25"/>
      <c r="BA438" s="25"/>
      <c r="BB438" s="25"/>
      <c r="BC438" s="25"/>
      <c r="BD438" s="25"/>
      <c r="BE438" s="25"/>
      <c r="BF438" s="25"/>
      <c r="BG438" s="25"/>
      <c r="BH438" s="25"/>
      <c r="BI438" s="25"/>
      <c r="BJ438" s="25"/>
      <c r="BK438" s="25"/>
      <c r="BL438" s="25"/>
      <c r="BM438" s="25"/>
      <c r="BN438" s="25"/>
      <c r="BO438" s="25"/>
      <c r="BP438" s="25"/>
      <c r="BQ438" s="25"/>
      <c r="BR438" s="25"/>
      <c r="BS438" s="25"/>
      <c r="BT438" s="25"/>
      <c r="BU438" s="25"/>
      <c r="BV438" s="25"/>
      <c r="BW438" s="25"/>
      <c r="BX438" s="25"/>
      <c r="BY438" s="25"/>
      <c r="BZ438" s="25"/>
      <c r="CA438" s="25"/>
    </row>
    <row r="439" spans="1:79">
      <c r="A439" s="26"/>
      <c r="B439" s="26"/>
      <c r="C439" s="26"/>
      <c r="D439" s="26"/>
      <c r="E439" s="26"/>
      <c r="F439" s="26"/>
      <c r="G439" s="26"/>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c r="AZ439" s="25"/>
      <c r="BA439" s="25"/>
      <c r="BB439" s="25"/>
      <c r="BC439" s="25"/>
      <c r="BD439" s="25"/>
      <c r="BE439" s="25"/>
      <c r="BF439" s="25"/>
      <c r="BG439" s="25"/>
      <c r="BH439" s="25"/>
      <c r="BI439" s="25"/>
      <c r="BJ439" s="25"/>
      <c r="BK439" s="25"/>
      <c r="BL439" s="25"/>
      <c r="BM439" s="25"/>
      <c r="BN439" s="25"/>
      <c r="BO439" s="25"/>
      <c r="BP439" s="25"/>
      <c r="BQ439" s="25"/>
      <c r="BR439" s="25"/>
      <c r="BS439" s="25"/>
      <c r="BT439" s="25"/>
      <c r="BU439" s="25"/>
      <c r="BV439" s="25"/>
      <c r="BW439" s="25"/>
      <c r="BX439" s="25"/>
      <c r="BY439" s="25"/>
      <c r="BZ439" s="25"/>
      <c r="CA439" s="25"/>
    </row>
    <row r="440" spans="1:79">
      <c r="A440" s="26"/>
      <c r="B440" s="26"/>
      <c r="C440" s="26"/>
      <c r="D440" s="26"/>
      <c r="E440" s="26"/>
      <c r="F440" s="26"/>
      <c r="G440" s="26"/>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c r="AZ440" s="25"/>
      <c r="BA440" s="25"/>
      <c r="BB440" s="25"/>
      <c r="BC440" s="25"/>
      <c r="BD440" s="25"/>
      <c r="BE440" s="25"/>
      <c r="BF440" s="25"/>
      <c r="BG440" s="25"/>
      <c r="BH440" s="25"/>
      <c r="BI440" s="25"/>
      <c r="BJ440" s="25"/>
      <c r="BK440" s="25"/>
      <c r="BL440" s="25"/>
      <c r="BM440" s="25"/>
      <c r="BN440" s="25"/>
      <c r="BO440" s="25"/>
      <c r="BP440" s="25"/>
      <c r="BQ440" s="25"/>
      <c r="BR440" s="25"/>
      <c r="BS440" s="25"/>
      <c r="BT440" s="25"/>
      <c r="BU440" s="25"/>
      <c r="BV440" s="25"/>
      <c r="BW440" s="25"/>
      <c r="BX440" s="25"/>
      <c r="BY440" s="25"/>
      <c r="BZ440" s="25"/>
      <c r="CA440" s="25"/>
    </row>
    <row r="441" spans="1:79">
      <c r="A441" s="26"/>
      <c r="B441" s="26"/>
      <c r="C441" s="26"/>
      <c r="D441" s="26"/>
      <c r="E441" s="26"/>
      <c r="F441" s="26"/>
      <c r="G441" s="26"/>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c r="AZ441" s="25"/>
      <c r="BA441" s="25"/>
      <c r="BB441" s="25"/>
      <c r="BC441" s="25"/>
      <c r="BD441" s="25"/>
      <c r="BE441" s="25"/>
      <c r="BF441" s="25"/>
      <c r="BG441" s="25"/>
      <c r="BH441" s="25"/>
      <c r="BI441" s="25"/>
      <c r="BJ441" s="25"/>
      <c r="BK441" s="25"/>
      <c r="BL441" s="25"/>
      <c r="BM441" s="25"/>
      <c r="BN441" s="25"/>
      <c r="BO441" s="25"/>
      <c r="BP441" s="25"/>
      <c r="BQ441" s="25"/>
      <c r="BR441" s="25"/>
      <c r="BS441" s="25"/>
      <c r="BT441" s="25"/>
      <c r="BU441" s="25"/>
      <c r="BV441" s="25"/>
      <c r="BW441" s="25"/>
      <c r="BX441" s="25"/>
      <c r="BY441" s="25"/>
      <c r="BZ441" s="25"/>
      <c r="CA441" s="25"/>
    </row>
    <row r="442" spans="1:79">
      <c r="A442" s="26"/>
      <c r="B442" s="26"/>
      <c r="C442" s="26"/>
      <c r="D442" s="26"/>
      <c r="E442" s="26"/>
      <c r="F442" s="26"/>
      <c r="G442" s="26"/>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5"/>
      <c r="BD442" s="25"/>
      <c r="BE442" s="25"/>
      <c r="BF442" s="25"/>
      <c r="BG442" s="25"/>
      <c r="BH442" s="25"/>
      <c r="BI442" s="25"/>
      <c r="BJ442" s="25"/>
      <c r="BK442" s="25"/>
      <c r="BL442" s="25"/>
      <c r="BM442" s="25"/>
      <c r="BN442" s="25"/>
      <c r="BO442" s="25"/>
      <c r="BP442" s="25"/>
      <c r="BQ442" s="25"/>
      <c r="BR442" s="25"/>
      <c r="BS442" s="25"/>
      <c r="BT442" s="25"/>
      <c r="BU442" s="25"/>
      <c r="BV442" s="25"/>
      <c r="BW442" s="25"/>
      <c r="BX442" s="25"/>
      <c r="BY442" s="25"/>
      <c r="BZ442" s="25"/>
      <c r="CA442" s="25"/>
    </row>
    <row r="443" spans="1:79">
      <c r="A443" s="26"/>
      <c r="B443" s="26"/>
      <c r="C443" s="26"/>
      <c r="D443" s="26"/>
      <c r="E443" s="26"/>
      <c r="F443" s="26"/>
      <c r="G443" s="26"/>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c r="AZ443" s="25"/>
      <c r="BA443" s="25"/>
      <c r="BB443" s="25"/>
      <c r="BC443" s="25"/>
      <c r="BD443" s="25"/>
      <c r="BE443" s="25"/>
      <c r="BF443" s="25"/>
      <c r="BG443" s="25"/>
      <c r="BH443" s="25"/>
      <c r="BI443" s="25"/>
      <c r="BJ443" s="25"/>
      <c r="BK443" s="25"/>
      <c r="BL443" s="25"/>
      <c r="BM443" s="25"/>
      <c r="BN443" s="25"/>
      <c r="BO443" s="25"/>
      <c r="BP443" s="25"/>
      <c r="BQ443" s="25"/>
      <c r="BR443" s="25"/>
      <c r="BS443" s="25"/>
      <c r="BT443" s="25"/>
      <c r="BU443" s="25"/>
      <c r="BV443" s="25"/>
      <c r="BW443" s="25"/>
      <c r="BX443" s="25"/>
      <c r="BY443" s="25"/>
      <c r="BZ443" s="25"/>
      <c r="CA443" s="25"/>
    </row>
    <row r="444" spans="1:79">
      <c r="A444" s="26"/>
      <c r="B444" s="26"/>
      <c r="C444" s="26"/>
      <c r="D444" s="26"/>
      <c r="E444" s="26"/>
      <c r="F444" s="26"/>
      <c r="G444" s="26"/>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c r="AZ444" s="25"/>
      <c r="BA444" s="25"/>
      <c r="BB444" s="25"/>
      <c r="BC444" s="25"/>
      <c r="BD444" s="25"/>
      <c r="BE444" s="25"/>
      <c r="BF444" s="25"/>
      <c r="BG444" s="25"/>
      <c r="BH444" s="25"/>
      <c r="BI444" s="25"/>
      <c r="BJ444" s="25"/>
      <c r="BK444" s="25"/>
      <c r="BL444" s="25"/>
      <c r="BM444" s="25"/>
      <c r="BN444" s="25"/>
      <c r="BO444" s="25"/>
      <c r="BP444" s="25"/>
      <c r="BQ444" s="25"/>
      <c r="BR444" s="25"/>
      <c r="BS444" s="25"/>
      <c r="BT444" s="25"/>
      <c r="BU444" s="25"/>
      <c r="BV444" s="25"/>
      <c r="BW444" s="25"/>
      <c r="BX444" s="25"/>
      <c r="BY444" s="25"/>
      <c r="BZ444" s="25"/>
      <c r="CA444" s="25"/>
    </row>
    <row r="445" spans="1:79">
      <c r="A445" s="26"/>
      <c r="B445" s="26"/>
      <c r="C445" s="26"/>
      <c r="D445" s="26"/>
      <c r="E445" s="26"/>
      <c r="F445" s="26"/>
      <c r="G445" s="26"/>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c r="AZ445" s="25"/>
      <c r="BA445" s="25"/>
      <c r="BB445" s="25"/>
      <c r="BC445" s="25"/>
      <c r="BD445" s="25"/>
      <c r="BE445" s="25"/>
      <c r="BF445" s="25"/>
      <c r="BG445" s="25"/>
      <c r="BH445" s="25"/>
      <c r="BI445" s="25"/>
      <c r="BJ445" s="25"/>
      <c r="BK445" s="25"/>
      <c r="BL445" s="25"/>
      <c r="BM445" s="25"/>
      <c r="BN445" s="25"/>
      <c r="BO445" s="25"/>
      <c r="BP445" s="25"/>
      <c r="BQ445" s="25"/>
      <c r="BR445" s="25"/>
      <c r="BS445" s="25"/>
      <c r="BT445" s="25"/>
      <c r="BU445" s="25"/>
      <c r="BV445" s="25"/>
      <c r="BW445" s="25"/>
      <c r="BX445" s="25"/>
      <c r="BY445" s="25"/>
      <c r="BZ445" s="25"/>
      <c r="CA445" s="25"/>
    </row>
    <row r="446" spans="1:79">
      <c r="A446" s="26"/>
      <c r="B446" s="26"/>
      <c r="C446" s="26"/>
      <c r="D446" s="26"/>
      <c r="E446" s="26"/>
      <c r="F446" s="26"/>
      <c r="G446" s="26"/>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5"/>
      <c r="BC446" s="25"/>
      <c r="BD446" s="25"/>
      <c r="BE446" s="25"/>
      <c r="BF446" s="25"/>
      <c r="BG446" s="25"/>
      <c r="BH446" s="25"/>
      <c r="BI446" s="25"/>
      <c r="BJ446" s="25"/>
      <c r="BK446" s="25"/>
      <c r="BL446" s="25"/>
      <c r="BM446" s="25"/>
      <c r="BN446" s="25"/>
      <c r="BO446" s="25"/>
      <c r="BP446" s="25"/>
      <c r="BQ446" s="25"/>
      <c r="BR446" s="25"/>
      <c r="BS446" s="25"/>
      <c r="BT446" s="25"/>
      <c r="BU446" s="25"/>
      <c r="BV446" s="25"/>
      <c r="BW446" s="25"/>
      <c r="BX446" s="25"/>
      <c r="BY446" s="25"/>
      <c r="BZ446" s="25"/>
      <c r="CA446" s="25"/>
    </row>
    <row r="447" spans="1:79">
      <c r="A447" s="26"/>
      <c r="B447" s="26"/>
      <c r="C447" s="26"/>
      <c r="D447" s="26"/>
      <c r="E447" s="26"/>
      <c r="F447" s="26"/>
      <c r="G447" s="26"/>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c r="AZ447" s="25"/>
      <c r="BA447" s="25"/>
      <c r="BB447" s="25"/>
      <c r="BC447" s="25"/>
      <c r="BD447" s="25"/>
      <c r="BE447" s="25"/>
      <c r="BF447" s="25"/>
      <c r="BG447" s="25"/>
      <c r="BH447" s="25"/>
      <c r="BI447" s="25"/>
      <c r="BJ447" s="25"/>
      <c r="BK447" s="25"/>
      <c r="BL447" s="25"/>
      <c r="BM447" s="25"/>
      <c r="BN447" s="25"/>
      <c r="BO447" s="25"/>
      <c r="BP447" s="25"/>
      <c r="BQ447" s="25"/>
      <c r="BR447" s="25"/>
      <c r="BS447" s="25"/>
      <c r="BT447" s="25"/>
      <c r="BU447" s="25"/>
      <c r="BV447" s="25"/>
      <c r="BW447" s="25"/>
      <c r="BX447" s="25"/>
      <c r="BY447" s="25"/>
      <c r="BZ447" s="25"/>
      <c r="CA447" s="25"/>
    </row>
    <row r="448" spans="1:79">
      <c r="A448" s="26"/>
      <c r="B448" s="26"/>
      <c r="C448" s="26"/>
      <c r="D448" s="26"/>
      <c r="E448" s="26"/>
      <c r="F448" s="26"/>
      <c r="G448" s="26"/>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c r="AZ448" s="25"/>
      <c r="BA448" s="25"/>
      <c r="BB448" s="25"/>
      <c r="BC448" s="25"/>
      <c r="BD448" s="25"/>
      <c r="BE448" s="25"/>
      <c r="BF448" s="25"/>
      <c r="BG448" s="25"/>
      <c r="BH448" s="25"/>
      <c r="BI448" s="25"/>
      <c r="BJ448" s="25"/>
      <c r="BK448" s="25"/>
      <c r="BL448" s="25"/>
      <c r="BM448" s="25"/>
      <c r="BN448" s="25"/>
      <c r="BO448" s="25"/>
      <c r="BP448" s="25"/>
      <c r="BQ448" s="25"/>
      <c r="BR448" s="25"/>
      <c r="BS448" s="25"/>
      <c r="BT448" s="25"/>
      <c r="BU448" s="25"/>
      <c r="BV448" s="25"/>
      <c r="BW448" s="25"/>
      <c r="BX448" s="25"/>
      <c r="BY448" s="25"/>
      <c r="BZ448" s="25"/>
      <c r="CA448" s="25"/>
    </row>
    <row r="449" spans="1:79">
      <c r="A449" s="26"/>
      <c r="B449" s="26"/>
      <c r="C449" s="26"/>
      <c r="D449" s="26"/>
      <c r="E449" s="26"/>
      <c r="F449" s="26"/>
      <c r="G449" s="26"/>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c r="AZ449" s="25"/>
      <c r="BA449" s="25"/>
      <c r="BB449" s="25"/>
      <c r="BC449" s="25"/>
      <c r="BD449" s="25"/>
      <c r="BE449" s="25"/>
      <c r="BF449" s="25"/>
      <c r="BG449" s="25"/>
      <c r="BH449" s="25"/>
      <c r="BI449" s="25"/>
      <c r="BJ449" s="25"/>
      <c r="BK449" s="25"/>
      <c r="BL449" s="25"/>
      <c r="BM449" s="25"/>
      <c r="BN449" s="25"/>
      <c r="BO449" s="25"/>
      <c r="BP449" s="25"/>
      <c r="BQ449" s="25"/>
      <c r="BR449" s="25"/>
      <c r="BS449" s="25"/>
      <c r="BT449" s="25"/>
      <c r="BU449" s="25"/>
      <c r="BV449" s="25"/>
      <c r="BW449" s="25"/>
      <c r="BX449" s="25"/>
      <c r="BY449" s="25"/>
      <c r="BZ449" s="25"/>
      <c r="CA449" s="25"/>
    </row>
    <row r="450" spans="1:79">
      <c r="A450" s="26"/>
      <c r="B450" s="26"/>
      <c r="C450" s="26"/>
      <c r="D450" s="26"/>
      <c r="E450" s="26"/>
      <c r="F450" s="26"/>
      <c r="G450" s="26"/>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c r="AZ450" s="25"/>
      <c r="BA450" s="25"/>
      <c r="BB450" s="25"/>
      <c r="BC450" s="25"/>
      <c r="BD450" s="25"/>
      <c r="BE450" s="25"/>
      <c r="BF450" s="25"/>
      <c r="BG450" s="25"/>
      <c r="BH450" s="25"/>
      <c r="BI450" s="25"/>
      <c r="BJ450" s="25"/>
      <c r="BK450" s="25"/>
      <c r="BL450" s="25"/>
      <c r="BM450" s="25"/>
      <c r="BN450" s="25"/>
      <c r="BO450" s="25"/>
      <c r="BP450" s="25"/>
      <c r="BQ450" s="25"/>
      <c r="BR450" s="25"/>
      <c r="BS450" s="25"/>
      <c r="BT450" s="25"/>
      <c r="BU450" s="25"/>
      <c r="BV450" s="25"/>
      <c r="BW450" s="25"/>
      <c r="BX450" s="25"/>
      <c r="BY450" s="25"/>
      <c r="BZ450" s="25"/>
      <c r="CA450" s="25"/>
    </row>
    <row r="451" spans="1:79">
      <c r="A451" s="26"/>
      <c r="B451" s="26"/>
      <c r="C451" s="26"/>
      <c r="D451" s="26"/>
      <c r="E451" s="26"/>
      <c r="F451" s="26"/>
      <c r="G451" s="26"/>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c r="AZ451" s="25"/>
      <c r="BA451" s="25"/>
      <c r="BB451" s="25"/>
      <c r="BC451" s="25"/>
      <c r="BD451" s="25"/>
      <c r="BE451" s="25"/>
      <c r="BF451" s="25"/>
      <c r="BG451" s="25"/>
      <c r="BH451" s="25"/>
      <c r="BI451" s="25"/>
      <c r="BJ451" s="25"/>
      <c r="BK451" s="25"/>
      <c r="BL451" s="25"/>
      <c r="BM451" s="25"/>
      <c r="BN451" s="25"/>
      <c r="BO451" s="25"/>
      <c r="BP451" s="25"/>
      <c r="BQ451" s="25"/>
      <c r="BR451" s="25"/>
      <c r="BS451" s="25"/>
      <c r="BT451" s="25"/>
      <c r="BU451" s="25"/>
      <c r="BV451" s="25"/>
      <c r="BW451" s="25"/>
      <c r="BX451" s="25"/>
      <c r="BY451" s="25"/>
      <c r="BZ451" s="25"/>
      <c r="CA451" s="25"/>
    </row>
    <row r="452" spans="1:79">
      <c r="A452" s="26"/>
      <c r="B452" s="26"/>
      <c r="C452" s="26"/>
      <c r="D452" s="26"/>
      <c r="E452" s="26"/>
      <c r="F452" s="26"/>
      <c r="G452" s="26"/>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c r="AZ452" s="25"/>
      <c r="BA452" s="25"/>
      <c r="BB452" s="25"/>
      <c r="BC452" s="25"/>
      <c r="BD452" s="25"/>
      <c r="BE452" s="25"/>
      <c r="BF452" s="25"/>
      <c r="BG452" s="25"/>
      <c r="BH452" s="25"/>
      <c r="BI452" s="25"/>
      <c r="BJ452" s="25"/>
      <c r="BK452" s="25"/>
      <c r="BL452" s="25"/>
      <c r="BM452" s="25"/>
      <c r="BN452" s="25"/>
      <c r="BO452" s="25"/>
      <c r="BP452" s="25"/>
      <c r="BQ452" s="25"/>
      <c r="BR452" s="25"/>
      <c r="BS452" s="25"/>
      <c r="BT452" s="25"/>
      <c r="BU452" s="25"/>
      <c r="BV452" s="25"/>
      <c r="BW452" s="25"/>
      <c r="BX452" s="25"/>
      <c r="BY452" s="25"/>
      <c r="BZ452" s="25"/>
      <c r="CA452" s="25"/>
    </row>
    <row r="453" spans="1:79">
      <c r="A453" s="26"/>
      <c r="B453" s="26"/>
      <c r="C453" s="26"/>
      <c r="D453" s="26"/>
      <c r="E453" s="26"/>
      <c r="F453" s="26"/>
      <c r="G453" s="26"/>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c r="AZ453" s="25"/>
      <c r="BA453" s="25"/>
      <c r="BB453" s="25"/>
      <c r="BC453" s="25"/>
      <c r="BD453" s="25"/>
      <c r="BE453" s="25"/>
      <c r="BF453" s="25"/>
      <c r="BG453" s="25"/>
      <c r="BH453" s="25"/>
      <c r="BI453" s="25"/>
      <c r="BJ453" s="25"/>
      <c r="BK453" s="25"/>
      <c r="BL453" s="25"/>
      <c r="BM453" s="25"/>
      <c r="BN453" s="25"/>
      <c r="BO453" s="25"/>
      <c r="BP453" s="25"/>
      <c r="BQ453" s="25"/>
      <c r="BR453" s="25"/>
      <c r="BS453" s="25"/>
      <c r="BT453" s="25"/>
      <c r="BU453" s="25"/>
      <c r="BV453" s="25"/>
      <c r="BW453" s="25"/>
      <c r="BX453" s="25"/>
      <c r="BY453" s="25"/>
      <c r="BZ453" s="25"/>
      <c r="CA453" s="25"/>
    </row>
    <row r="454" spans="1:79">
      <c r="A454" s="26"/>
      <c r="B454" s="26"/>
      <c r="C454" s="26"/>
      <c r="D454" s="26"/>
      <c r="E454" s="26"/>
      <c r="F454" s="26"/>
      <c r="G454" s="26"/>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c r="AZ454" s="25"/>
      <c r="BA454" s="25"/>
      <c r="BB454" s="25"/>
      <c r="BC454" s="25"/>
      <c r="BD454" s="25"/>
      <c r="BE454" s="25"/>
      <c r="BF454" s="25"/>
      <c r="BG454" s="25"/>
      <c r="BH454" s="25"/>
      <c r="BI454" s="25"/>
      <c r="BJ454" s="25"/>
      <c r="BK454" s="25"/>
      <c r="BL454" s="25"/>
      <c r="BM454" s="25"/>
      <c r="BN454" s="25"/>
      <c r="BO454" s="25"/>
      <c r="BP454" s="25"/>
      <c r="BQ454" s="25"/>
      <c r="BR454" s="25"/>
      <c r="BS454" s="25"/>
      <c r="BT454" s="25"/>
      <c r="BU454" s="25"/>
      <c r="BV454" s="25"/>
      <c r="BW454" s="25"/>
      <c r="BX454" s="25"/>
      <c r="BY454" s="25"/>
      <c r="BZ454" s="25"/>
      <c r="CA454" s="25"/>
    </row>
    <row r="455" spans="1:79">
      <c r="A455" s="26"/>
      <c r="B455" s="26"/>
      <c r="C455" s="26"/>
      <c r="D455" s="26"/>
      <c r="E455" s="26"/>
      <c r="F455" s="26"/>
      <c r="G455" s="26"/>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c r="AZ455" s="25"/>
      <c r="BA455" s="25"/>
      <c r="BB455" s="25"/>
      <c r="BC455" s="25"/>
      <c r="BD455" s="25"/>
      <c r="BE455" s="25"/>
      <c r="BF455" s="25"/>
      <c r="BG455" s="25"/>
      <c r="BH455" s="25"/>
      <c r="BI455" s="25"/>
      <c r="BJ455" s="25"/>
      <c r="BK455" s="25"/>
      <c r="BL455" s="25"/>
      <c r="BM455" s="25"/>
      <c r="BN455" s="25"/>
      <c r="BO455" s="25"/>
      <c r="BP455" s="25"/>
      <c r="BQ455" s="25"/>
      <c r="BR455" s="25"/>
      <c r="BS455" s="25"/>
      <c r="BT455" s="25"/>
      <c r="BU455" s="25"/>
      <c r="BV455" s="25"/>
      <c r="BW455" s="25"/>
      <c r="BX455" s="25"/>
      <c r="BY455" s="25"/>
      <c r="BZ455" s="25"/>
      <c r="CA455" s="25"/>
    </row>
    <row r="456" spans="1:79">
      <c r="A456" s="26"/>
      <c r="B456" s="26"/>
      <c r="C456" s="26"/>
      <c r="D456" s="26"/>
      <c r="E456" s="26"/>
      <c r="F456" s="26"/>
      <c r="G456" s="26"/>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c r="AZ456" s="25"/>
      <c r="BA456" s="25"/>
      <c r="BB456" s="25"/>
      <c r="BC456" s="25"/>
      <c r="BD456" s="25"/>
      <c r="BE456" s="25"/>
      <c r="BF456" s="25"/>
      <c r="BG456" s="25"/>
      <c r="BH456" s="25"/>
      <c r="BI456" s="25"/>
      <c r="BJ456" s="25"/>
      <c r="BK456" s="25"/>
      <c r="BL456" s="25"/>
      <c r="BM456" s="25"/>
      <c r="BN456" s="25"/>
      <c r="BO456" s="25"/>
      <c r="BP456" s="25"/>
      <c r="BQ456" s="25"/>
      <c r="BR456" s="25"/>
      <c r="BS456" s="25"/>
      <c r="BT456" s="25"/>
      <c r="BU456" s="25"/>
      <c r="BV456" s="25"/>
      <c r="BW456" s="25"/>
      <c r="BX456" s="25"/>
      <c r="BY456" s="25"/>
      <c r="BZ456" s="25"/>
      <c r="CA456" s="25"/>
    </row>
    <row r="457" spans="1:79">
      <c r="A457" s="26"/>
      <c r="B457" s="26"/>
      <c r="C457" s="26"/>
      <c r="D457" s="26"/>
      <c r="E457" s="26"/>
      <c r="F457" s="26"/>
      <c r="G457" s="26"/>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c r="AZ457" s="25"/>
      <c r="BA457" s="25"/>
      <c r="BB457" s="25"/>
      <c r="BC457" s="25"/>
      <c r="BD457" s="25"/>
      <c r="BE457" s="25"/>
      <c r="BF457" s="25"/>
      <c r="BG457" s="25"/>
      <c r="BH457" s="25"/>
      <c r="BI457" s="25"/>
      <c r="BJ457" s="25"/>
      <c r="BK457" s="25"/>
      <c r="BL457" s="25"/>
      <c r="BM457" s="25"/>
      <c r="BN457" s="25"/>
      <c r="BO457" s="25"/>
      <c r="BP457" s="25"/>
      <c r="BQ457" s="25"/>
      <c r="BR457" s="25"/>
      <c r="BS457" s="25"/>
      <c r="BT457" s="25"/>
      <c r="BU457" s="25"/>
      <c r="BV457" s="25"/>
      <c r="BW457" s="25"/>
      <c r="BX457" s="25"/>
      <c r="BY457" s="25"/>
      <c r="BZ457" s="25"/>
      <c r="CA457" s="25"/>
    </row>
    <row r="458" spans="1:79">
      <c r="A458" s="26"/>
      <c r="B458" s="26"/>
      <c r="C458" s="26"/>
      <c r="D458" s="26"/>
      <c r="E458" s="26"/>
      <c r="F458" s="26"/>
      <c r="G458" s="26"/>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c r="AZ458" s="25"/>
      <c r="BA458" s="25"/>
      <c r="BB458" s="25"/>
      <c r="BC458" s="25"/>
      <c r="BD458" s="25"/>
      <c r="BE458" s="25"/>
      <c r="BF458" s="25"/>
      <c r="BG458" s="25"/>
      <c r="BH458" s="25"/>
      <c r="BI458" s="25"/>
      <c r="BJ458" s="25"/>
      <c r="BK458" s="25"/>
      <c r="BL458" s="25"/>
      <c r="BM458" s="25"/>
      <c r="BN458" s="25"/>
      <c r="BO458" s="25"/>
      <c r="BP458" s="25"/>
      <c r="BQ458" s="25"/>
      <c r="BR458" s="25"/>
      <c r="BS458" s="25"/>
      <c r="BT458" s="25"/>
      <c r="BU458" s="25"/>
      <c r="BV458" s="25"/>
      <c r="BW458" s="25"/>
      <c r="BX458" s="25"/>
      <c r="BY458" s="25"/>
      <c r="BZ458" s="25"/>
      <c r="CA458" s="25"/>
    </row>
    <row r="459" spans="1:79">
      <c r="A459" s="26"/>
      <c r="B459" s="26"/>
      <c r="C459" s="26"/>
      <c r="D459" s="26"/>
      <c r="E459" s="26"/>
      <c r="F459" s="26"/>
      <c r="G459" s="26"/>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c r="AZ459" s="25"/>
      <c r="BA459" s="25"/>
      <c r="BB459" s="25"/>
      <c r="BC459" s="25"/>
      <c r="BD459" s="25"/>
      <c r="BE459" s="25"/>
      <c r="BF459" s="25"/>
      <c r="BG459" s="25"/>
      <c r="BH459" s="25"/>
      <c r="BI459" s="25"/>
      <c r="BJ459" s="25"/>
      <c r="BK459" s="25"/>
      <c r="BL459" s="25"/>
      <c r="BM459" s="25"/>
      <c r="BN459" s="25"/>
      <c r="BO459" s="25"/>
      <c r="BP459" s="25"/>
      <c r="BQ459" s="25"/>
      <c r="BR459" s="25"/>
      <c r="BS459" s="25"/>
      <c r="BT459" s="25"/>
      <c r="BU459" s="25"/>
      <c r="BV459" s="25"/>
      <c r="BW459" s="25"/>
      <c r="BX459" s="25"/>
      <c r="BY459" s="25"/>
      <c r="BZ459" s="25"/>
      <c r="CA459" s="25"/>
    </row>
    <row r="460" spans="1:79">
      <c r="A460" s="26"/>
      <c r="B460" s="26"/>
      <c r="C460" s="26"/>
      <c r="D460" s="26"/>
      <c r="E460" s="26"/>
      <c r="F460" s="26"/>
      <c r="G460" s="26"/>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c r="AZ460" s="25"/>
      <c r="BA460" s="25"/>
      <c r="BB460" s="25"/>
      <c r="BC460" s="25"/>
      <c r="BD460" s="25"/>
      <c r="BE460" s="25"/>
      <c r="BF460" s="25"/>
      <c r="BG460" s="25"/>
      <c r="BH460" s="25"/>
      <c r="BI460" s="25"/>
      <c r="BJ460" s="25"/>
      <c r="BK460" s="25"/>
      <c r="BL460" s="25"/>
      <c r="BM460" s="25"/>
      <c r="BN460" s="25"/>
      <c r="BO460" s="25"/>
      <c r="BP460" s="25"/>
      <c r="BQ460" s="25"/>
      <c r="BR460" s="25"/>
      <c r="BS460" s="25"/>
      <c r="BT460" s="25"/>
      <c r="BU460" s="25"/>
      <c r="BV460" s="25"/>
      <c r="BW460" s="25"/>
      <c r="BX460" s="25"/>
      <c r="BY460" s="25"/>
      <c r="BZ460" s="25"/>
      <c r="CA460" s="25"/>
    </row>
    <row r="461" spans="1:79">
      <c r="A461" s="26"/>
      <c r="B461" s="26"/>
      <c r="C461" s="26"/>
      <c r="D461" s="26"/>
      <c r="E461" s="26"/>
      <c r="F461" s="26"/>
      <c r="G461" s="26"/>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c r="AV461" s="25"/>
      <c r="AW461" s="25"/>
      <c r="AX461" s="25"/>
      <c r="AY461" s="25"/>
      <c r="AZ461" s="25"/>
      <c r="BA461" s="25"/>
      <c r="BB461" s="25"/>
      <c r="BC461" s="25"/>
      <c r="BD461" s="25"/>
      <c r="BE461" s="25"/>
      <c r="BF461" s="25"/>
      <c r="BG461" s="25"/>
      <c r="BH461" s="25"/>
      <c r="BI461" s="25"/>
      <c r="BJ461" s="25"/>
      <c r="BK461" s="25"/>
      <c r="BL461" s="25"/>
      <c r="BM461" s="25"/>
      <c r="BN461" s="25"/>
      <c r="BO461" s="25"/>
      <c r="BP461" s="25"/>
      <c r="BQ461" s="25"/>
      <c r="BR461" s="25"/>
      <c r="BS461" s="25"/>
      <c r="BT461" s="25"/>
      <c r="BU461" s="25"/>
      <c r="BV461" s="25"/>
      <c r="BW461" s="25"/>
      <c r="BX461" s="25"/>
      <c r="BY461" s="25"/>
      <c r="BZ461" s="25"/>
      <c r="CA461" s="25"/>
    </row>
    <row r="462" spans="1:79">
      <c r="A462" s="26"/>
      <c r="B462" s="26"/>
      <c r="C462" s="26"/>
      <c r="D462" s="26"/>
      <c r="E462" s="26"/>
      <c r="F462" s="26"/>
      <c r="G462" s="26"/>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c r="AZ462" s="25"/>
      <c r="BA462" s="25"/>
      <c r="BB462" s="25"/>
      <c r="BC462" s="25"/>
      <c r="BD462" s="25"/>
      <c r="BE462" s="25"/>
      <c r="BF462" s="25"/>
      <c r="BG462" s="25"/>
      <c r="BH462" s="25"/>
      <c r="BI462" s="25"/>
      <c r="BJ462" s="25"/>
      <c r="BK462" s="25"/>
      <c r="BL462" s="25"/>
      <c r="BM462" s="25"/>
      <c r="BN462" s="25"/>
      <c r="BO462" s="25"/>
      <c r="BP462" s="25"/>
      <c r="BQ462" s="25"/>
      <c r="BR462" s="25"/>
      <c r="BS462" s="25"/>
      <c r="BT462" s="25"/>
      <c r="BU462" s="25"/>
      <c r="BV462" s="25"/>
      <c r="BW462" s="25"/>
      <c r="BX462" s="25"/>
      <c r="BY462" s="25"/>
      <c r="BZ462" s="25"/>
      <c r="CA462" s="25"/>
    </row>
    <row r="463" spans="1:79">
      <c r="A463" s="26"/>
      <c r="B463" s="26"/>
      <c r="C463" s="26"/>
      <c r="D463" s="26"/>
      <c r="E463" s="26"/>
      <c r="F463" s="26"/>
      <c r="G463" s="26"/>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c r="AZ463" s="25"/>
      <c r="BA463" s="25"/>
      <c r="BB463" s="25"/>
      <c r="BC463" s="25"/>
      <c r="BD463" s="25"/>
      <c r="BE463" s="25"/>
      <c r="BF463" s="25"/>
      <c r="BG463" s="25"/>
      <c r="BH463" s="25"/>
      <c r="BI463" s="25"/>
      <c r="BJ463" s="25"/>
      <c r="BK463" s="25"/>
      <c r="BL463" s="25"/>
      <c r="BM463" s="25"/>
      <c r="BN463" s="25"/>
      <c r="BO463" s="25"/>
      <c r="BP463" s="25"/>
      <c r="BQ463" s="25"/>
      <c r="BR463" s="25"/>
      <c r="BS463" s="25"/>
      <c r="BT463" s="25"/>
      <c r="BU463" s="25"/>
      <c r="BV463" s="25"/>
      <c r="BW463" s="25"/>
      <c r="BX463" s="25"/>
      <c r="BY463" s="25"/>
      <c r="BZ463" s="25"/>
      <c r="CA463" s="25"/>
    </row>
    <row r="464" spans="1:79">
      <c r="A464" s="26"/>
      <c r="B464" s="26"/>
      <c r="C464" s="26"/>
      <c r="D464" s="26"/>
      <c r="E464" s="26"/>
      <c r="F464" s="26"/>
      <c r="G464" s="26"/>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5"/>
      <c r="BC464" s="25"/>
      <c r="BD464" s="25"/>
      <c r="BE464" s="25"/>
      <c r="BF464" s="25"/>
      <c r="BG464" s="25"/>
      <c r="BH464" s="25"/>
      <c r="BI464" s="25"/>
      <c r="BJ464" s="25"/>
      <c r="BK464" s="25"/>
      <c r="BL464" s="25"/>
      <c r="BM464" s="25"/>
      <c r="BN464" s="25"/>
      <c r="BO464" s="25"/>
      <c r="BP464" s="25"/>
      <c r="BQ464" s="25"/>
      <c r="BR464" s="25"/>
      <c r="BS464" s="25"/>
      <c r="BT464" s="25"/>
      <c r="BU464" s="25"/>
      <c r="BV464" s="25"/>
      <c r="BW464" s="25"/>
      <c r="BX464" s="25"/>
      <c r="BY464" s="25"/>
      <c r="BZ464" s="25"/>
      <c r="CA464" s="25"/>
    </row>
    <row r="465" spans="1:79">
      <c r="A465" s="26"/>
      <c r="B465" s="26"/>
      <c r="C465" s="26"/>
      <c r="D465" s="26"/>
      <c r="E465" s="26"/>
      <c r="F465" s="26"/>
      <c r="G465" s="26"/>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c r="AZ465" s="25"/>
      <c r="BA465" s="25"/>
      <c r="BB465" s="25"/>
      <c r="BC465" s="25"/>
      <c r="BD465" s="25"/>
      <c r="BE465" s="25"/>
      <c r="BF465" s="25"/>
      <c r="BG465" s="25"/>
      <c r="BH465" s="25"/>
      <c r="BI465" s="25"/>
      <c r="BJ465" s="25"/>
      <c r="BK465" s="25"/>
      <c r="BL465" s="25"/>
      <c r="BM465" s="25"/>
      <c r="BN465" s="25"/>
      <c r="BO465" s="25"/>
      <c r="BP465" s="25"/>
      <c r="BQ465" s="25"/>
      <c r="BR465" s="25"/>
      <c r="BS465" s="25"/>
      <c r="BT465" s="25"/>
      <c r="BU465" s="25"/>
      <c r="BV465" s="25"/>
      <c r="BW465" s="25"/>
      <c r="BX465" s="25"/>
      <c r="BY465" s="25"/>
      <c r="BZ465" s="25"/>
      <c r="CA465" s="25"/>
    </row>
    <row r="466" spans="1:79">
      <c r="A466" s="26"/>
      <c r="B466" s="26"/>
      <c r="C466" s="26"/>
      <c r="D466" s="26"/>
      <c r="E466" s="26"/>
      <c r="F466" s="26"/>
      <c r="G466" s="26"/>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c r="AZ466" s="25"/>
      <c r="BA466" s="25"/>
      <c r="BB466" s="25"/>
      <c r="BC466" s="25"/>
      <c r="BD466" s="25"/>
      <c r="BE466" s="25"/>
      <c r="BF466" s="25"/>
      <c r="BG466" s="25"/>
      <c r="BH466" s="25"/>
      <c r="BI466" s="25"/>
      <c r="BJ466" s="25"/>
      <c r="BK466" s="25"/>
      <c r="BL466" s="25"/>
      <c r="BM466" s="25"/>
      <c r="BN466" s="25"/>
      <c r="BO466" s="25"/>
      <c r="BP466" s="25"/>
      <c r="BQ466" s="25"/>
      <c r="BR466" s="25"/>
      <c r="BS466" s="25"/>
      <c r="BT466" s="25"/>
      <c r="BU466" s="25"/>
      <c r="BV466" s="25"/>
      <c r="BW466" s="25"/>
      <c r="BX466" s="25"/>
      <c r="BY466" s="25"/>
      <c r="BZ466" s="25"/>
      <c r="CA466" s="25"/>
    </row>
    <row r="467" spans="1:79">
      <c r="A467" s="26"/>
      <c r="B467" s="26"/>
      <c r="C467" s="26"/>
      <c r="D467" s="26"/>
      <c r="E467" s="26"/>
      <c r="F467" s="26"/>
      <c r="G467" s="26"/>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c r="AZ467" s="25"/>
      <c r="BA467" s="25"/>
      <c r="BB467" s="25"/>
      <c r="BC467" s="25"/>
      <c r="BD467" s="25"/>
      <c r="BE467" s="25"/>
      <c r="BF467" s="25"/>
      <c r="BG467" s="25"/>
      <c r="BH467" s="25"/>
      <c r="BI467" s="25"/>
      <c r="BJ467" s="25"/>
      <c r="BK467" s="25"/>
      <c r="BL467" s="25"/>
      <c r="BM467" s="25"/>
      <c r="BN467" s="25"/>
      <c r="BO467" s="25"/>
      <c r="BP467" s="25"/>
      <c r="BQ467" s="25"/>
      <c r="BR467" s="25"/>
      <c r="BS467" s="25"/>
      <c r="BT467" s="25"/>
      <c r="BU467" s="25"/>
      <c r="BV467" s="25"/>
      <c r="BW467" s="25"/>
      <c r="BX467" s="25"/>
      <c r="BY467" s="25"/>
      <c r="BZ467" s="25"/>
      <c r="CA467" s="25"/>
    </row>
    <row r="468" spans="1:79">
      <c r="A468" s="26"/>
      <c r="B468" s="26"/>
      <c r="C468" s="26"/>
      <c r="D468" s="26"/>
      <c r="E468" s="26"/>
      <c r="F468" s="26"/>
      <c r="G468" s="26"/>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c r="AZ468" s="25"/>
      <c r="BA468" s="25"/>
      <c r="BB468" s="25"/>
      <c r="BC468" s="25"/>
      <c r="BD468" s="25"/>
      <c r="BE468" s="25"/>
      <c r="BF468" s="25"/>
      <c r="BG468" s="25"/>
      <c r="BH468" s="25"/>
      <c r="BI468" s="25"/>
      <c r="BJ468" s="25"/>
      <c r="BK468" s="25"/>
      <c r="BL468" s="25"/>
      <c r="BM468" s="25"/>
      <c r="BN468" s="25"/>
      <c r="BO468" s="25"/>
      <c r="BP468" s="25"/>
      <c r="BQ468" s="25"/>
      <c r="BR468" s="25"/>
      <c r="BS468" s="25"/>
      <c r="BT468" s="25"/>
      <c r="BU468" s="25"/>
      <c r="BV468" s="25"/>
      <c r="BW468" s="25"/>
      <c r="BX468" s="25"/>
      <c r="BY468" s="25"/>
      <c r="BZ468" s="25"/>
      <c r="CA468" s="25"/>
    </row>
    <row r="469" spans="1:79">
      <c r="A469" s="26"/>
      <c r="B469" s="26"/>
      <c r="C469" s="26"/>
      <c r="D469" s="26"/>
      <c r="E469" s="26"/>
      <c r="F469" s="26"/>
      <c r="G469" s="26"/>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c r="AZ469" s="25"/>
      <c r="BA469" s="25"/>
      <c r="BB469" s="25"/>
      <c r="BC469" s="25"/>
      <c r="BD469" s="25"/>
      <c r="BE469" s="25"/>
      <c r="BF469" s="25"/>
      <c r="BG469" s="25"/>
      <c r="BH469" s="25"/>
      <c r="BI469" s="25"/>
      <c r="BJ469" s="25"/>
      <c r="BK469" s="25"/>
      <c r="BL469" s="25"/>
      <c r="BM469" s="25"/>
      <c r="BN469" s="25"/>
      <c r="BO469" s="25"/>
      <c r="BP469" s="25"/>
      <c r="BQ469" s="25"/>
      <c r="BR469" s="25"/>
      <c r="BS469" s="25"/>
      <c r="BT469" s="25"/>
      <c r="BU469" s="25"/>
      <c r="BV469" s="25"/>
      <c r="BW469" s="25"/>
      <c r="BX469" s="25"/>
      <c r="BY469" s="25"/>
      <c r="BZ469" s="25"/>
      <c r="CA469" s="25"/>
    </row>
    <row r="470" spans="1:79">
      <c r="A470" s="26"/>
      <c r="B470" s="26"/>
      <c r="C470" s="26"/>
      <c r="D470" s="26"/>
      <c r="E470" s="26"/>
      <c r="F470" s="26"/>
      <c r="G470" s="26"/>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5"/>
      <c r="BC470" s="25"/>
      <c r="BD470" s="25"/>
      <c r="BE470" s="25"/>
      <c r="BF470" s="25"/>
      <c r="BG470" s="25"/>
      <c r="BH470" s="25"/>
      <c r="BI470" s="25"/>
      <c r="BJ470" s="25"/>
      <c r="BK470" s="25"/>
      <c r="BL470" s="25"/>
      <c r="BM470" s="25"/>
      <c r="BN470" s="25"/>
      <c r="BO470" s="25"/>
      <c r="BP470" s="25"/>
      <c r="BQ470" s="25"/>
      <c r="BR470" s="25"/>
      <c r="BS470" s="25"/>
      <c r="BT470" s="25"/>
      <c r="BU470" s="25"/>
      <c r="BV470" s="25"/>
      <c r="BW470" s="25"/>
      <c r="BX470" s="25"/>
      <c r="BY470" s="25"/>
      <c r="BZ470" s="25"/>
      <c r="CA470" s="25"/>
    </row>
    <row r="471" spans="1:79">
      <c r="A471" s="26"/>
      <c r="B471" s="26"/>
      <c r="C471" s="26"/>
      <c r="D471" s="26"/>
      <c r="E471" s="26"/>
      <c r="F471" s="26"/>
      <c r="G471" s="26"/>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c r="AZ471" s="25"/>
      <c r="BA471" s="25"/>
      <c r="BB471" s="25"/>
      <c r="BC471" s="25"/>
      <c r="BD471" s="25"/>
      <c r="BE471" s="25"/>
      <c r="BF471" s="25"/>
      <c r="BG471" s="25"/>
      <c r="BH471" s="25"/>
      <c r="BI471" s="25"/>
      <c r="BJ471" s="25"/>
      <c r="BK471" s="25"/>
      <c r="BL471" s="25"/>
      <c r="BM471" s="25"/>
      <c r="BN471" s="25"/>
      <c r="BO471" s="25"/>
      <c r="BP471" s="25"/>
      <c r="BQ471" s="25"/>
      <c r="BR471" s="25"/>
      <c r="BS471" s="25"/>
      <c r="BT471" s="25"/>
      <c r="BU471" s="25"/>
      <c r="BV471" s="25"/>
      <c r="BW471" s="25"/>
      <c r="BX471" s="25"/>
      <c r="BY471" s="25"/>
      <c r="BZ471" s="25"/>
      <c r="CA471" s="25"/>
    </row>
    <row r="472" spans="1:79">
      <c r="A472" s="26"/>
      <c r="B472" s="26"/>
      <c r="C472" s="26"/>
      <c r="D472" s="26"/>
      <c r="E472" s="26"/>
      <c r="F472" s="26"/>
      <c r="G472" s="26"/>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c r="AZ472" s="25"/>
      <c r="BA472" s="25"/>
      <c r="BB472" s="25"/>
      <c r="BC472" s="25"/>
      <c r="BD472" s="25"/>
      <c r="BE472" s="25"/>
      <c r="BF472" s="25"/>
      <c r="BG472" s="25"/>
      <c r="BH472" s="25"/>
      <c r="BI472" s="25"/>
      <c r="BJ472" s="25"/>
      <c r="BK472" s="25"/>
      <c r="BL472" s="25"/>
      <c r="BM472" s="25"/>
      <c r="BN472" s="25"/>
      <c r="BO472" s="25"/>
      <c r="BP472" s="25"/>
      <c r="BQ472" s="25"/>
      <c r="BR472" s="25"/>
      <c r="BS472" s="25"/>
      <c r="BT472" s="25"/>
      <c r="BU472" s="25"/>
      <c r="BV472" s="25"/>
      <c r="BW472" s="25"/>
      <c r="BX472" s="25"/>
      <c r="BY472" s="25"/>
      <c r="BZ472" s="25"/>
      <c r="CA472" s="25"/>
    </row>
    <row r="473" spans="1:79">
      <c r="A473" s="26"/>
      <c r="B473" s="26"/>
      <c r="C473" s="26"/>
      <c r="D473" s="26"/>
      <c r="E473" s="26"/>
      <c r="F473" s="26"/>
      <c r="G473" s="26"/>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5"/>
      <c r="BC473" s="25"/>
      <c r="BD473" s="25"/>
      <c r="BE473" s="25"/>
      <c r="BF473" s="25"/>
      <c r="BG473" s="25"/>
      <c r="BH473" s="25"/>
      <c r="BI473" s="25"/>
      <c r="BJ473" s="25"/>
      <c r="BK473" s="25"/>
      <c r="BL473" s="25"/>
      <c r="BM473" s="25"/>
      <c r="BN473" s="25"/>
      <c r="BO473" s="25"/>
      <c r="BP473" s="25"/>
      <c r="BQ473" s="25"/>
      <c r="BR473" s="25"/>
      <c r="BS473" s="25"/>
      <c r="BT473" s="25"/>
      <c r="BU473" s="25"/>
      <c r="BV473" s="25"/>
      <c r="BW473" s="25"/>
      <c r="BX473" s="25"/>
      <c r="BY473" s="25"/>
      <c r="BZ473" s="25"/>
      <c r="CA473" s="25"/>
    </row>
    <row r="474" spans="1:79">
      <c r="A474" s="26"/>
      <c r="B474" s="26"/>
      <c r="C474" s="26"/>
      <c r="D474" s="26"/>
      <c r="E474" s="26"/>
      <c r="F474" s="26"/>
      <c r="G474" s="26"/>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5"/>
      <c r="BC474" s="25"/>
      <c r="BD474" s="25"/>
      <c r="BE474" s="25"/>
      <c r="BF474" s="25"/>
      <c r="BG474" s="25"/>
      <c r="BH474" s="25"/>
      <c r="BI474" s="25"/>
      <c r="BJ474" s="25"/>
      <c r="BK474" s="25"/>
      <c r="BL474" s="25"/>
      <c r="BM474" s="25"/>
      <c r="BN474" s="25"/>
      <c r="BO474" s="25"/>
      <c r="BP474" s="25"/>
      <c r="BQ474" s="25"/>
      <c r="BR474" s="25"/>
      <c r="BS474" s="25"/>
      <c r="BT474" s="25"/>
      <c r="BU474" s="25"/>
      <c r="BV474" s="25"/>
      <c r="BW474" s="25"/>
      <c r="BX474" s="25"/>
      <c r="BY474" s="25"/>
      <c r="BZ474" s="25"/>
      <c r="CA474" s="25"/>
    </row>
    <row r="475" spans="1:79">
      <c r="A475" s="26"/>
      <c r="B475" s="26"/>
      <c r="C475" s="26"/>
      <c r="D475" s="26"/>
      <c r="E475" s="26"/>
      <c r="F475" s="26"/>
      <c r="G475" s="26"/>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c r="AZ475" s="25"/>
      <c r="BA475" s="25"/>
      <c r="BB475" s="25"/>
      <c r="BC475" s="25"/>
      <c r="BD475" s="25"/>
      <c r="BE475" s="25"/>
      <c r="BF475" s="25"/>
      <c r="BG475" s="25"/>
      <c r="BH475" s="25"/>
      <c r="BI475" s="25"/>
      <c r="BJ475" s="25"/>
      <c r="BK475" s="25"/>
      <c r="BL475" s="25"/>
      <c r="BM475" s="25"/>
      <c r="BN475" s="25"/>
      <c r="BO475" s="25"/>
      <c r="BP475" s="25"/>
      <c r="BQ475" s="25"/>
      <c r="BR475" s="25"/>
      <c r="BS475" s="25"/>
      <c r="BT475" s="25"/>
      <c r="BU475" s="25"/>
      <c r="BV475" s="25"/>
      <c r="BW475" s="25"/>
      <c r="BX475" s="25"/>
      <c r="BY475" s="25"/>
      <c r="BZ475" s="25"/>
      <c r="CA475" s="25"/>
    </row>
    <row r="476" spans="1:79">
      <c r="A476" s="26"/>
      <c r="B476" s="26"/>
      <c r="C476" s="26"/>
      <c r="D476" s="26"/>
      <c r="E476" s="26"/>
      <c r="F476" s="26"/>
      <c r="G476" s="26"/>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c r="AZ476" s="25"/>
      <c r="BA476" s="25"/>
      <c r="BB476" s="25"/>
      <c r="BC476" s="25"/>
      <c r="BD476" s="25"/>
      <c r="BE476" s="25"/>
      <c r="BF476" s="25"/>
      <c r="BG476" s="25"/>
      <c r="BH476" s="25"/>
      <c r="BI476" s="25"/>
      <c r="BJ476" s="25"/>
      <c r="BK476" s="25"/>
      <c r="BL476" s="25"/>
      <c r="BM476" s="25"/>
      <c r="BN476" s="25"/>
      <c r="BO476" s="25"/>
      <c r="BP476" s="25"/>
      <c r="BQ476" s="25"/>
      <c r="BR476" s="25"/>
      <c r="BS476" s="25"/>
      <c r="BT476" s="25"/>
      <c r="BU476" s="25"/>
      <c r="BV476" s="25"/>
      <c r="BW476" s="25"/>
      <c r="BX476" s="25"/>
      <c r="BY476" s="25"/>
      <c r="BZ476" s="25"/>
      <c r="CA476" s="25"/>
    </row>
    <row r="477" spans="1:79">
      <c r="A477" s="26"/>
      <c r="B477" s="26"/>
      <c r="C477" s="26"/>
      <c r="D477" s="26"/>
      <c r="E477" s="26"/>
      <c r="F477" s="26"/>
      <c r="G477" s="26"/>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25"/>
      <c r="BB477" s="25"/>
      <c r="BC477" s="25"/>
      <c r="BD477" s="25"/>
      <c r="BE477" s="25"/>
      <c r="BF477" s="25"/>
      <c r="BG477" s="25"/>
      <c r="BH477" s="25"/>
      <c r="BI477" s="25"/>
      <c r="BJ477" s="25"/>
      <c r="BK477" s="25"/>
      <c r="BL477" s="25"/>
      <c r="BM477" s="25"/>
      <c r="BN477" s="25"/>
      <c r="BO477" s="25"/>
      <c r="BP477" s="25"/>
      <c r="BQ477" s="25"/>
      <c r="BR477" s="25"/>
      <c r="BS477" s="25"/>
      <c r="BT477" s="25"/>
      <c r="BU477" s="25"/>
      <c r="BV477" s="25"/>
      <c r="BW477" s="25"/>
      <c r="BX477" s="25"/>
      <c r="BY477" s="25"/>
      <c r="BZ477" s="25"/>
      <c r="CA477" s="25"/>
    </row>
    <row r="478" spans="1:79">
      <c r="A478" s="26"/>
      <c r="B478" s="26"/>
      <c r="C478" s="26"/>
      <c r="D478" s="26"/>
      <c r="E478" s="26"/>
      <c r="F478" s="26"/>
      <c r="G478" s="26"/>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5"/>
      <c r="BC478" s="25"/>
      <c r="BD478" s="25"/>
      <c r="BE478" s="25"/>
      <c r="BF478" s="25"/>
      <c r="BG478" s="25"/>
      <c r="BH478" s="25"/>
      <c r="BI478" s="25"/>
      <c r="BJ478" s="25"/>
      <c r="BK478" s="25"/>
      <c r="BL478" s="25"/>
      <c r="BM478" s="25"/>
      <c r="BN478" s="25"/>
      <c r="BO478" s="25"/>
      <c r="BP478" s="25"/>
      <c r="BQ478" s="25"/>
      <c r="BR478" s="25"/>
      <c r="BS478" s="25"/>
      <c r="BT478" s="25"/>
      <c r="BU478" s="25"/>
      <c r="BV478" s="25"/>
      <c r="BW478" s="25"/>
      <c r="BX478" s="25"/>
      <c r="BY478" s="25"/>
      <c r="BZ478" s="25"/>
      <c r="CA478" s="25"/>
    </row>
    <row r="479" spans="1:79">
      <c r="A479" s="26"/>
      <c r="B479" s="26"/>
      <c r="C479" s="26"/>
      <c r="D479" s="26"/>
      <c r="E479" s="26"/>
      <c r="F479" s="26"/>
      <c r="G479" s="26"/>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c r="AZ479" s="25"/>
      <c r="BA479" s="25"/>
      <c r="BB479" s="25"/>
      <c r="BC479" s="25"/>
      <c r="BD479" s="25"/>
      <c r="BE479" s="25"/>
      <c r="BF479" s="25"/>
      <c r="BG479" s="25"/>
      <c r="BH479" s="25"/>
      <c r="BI479" s="25"/>
      <c r="BJ479" s="25"/>
      <c r="BK479" s="25"/>
      <c r="BL479" s="25"/>
      <c r="BM479" s="25"/>
      <c r="BN479" s="25"/>
      <c r="BO479" s="25"/>
      <c r="BP479" s="25"/>
      <c r="BQ479" s="25"/>
      <c r="BR479" s="25"/>
      <c r="BS479" s="25"/>
      <c r="BT479" s="25"/>
      <c r="BU479" s="25"/>
      <c r="BV479" s="25"/>
      <c r="BW479" s="25"/>
      <c r="BX479" s="25"/>
      <c r="BY479" s="25"/>
      <c r="BZ479" s="25"/>
      <c r="CA479" s="25"/>
    </row>
    <row r="480" spans="1:79">
      <c r="A480" s="26"/>
      <c r="B480" s="26"/>
      <c r="C480" s="26"/>
      <c r="D480" s="26"/>
      <c r="E480" s="26"/>
      <c r="F480" s="26"/>
      <c r="G480" s="26"/>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c r="AZ480" s="25"/>
      <c r="BA480" s="25"/>
      <c r="BB480" s="25"/>
      <c r="BC480" s="25"/>
      <c r="BD480" s="25"/>
      <c r="BE480" s="25"/>
      <c r="BF480" s="25"/>
      <c r="BG480" s="25"/>
      <c r="BH480" s="25"/>
      <c r="BI480" s="25"/>
      <c r="BJ480" s="25"/>
      <c r="BK480" s="25"/>
      <c r="BL480" s="25"/>
      <c r="BM480" s="25"/>
      <c r="BN480" s="25"/>
      <c r="BO480" s="25"/>
      <c r="BP480" s="25"/>
      <c r="BQ480" s="25"/>
      <c r="BR480" s="25"/>
      <c r="BS480" s="25"/>
      <c r="BT480" s="25"/>
      <c r="BU480" s="25"/>
      <c r="BV480" s="25"/>
      <c r="BW480" s="25"/>
      <c r="BX480" s="25"/>
      <c r="BY480" s="25"/>
      <c r="BZ480" s="25"/>
      <c r="CA480" s="25"/>
    </row>
    <row r="481" spans="1:79">
      <c r="A481" s="26"/>
      <c r="B481" s="26"/>
      <c r="C481" s="26"/>
      <c r="D481" s="26"/>
      <c r="E481" s="26"/>
      <c r="F481" s="26"/>
      <c r="G481" s="26"/>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c r="AZ481" s="25"/>
      <c r="BA481" s="25"/>
      <c r="BB481" s="25"/>
      <c r="BC481" s="25"/>
      <c r="BD481" s="25"/>
      <c r="BE481" s="25"/>
      <c r="BF481" s="25"/>
      <c r="BG481" s="25"/>
      <c r="BH481" s="25"/>
      <c r="BI481" s="25"/>
      <c r="BJ481" s="25"/>
      <c r="BK481" s="25"/>
      <c r="BL481" s="25"/>
      <c r="BM481" s="25"/>
      <c r="BN481" s="25"/>
      <c r="BO481" s="25"/>
      <c r="BP481" s="25"/>
      <c r="BQ481" s="25"/>
      <c r="BR481" s="25"/>
      <c r="BS481" s="25"/>
      <c r="BT481" s="25"/>
      <c r="BU481" s="25"/>
      <c r="BV481" s="25"/>
      <c r="BW481" s="25"/>
      <c r="BX481" s="25"/>
      <c r="BY481" s="25"/>
      <c r="BZ481" s="25"/>
      <c r="CA481" s="25"/>
    </row>
    <row r="482" spans="1:79">
      <c r="A482" s="26"/>
      <c r="B482" s="26"/>
      <c r="C482" s="26"/>
      <c r="D482" s="26"/>
      <c r="E482" s="26"/>
      <c r="F482" s="26"/>
      <c r="G482" s="26"/>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c r="AZ482" s="25"/>
      <c r="BA482" s="25"/>
      <c r="BB482" s="25"/>
      <c r="BC482" s="25"/>
      <c r="BD482" s="25"/>
      <c r="BE482" s="25"/>
      <c r="BF482" s="25"/>
      <c r="BG482" s="25"/>
      <c r="BH482" s="25"/>
      <c r="BI482" s="25"/>
      <c r="BJ482" s="25"/>
      <c r="BK482" s="25"/>
      <c r="BL482" s="25"/>
      <c r="BM482" s="25"/>
      <c r="BN482" s="25"/>
      <c r="BO482" s="25"/>
      <c r="BP482" s="25"/>
      <c r="BQ482" s="25"/>
      <c r="BR482" s="25"/>
      <c r="BS482" s="25"/>
      <c r="BT482" s="25"/>
      <c r="BU482" s="25"/>
      <c r="BV482" s="25"/>
      <c r="BW482" s="25"/>
      <c r="BX482" s="25"/>
      <c r="BY482" s="25"/>
      <c r="BZ482" s="25"/>
      <c r="CA482" s="25"/>
    </row>
    <row r="483" spans="1:79">
      <c r="A483" s="26"/>
      <c r="B483" s="26"/>
      <c r="C483" s="26"/>
      <c r="D483" s="26"/>
      <c r="E483" s="26"/>
      <c r="F483" s="26"/>
      <c r="G483" s="26"/>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c r="AZ483" s="25"/>
      <c r="BA483" s="25"/>
      <c r="BB483" s="25"/>
      <c r="BC483" s="25"/>
      <c r="BD483" s="25"/>
      <c r="BE483" s="25"/>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row>
    <row r="484" spans="1:79">
      <c r="A484" s="26"/>
      <c r="B484" s="26"/>
      <c r="C484" s="26"/>
      <c r="D484" s="26"/>
      <c r="E484" s="26"/>
      <c r="F484" s="26"/>
      <c r="G484" s="26"/>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row>
    <row r="485" spans="1:79">
      <c r="A485" s="26"/>
      <c r="B485" s="26"/>
      <c r="C485" s="26"/>
      <c r="D485" s="26"/>
      <c r="E485" s="26"/>
      <c r="F485" s="26"/>
      <c r="G485" s="26"/>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c r="AZ485" s="25"/>
      <c r="BA485" s="25"/>
      <c r="BB485" s="25"/>
      <c r="BC485" s="25"/>
      <c r="BD485" s="25"/>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c r="CA485" s="25"/>
    </row>
    <row r="486" spans="1:79">
      <c r="A486" s="26"/>
      <c r="B486" s="26"/>
      <c r="C486" s="26"/>
      <c r="D486" s="26"/>
      <c r="E486" s="26"/>
      <c r="F486" s="26"/>
      <c r="G486" s="26"/>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c r="AZ486" s="25"/>
      <c r="BA486" s="25"/>
      <c r="BB486" s="25"/>
      <c r="BC486" s="25"/>
      <c r="BD486" s="25"/>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c r="CA486" s="25"/>
    </row>
    <row r="487" spans="1:79">
      <c r="A487" s="26"/>
      <c r="B487" s="26"/>
      <c r="C487" s="26"/>
      <c r="D487" s="26"/>
      <c r="E487" s="26"/>
      <c r="F487" s="26"/>
      <c r="G487" s="26"/>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c r="AZ487" s="25"/>
      <c r="BA487" s="25"/>
      <c r="BB487" s="25"/>
      <c r="BC487" s="25"/>
      <c r="BD487" s="25"/>
      <c r="BE487" s="25"/>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row>
    <row r="488" spans="1:79">
      <c r="A488" s="26"/>
      <c r="B488" s="26"/>
      <c r="C488" s="26"/>
      <c r="D488" s="26"/>
      <c r="E488" s="26"/>
      <c r="F488" s="26"/>
      <c r="G488" s="26"/>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c r="AZ488" s="25"/>
      <c r="BA488" s="25"/>
      <c r="BB488" s="25"/>
      <c r="BC488" s="25"/>
      <c r="BD488" s="25"/>
      <c r="BE488" s="25"/>
      <c r="BF488" s="25"/>
      <c r="BG488" s="25"/>
      <c r="BH488" s="25"/>
      <c r="BI488" s="25"/>
      <c r="BJ488" s="25"/>
      <c r="BK488" s="25"/>
      <c r="BL488" s="25"/>
      <c r="BM488" s="25"/>
      <c r="BN488" s="25"/>
      <c r="BO488" s="25"/>
      <c r="BP488" s="25"/>
      <c r="BQ488" s="25"/>
      <c r="BR488" s="25"/>
      <c r="BS488" s="25"/>
      <c r="BT488" s="25"/>
      <c r="BU488" s="25"/>
      <c r="BV488" s="25"/>
      <c r="BW488" s="25"/>
      <c r="BX488" s="25"/>
      <c r="BY488" s="25"/>
      <c r="BZ488" s="25"/>
      <c r="CA488" s="25"/>
    </row>
    <row r="489" spans="1:79">
      <c r="A489" s="26"/>
      <c r="B489" s="26"/>
      <c r="C489" s="26"/>
      <c r="D489" s="26"/>
      <c r="E489" s="26"/>
      <c r="F489" s="26"/>
      <c r="G489" s="26"/>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c r="AZ489" s="25"/>
      <c r="BA489" s="25"/>
      <c r="BB489" s="25"/>
      <c r="BC489" s="25"/>
      <c r="BD489" s="25"/>
      <c r="BE489" s="25"/>
      <c r="BF489" s="25"/>
      <c r="BG489" s="25"/>
      <c r="BH489" s="25"/>
      <c r="BI489" s="25"/>
      <c r="BJ489" s="25"/>
      <c r="BK489" s="25"/>
      <c r="BL489" s="25"/>
      <c r="BM489" s="25"/>
      <c r="BN489" s="25"/>
      <c r="BO489" s="25"/>
      <c r="BP489" s="25"/>
      <c r="BQ489" s="25"/>
      <c r="BR489" s="25"/>
      <c r="BS489" s="25"/>
      <c r="BT489" s="25"/>
      <c r="BU489" s="25"/>
      <c r="BV489" s="25"/>
      <c r="BW489" s="25"/>
      <c r="BX489" s="25"/>
      <c r="BY489" s="25"/>
      <c r="BZ489" s="25"/>
      <c r="CA489" s="25"/>
    </row>
    <row r="490" spans="1:79">
      <c r="A490" s="26"/>
      <c r="B490" s="26"/>
      <c r="C490" s="26"/>
      <c r="D490" s="26"/>
      <c r="E490" s="26"/>
      <c r="F490" s="26"/>
      <c r="G490" s="26"/>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c r="AZ490" s="25"/>
      <c r="BA490" s="25"/>
      <c r="BB490" s="25"/>
      <c r="BC490" s="25"/>
      <c r="BD490" s="25"/>
      <c r="BE490" s="25"/>
      <c r="BF490" s="25"/>
      <c r="BG490" s="25"/>
      <c r="BH490" s="25"/>
      <c r="BI490" s="25"/>
      <c r="BJ490" s="25"/>
      <c r="BK490" s="25"/>
      <c r="BL490" s="25"/>
      <c r="BM490" s="25"/>
      <c r="BN490" s="25"/>
      <c r="BO490" s="25"/>
      <c r="BP490" s="25"/>
      <c r="BQ490" s="25"/>
      <c r="BR490" s="25"/>
      <c r="BS490" s="25"/>
      <c r="BT490" s="25"/>
      <c r="BU490" s="25"/>
      <c r="BV490" s="25"/>
      <c r="BW490" s="25"/>
      <c r="BX490" s="25"/>
      <c r="BY490" s="25"/>
      <c r="BZ490" s="25"/>
      <c r="CA490" s="25"/>
    </row>
    <row r="491" spans="1:79">
      <c r="A491" s="26"/>
      <c r="B491" s="26"/>
      <c r="C491" s="26"/>
      <c r="D491" s="26"/>
      <c r="E491" s="26"/>
      <c r="F491" s="26"/>
      <c r="G491" s="26"/>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c r="AZ491" s="25"/>
      <c r="BA491" s="25"/>
      <c r="BB491" s="25"/>
      <c r="BC491" s="25"/>
      <c r="BD491" s="25"/>
      <c r="BE491" s="25"/>
      <c r="BF491" s="25"/>
      <c r="BG491" s="25"/>
      <c r="BH491" s="25"/>
      <c r="BI491" s="25"/>
      <c r="BJ491" s="25"/>
      <c r="BK491" s="25"/>
      <c r="BL491" s="25"/>
      <c r="BM491" s="25"/>
      <c r="BN491" s="25"/>
      <c r="BO491" s="25"/>
      <c r="BP491" s="25"/>
      <c r="BQ491" s="25"/>
      <c r="BR491" s="25"/>
      <c r="BS491" s="25"/>
      <c r="BT491" s="25"/>
      <c r="BU491" s="25"/>
      <c r="BV491" s="25"/>
      <c r="BW491" s="25"/>
      <c r="BX491" s="25"/>
      <c r="BY491" s="25"/>
      <c r="BZ491" s="25"/>
      <c r="CA491" s="25"/>
    </row>
    <row r="492" spans="1:79">
      <c r="A492" s="26"/>
      <c r="B492" s="26"/>
      <c r="C492" s="26"/>
      <c r="D492" s="26"/>
      <c r="E492" s="26"/>
      <c r="F492" s="26"/>
      <c r="G492" s="26"/>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c r="AV492" s="25"/>
      <c r="AW492" s="25"/>
      <c r="AX492" s="25"/>
      <c r="AY492" s="25"/>
      <c r="AZ492" s="25"/>
      <c r="BA492" s="25"/>
      <c r="BB492" s="25"/>
      <c r="BC492" s="25"/>
      <c r="BD492" s="25"/>
      <c r="BE492" s="25"/>
      <c r="BF492" s="25"/>
      <c r="BG492" s="25"/>
      <c r="BH492" s="25"/>
      <c r="BI492" s="25"/>
      <c r="BJ492" s="25"/>
      <c r="BK492" s="25"/>
      <c r="BL492" s="25"/>
      <c r="BM492" s="25"/>
      <c r="BN492" s="25"/>
      <c r="BO492" s="25"/>
      <c r="BP492" s="25"/>
      <c r="BQ492" s="25"/>
      <c r="BR492" s="25"/>
      <c r="BS492" s="25"/>
      <c r="BT492" s="25"/>
      <c r="BU492" s="25"/>
      <c r="BV492" s="25"/>
      <c r="BW492" s="25"/>
      <c r="BX492" s="25"/>
      <c r="BY492" s="25"/>
      <c r="BZ492" s="25"/>
      <c r="CA492" s="25"/>
    </row>
    <row r="493" spans="1:79">
      <c r="A493" s="26"/>
      <c r="B493" s="26"/>
      <c r="C493" s="26"/>
      <c r="D493" s="26"/>
      <c r="E493" s="26"/>
      <c r="F493" s="26"/>
      <c r="G493" s="26"/>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c r="AV493" s="25"/>
      <c r="AW493" s="25"/>
      <c r="AX493" s="25"/>
      <c r="AY493" s="25"/>
      <c r="AZ493" s="25"/>
      <c r="BA493" s="25"/>
      <c r="BB493" s="25"/>
      <c r="BC493" s="25"/>
      <c r="BD493" s="25"/>
      <c r="BE493" s="25"/>
      <c r="BF493" s="25"/>
      <c r="BG493" s="25"/>
      <c r="BH493" s="25"/>
      <c r="BI493" s="25"/>
      <c r="BJ493" s="25"/>
      <c r="BK493" s="25"/>
      <c r="BL493" s="25"/>
      <c r="BM493" s="25"/>
      <c r="BN493" s="25"/>
      <c r="BO493" s="25"/>
      <c r="BP493" s="25"/>
      <c r="BQ493" s="25"/>
      <c r="BR493" s="25"/>
      <c r="BS493" s="25"/>
      <c r="BT493" s="25"/>
      <c r="BU493" s="25"/>
      <c r="BV493" s="25"/>
      <c r="BW493" s="25"/>
      <c r="BX493" s="25"/>
      <c r="BY493" s="25"/>
      <c r="BZ493" s="25"/>
      <c r="CA493" s="25"/>
    </row>
    <row r="494" spans="1:79">
      <c r="A494" s="26"/>
      <c r="B494" s="26"/>
      <c r="C494" s="26"/>
      <c r="D494" s="26"/>
      <c r="E494" s="26"/>
      <c r="F494" s="26"/>
      <c r="G494" s="26"/>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c r="AV494" s="25"/>
      <c r="AW494" s="25"/>
      <c r="AX494" s="25"/>
      <c r="AY494" s="25"/>
      <c r="AZ494" s="25"/>
      <c r="BA494" s="25"/>
      <c r="BB494" s="25"/>
      <c r="BC494" s="25"/>
      <c r="BD494" s="25"/>
      <c r="BE494" s="25"/>
      <c r="BF494" s="25"/>
      <c r="BG494" s="25"/>
      <c r="BH494" s="25"/>
      <c r="BI494" s="25"/>
      <c r="BJ494" s="25"/>
      <c r="BK494" s="25"/>
      <c r="BL494" s="25"/>
      <c r="BM494" s="25"/>
      <c r="BN494" s="25"/>
      <c r="BO494" s="25"/>
      <c r="BP494" s="25"/>
      <c r="BQ494" s="25"/>
      <c r="BR494" s="25"/>
      <c r="BS494" s="25"/>
      <c r="BT494" s="25"/>
      <c r="BU494" s="25"/>
      <c r="BV494" s="25"/>
      <c r="BW494" s="25"/>
      <c r="BX494" s="25"/>
      <c r="BY494" s="25"/>
      <c r="BZ494" s="25"/>
      <c r="CA494" s="25"/>
    </row>
    <row r="495" spans="1:79">
      <c r="A495" s="26"/>
      <c r="B495" s="26"/>
      <c r="C495" s="26"/>
      <c r="D495" s="26"/>
      <c r="E495" s="26"/>
      <c r="F495" s="26"/>
      <c r="G495" s="26"/>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c r="AV495" s="25"/>
      <c r="AW495" s="25"/>
      <c r="AX495" s="25"/>
      <c r="AY495" s="25"/>
      <c r="AZ495" s="25"/>
      <c r="BA495" s="25"/>
      <c r="BB495" s="25"/>
      <c r="BC495" s="25"/>
      <c r="BD495" s="25"/>
      <c r="BE495" s="25"/>
      <c r="BF495" s="25"/>
      <c r="BG495" s="25"/>
      <c r="BH495" s="25"/>
      <c r="BI495" s="25"/>
      <c r="BJ495" s="25"/>
      <c r="BK495" s="25"/>
      <c r="BL495" s="25"/>
      <c r="BM495" s="25"/>
      <c r="BN495" s="25"/>
      <c r="BO495" s="25"/>
      <c r="BP495" s="25"/>
      <c r="BQ495" s="25"/>
      <c r="BR495" s="25"/>
      <c r="BS495" s="25"/>
      <c r="BT495" s="25"/>
      <c r="BU495" s="25"/>
      <c r="BV495" s="25"/>
      <c r="BW495" s="25"/>
      <c r="BX495" s="25"/>
      <c r="BY495" s="25"/>
      <c r="BZ495" s="25"/>
      <c r="CA495" s="25"/>
    </row>
    <row r="496" spans="1:79">
      <c r="A496" s="26"/>
      <c r="B496" s="26"/>
      <c r="C496" s="26"/>
      <c r="D496" s="26"/>
      <c r="E496" s="26"/>
      <c r="F496" s="26"/>
      <c r="G496" s="26"/>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c r="AV496" s="25"/>
      <c r="AW496" s="25"/>
      <c r="AX496" s="25"/>
      <c r="AY496" s="25"/>
      <c r="AZ496" s="25"/>
      <c r="BA496" s="25"/>
      <c r="BB496" s="25"/>
      <c r="BC496" s="25"/>
      <c r="BD496" s="25"/>
      <c r="BE496" s="25"/>
      <c r="BF496" s="25"/>
      <c r="BG496" s="25"/>
      <c r="BH496" s="25"/>
      <c r="BI496" s="25"/>
      <c r="BJ496" s="25"/>
      <c r="BK496" s="25"/>
      <c r="BL496" s="25"/>
      <c r="BM496" s="25"/>
      <c r="BN496" s="25"/>
      <c r="BO496" s="25"/>
      <c r="BP496" s="25"/>
      <c r="BQ496" s="25"/>
      <c r="BR496" s="25"/>
      <c r="BS496" s="25"/>
      <c r="BT496" s="25"/>
      <c r="BU496" s="25"/>
      <c r="BV496" s="25"/>
      <c r="BW496" s="25"/>
      <c r="BX496" s="25"/>
      <c r="BY496" s="25"/>
      <c r="BZ496" s="25"/>
      <c r="CA496" s="25"/>
    </row>
    <row r="497" spans="1:79">
      <c r="A497" s="26"/>
      <c r="B497" s="26"/>
      <c r="C497" s="26"/>
      <c r="D497" s="26"/>
      <c r="E497" s="26"/>
      <c r="F497" s="26"/>
      <c r="G497" s="26"/>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c r="AV497" s="25"/>
      <c r="AW497" s="25"/>
      <c r="AX497" s="25"/>
      <c r="AY497" s="25"/>
      <c r="AZ497" s="25"/>
      <c r="BA497" s="25"/>
      <c r="BB497" s="25"/>
      <c r="BC497" s="25"/>
      <c r="BD497" s="25"/>
      <c r="BE497" s="25"/>
      <c r="BF497" s="25"/>
      <c r="BG497" s="25"/>
      <c r="BH497" s="25"/>
      <c r="BI497" s="25"/>
      <c r="BJ497" s="25"/>
      <c r="BK497" s="25"/>
      <c r="BL497" s="25"/>
      <c r="BM497" s="25"/>
      <c r="BN497" s="25"/>
      <c r="BO497" s="25"/>
      <c r="BP497" s="25"/>
      <c r="BQ497" s="25"/>
      <c r="BR497" s="25"/>
      <c r="BS497" s="25"/>
      <c r="BT497" s="25"/>
      <c r="BU497" s="25"/>
      <c r="BV497" s="25"/>
      <c r="BW497" s="25"/>
      <c r="BX497" s="25"/>
      <c r="BY497" s="25"/>
      <c r="BZ497" s="25"/>
      <c r="CA497" s="25"/>
    </row>
    <row r="498" spans="1:79">
      <c r="A498" s="26"/>
      <c r="B498" s="26"/>
      <c r="C498" s="26"/>
      <c r="D498" s="26"/>
      <c r="E498" s="26"/>
      <c r="F498" s="26"/>
      <c r="G498" s="26"/>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c r="AV498" s="25"/>
      <c r="AW498" s="25"/>
      <c r="AX498" s="25"/>
      <c r="AY498" s="25"/>
      <c r="AZ498" s="25"/>
      <c r="BA498" s="25"/>
      <c r="BB498" s="25"/>
      <c r="BC498" s="25"/>
      <c r="BD498" s="25"/>
      <c r="BE498" s="25"/>
      <c r="BF498" s="25"/>
      <c r="BG498" s="25"/>
      <c r="BH498" s="25"/>
      <c r="BI498" s="25"/>
      <c r="BJ498" s="25"/>
      <c r="BK498" s="25"/>
      <c r="BL498" s="25"/>
      <c r="BM498" s="25"/>
      <c r="BN498" s="25"/>
      <c r="BO498" s="25"/>
      <c r="BP498" s="25"/>
      <c r="BQ498" s="25"/>
      <c r="BR498" s="25"/>
      <c r="BS498" s="25"/>
      <c r="BT498" s="25"/>
      <c r="BU498" s="25"/>
      <c r="BV498" s="25"/>
      <c r="BW498" s="25"/>
      <c r="BX498" s="25"/>
      <c r="BY498" s="25"/>
      <c r="BZ498" s="25"/>
      <c r="CA498" s="25"/>
    </row>
    <row r="499" spans="1:79">
      <c r="A499" s="26"/>
      <c r="B499" s="26"/>
      <c r="C499" s="26"/>
      <c r="D499" s="26"/>
      <c r="E499" s="26"/>
      <c r="F499" s="26"/>
      <c r="G499" s="26"/>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c r="AZ499" s="25"/>
      <c r="BA499" s="25"/>
      <c r="BB499" s="25"/>
      <c r="BC499" s="25"/>
      <c r="BD499" s="25"/>
      <c r="BE499" s="25"/>
      <c r="BF499" s="25"/>
      <c r="BG499" s="25"/>
      <c r="BH499" s="25"/>
      <c r="BI499" s="25"/>
      <c r="BJ499" s="25"/>
      <c r="BK499" s="25"/>
      <c r="BL499" s="25"/>
      <c r="BM499" s="25"/>
      <c r="BN499" s="25"/>
      <c r="BO499" s="25"/>
      <c r="BP499" s="25"/>
      <c r="BQ499" s="25"/>
      <c r="BR499" s="25"/>
      <c r="BS499" s="25"/>
      <c r="BT499" s="25"/>
      <c r="BU499" s="25"/>
      <c r="BV499" s="25"/>
      <c r="BW499" s="25"/>
      <c r="BX499" s="25"/>
      <c r="BY499" s="25"/>
      <c r="BZ499" s="25"/>
      <c r="CA499" s="25"/>
    </row>
    <row r="500" spans="1:79">
      <c r="A500" s="26"/>
      <c r="B500" s="26"/>
      <c r="C500" s="26"/>
      <c r="D500" s="26"/>
      <c r="E500" s="26"/>
      <c r="F500" s="26"/>
      <c r="G500" s="26"/>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5"/>
      <c r="BD500" s="25"/>
      <c r="BE500" s="25"/>
      <c r="BF500" s="25"/>
      <c r="BG500" s="25"/>
      <c r="BH500" s="25"/>
      <c r="BI500" s="25"/>
      <c r="BJ500" s="25"/>
      <c r="BK500" s="25"/>
      <c r="BL500" s="25"/>
      <c r="BM500" s="25"/>
      <c r="BN500" s="25"/>
      <c r="BO500" s="25"/>
      <c r="BP500" s="25"/>
      <c r="BQ500" s="25"/>
      <c r="BR500" s="25"/>
      <c r="BS500" s="25"/>
      <c r="BT500" s="25"/>
      <c r="BU500" s="25"/>
      <c r="BV500" s="25"/>
      <c r="BW500" s="25"/>
      <c r="BX500" s="25"/>
      <c r="BY500" s="25"/>
      <c r="BZ500" s="25"/>
      <c r="CA500" s="25"/>
    </row>
    <row r="501" spans="1:79">
      <c r="A501" s="26"/>
      <c r="B501" s="26"/>
      <c r="C501" s="26"/>
      <c r="D501" s="26"/>
      <c r="E501" s="26"/>
      <c r="F501" s="26"/>
      <c r="G501" s="26"/>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c r="AZ501" s="25"/>
      <c r="BA501" s="25"/>
      <c r="BB501" s="25"/>
      <c r="BC501" s="25"/>
      <c r="BD501" s="25"/>
      <c r="BE501" s="25"/>
      <c r="BF501" s="25"/>
      <c r="BG501" s="25"/>
      <c r="BH501" s="25"/>
      <c r="BI501" s="25"/>
      <c r="BJ501" s="25"/>
      <c r="BK501" s="25"/>
      <c r="BL501" s="25"/>
      <c r="BM501" s="25"/>
      <c r="BN501" s="25"/>
      <c r="BO501" s="25"/>
      <c r="BP501" s="25"/>
      <c r="BQ501" s="25"/>
      <c r="BR501" s="25"/>
      <c r="BS501" s="25"/>
      <c r="BT501" s="25"/>
      <c r="BU501" s="25"/>
      <c r="BV501" s="25"/>
      <c r="BW501" s="25"/>
      <c r="BX501" s="25"/>
      <c r="BY501" s="25"/>
      <c r="BZ501" s="25"/>
      <c r="CA501" s="25"/>
    </row>
    <row r="502" spans="1:79">
      <c r="A502" s="26"/>
      <c r="B502" s="26"/>
      <c r="C502" s="26"/>
      <c r="D502" s="26"/>
      <c r="E502" s="26"/>
      <c r="F502" s="26"/>
      <c r="G502" s="26"/>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c r="AZ502" s="25"/>
      <c r="BA502" s="25"/>
      <c r="BB502" s="25"/>
      <c r="BC502" s="25"/>
      <c r="BD502" s="25"/>
      <c r="BE502" s="25"/>
      <c r="BF502" s="25"/>
      <c r="BG502" s="25"/>
      <c r="BH502" s="25"/>
      <c r="BI502" s="25"/>
      <c r="BJ502" s="25"/>
      <c r="BK502" s="25"/>
      <c r="BL502" s="25"/>
      <c r="BM502" s="25"/>
      <c r="BN502" s="25"/>
      <c r="BO502" s="25"/>
      <c r="BP502" s="25"/>
      <c r="BQ502" s="25"/>
      <c r="BR502" s="25"/>
      <c r="BS502" s="25"/>
      <c r="BT502" s="25"/>
      <c r="BU502" s="25"/>
      <c r="BV502" s="25"/>
      <c r="BW502" s="25"/>
      <c r="BX502" s="25"/>
      <c r="BY502" s="25"/>
      <c r="BZ502" s="25"/>
      <c r="CA502" s="25"/>
    </row>
    <row r="503" spans="1:79">
      <c r="A503" s="26"/>
      <c r="B503" s="26"/>
      <c r="C503" s="26"/>
      <c r="D503" s="26"/>
      <c r="E503" s="26"/>
      <c r="F503" s="26"/>
      <c r="G503" s="26"/>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c r="AZ503" s="25"/>
      <c r="BA503" s="25"/>
      <c r="BB503" s="25"/>
      <c r="BC503" s="25"/>
      <c r="BD503" s="25"/>
      <c r="BE503" s="25"/>
      <c r="BF503" s="25"/>
      <c r="BG503" s="25"/>
      <c r="BH503" s="25"/>
      <c r="BI503" s="25"/>
      <c r="BJ503" s="25"/>
      <c r="BK503" s="25"/>
      <c r="BL503" s="25"/>
      <c r="BM503" s="25"/>
      <c r="BN503" s="25"/>
      <c r="BO503" s="25"/>
      <c r="BP503" s="25"/>
      <c r="BQ503" s="25"/>
      <c r="BR503" s="25"/>
      <c r="BS503" s="25"/>
      <c r="BT503" s="25"/>
      <c r="BU503" s="25"/>
      <c r="BV503" s="25"/>
      <c r="BW503" s="25"/>
      <c r="BX503" s="25"/>
      <c r="BY503" s="25"/>
      <c r="BZ503" s="25"/>
      <c r="CA503" s="25"/>
    </row>
    <row r="504" spans="1:79">
      <c r="A504" s="26"/>
      <c r="B504" s="26"/>
      <c r="C504" s="26"/>
      <c r="D504" s="26"/>
      <c r="E504" s="26"/>
      <c r="F504" s="26"/>
      <c r="G504" s="26"/>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5"/>
      <c r="BD504" s="25"/>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c r="CA504" s="25"/>
    </row>
    <row r="505" spans="1:79">
      <c r="A505" s="26"/>
      <c r="B505" s="26"/>
      <c r="C505" s="26"/>
      <c r="D505" s="26"/>
      <c r="E505" s="26"/>
      <c r="F505" s="26"/>
      <c r="G505" s="26"/>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c r="AV505" s="25"/>
      <c r="AW505" s="25"/>
      <c r="AX505" s="25"/>
      <c r="AY505" s="25"/>
      <c r="AZ505" s="25"/>
      <c r="BA505" s="25"/>
      <c r="BB505" s="25"/>
      <c r="BC505" s="25"/>
      <c r="BD505" s="25"/>
      <c r="BE505" s="25"/>
      <c r="BF505" s="25"/>
      <c r="BG505" s="25"/>
      <c r="BH505" s="25"/>
      <c r="BI505" s="25"/>
      <c r="BJ505" s="25"/>
      <c r="BK505" s="25"/>
      <c r="BL505" s="25"/>
      <c r="BM505" s="25"/>
      <c r="BN505" s="25"/>
      <c r="BO505" s="25"/>
      <c r="BP505" s="25"/>
      <c r="BQ505" s="25"/>
      <c r="BR505" s="25"/>
      <c r="BS505" s="25"/>
      <c r="BT505" s="25"/>
      <c r="BU505" s="25"/>
      <c r="BV505" s="25"/>
      <c r="BW505" s="25"/>
      <c r="BX505" s="25"/>
      <c r="BY505" s="25"/>
      <c r="BZ505" s="25"/>
      <c r="CA505" s="25"/>
    </row>
    <row r="506" spans="1:79">
      <c r="A506" s="26"/>
      <c r="B506" s="26"/>
      <c r="C506" s="26"/>
      <c r="D506" s="26"/>
      <c r="E506" s="26"/>
      <c r="F506" s="26"/>
      <c r="G506" s="26"/>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c r="AZ506" s="25"/>
      <c r="BA506" s="25"/>
      <c r="BB506" s="25"/>
      <c r="BC506" s="25"/>
      <c r="BD506" s="25"/>
      <c r="BE506" s="25"/>
      <c r="BF506" s="25"/>
      <c r="BG506" s="25"/>
      <c r="BH506" s="25"/>
      <c r="BI506" s="25"/>
      <c r="BJ506" s="25"/>
      <c r="BK506" s="25"/>
      <c r="BL506" s="25"/>
      <c r="BM506" s="25"/>
      <c r="BN506" s="25"/>
      <c r="BO506" s="25"/>
      <c r="BP506" s="25"/>
      <c r="BQ506" s="25"/>
      <c r="BR506" s="25"/>
      <c r="BS506" s="25"/>
      <c r="BT506" s="25"/>
      <c r="BU506" s="25"/>
      <c r="BV506" s="25"/>
      <c r="BW506" s="25"/>
      <c r="BX506" s="25"/>
      <c r="BY506" s="25"/>
      <c r="BZ506" s="25"/>
      <c r="CA506" s="25"/>
    </row>
    <row r="507" spans="1:79">
      <c r="A507" s="26"/>
      <c r="B507" s="26"/>
      <c r="C507" s="26"/>
      <c r="D507" s="26"/>
      <c r="E507" s="26"/>
      <c r="F507" s="26"/>
      <c r="G507" s="26"/>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c r="AZ507" s="25"/>
      <c r="BA507" s="25"/>
      <c r="BB507" s="25"/>
      <c r="BC507" s="25"/>
      <c r="BD507" s="25"/>
      <c r="BE507" s="25"/>
      <c r="BF507" s="25"/>
      <c r="BG507" s="25"/>
      <c r="BH507" s="25"/>
      <c r="BI507" s="25"/>
      <c r="BJ507" s="25"/>
      <c r="BK507" s="25"/>
      <c r="BL507" s="25"/>
      <c r="BM507" s="25"/>
      <c r="BN507" s="25"/>
      <c r="BO507" s="25"/>
      <c r="BP507" s="25"/>
      <c r="BQ507" s="25"/>
      <c r="BR507" s="25"/>
      <c r="BS507" s="25"/>
      <c r="BT507" s="25"/>
      <c r="BU507" s="25"/>
      <c r="BV507" s="25"/>
      <c r="BW507" s="25"/>
      <c r="BX507" s="25"/>
      <c r="BY507" s="25"/>
      <c r="BZ507" s="25"/>
      <c r="CA507" s="25"/>
    </row>
    <row r="508" spans="1:79">
      <c r="A508" s="26"/>
      <c r="B508" s="26"/>
      <c r="C508" s="26"/>
      <c r="D508" s="26"/>
      <c r="E508" s="26"/>
      <c r="F508" s="26"/>
      <c r="G508" s="26"/>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5"/>
      <c r="BC508" s="25"/>
      <c r="BD508" s="25"/>
      <c r="BE508" s="25"/>
      <c r="BF508" s="25"/>
      <c r="BG508" s="25"/>
      <c r="BH508" s="25"/>
      <c r="BI508" s="25"/>
      <c r="BJ508" s="25"/>
      <c r="BK508" s="25"/>
      <c r="BL508" s="25"/>
      <c r="BM508" s="25"/>
      <c r="BN508" s="25"/>
      <c r="BO508" s="25"/>
      <c r="BP508" s="25"/>
      <c r="BQ508" s="25"/>
      <c r="BR508" s="25"/>
      <c r="BS508" s="25"/>
      <c r="BT508" s="25"/>
      <c r="BU508" s="25"/>
      <c r="BV508" s="25"/>
      <c r="BW508" s="25"/>
      <c r="BX508" s="25"/>
      <c r="BY508" s="25"/>
      <c r="BZ508" s="25"/>
      <c r="CA508" s="25"/>
    </row>
    <row r="509" spans="1:79">
      <c r="A509" s="24"/>
      <c r="B509" s="24"/>
      <c r="C509" s="24"/>
      <c r="D509" s="24"/>
      <c r="E509" s="24"/>
      <c r="F509" s="24"/>
      <c r="G509" s="24"/>
    </row>
    <row r="510" spans="1:79">
      <c r="A510" s="24"/>
      <c r="B510" s="24"/>
      <c r="C510" s="24"/>
      <c r="D510" s="24"/>
      <c r="E510" s="24"/>
      <c r="F510" s="24"/>
      <c r="G510" s="24"/>
    </row>
    <row r="511" spans="1:79">
      <c r="A511" s="24"/>
      <c r="B511" s="24"/>
      <c r="C511" s="24"/>
      <c r="D511" s="24"/>
      <c r="E511" s="24"/>
      <c r="F511" s="24"/>
      <c r="G511" s="24"/>
    </row>
    <row r="512" spans="1:79">
      <c r="A512" s="24"/>
      <c r="B512" s="24"/>
      <c r="C512" s="24"/>
      <c r="D512" s="24"/>
      <c r="E512" s="24"/>
      <c r="F512" s="24"/>
      <c r="G512" s="24"/>
    </row>
    <row r="513" spans="1:7">
      <c r="A513" s="24"/>
      <c r="B513" s="24"/>
      <c r="C513" s="24"/>
      <c r="D513" s="24"/>
      <c r="E513" s="24"/>
      <c r="F513" s="24"/>
      <c r="G513" s="24"/>
    </row>
    <row r="514" spans="1:7">
      <c r="A514" s="24"/>
      <c r="B514" s="24"/>
      <c r="C514" s="24"/>
      <c r="D514" s="24"/>
      <c r="E514" s="24"/>
      <c r="F514" s="24"/>
      <c r="G514" s="24"/>
    </row>
    <row r="515" spans="1:7">
      <c r="A515" s="24"/>
      <c r="B515" s="24"/>
      <c r="C515" s="24"/>
      <c r="D515" s="24"/>
      <c r="E515" s="24"/>
      <c r="F515" s="24"/>
      <c r="G515" s="24"/>
    </row>
    <row r="516" spans="1:7">
      <c r="A516" s="24"/>
      <c r="B516" s="24"/>
      <c r="C516" s="24"/>
      <c r="D516" s="24"/>
      <c r="E516" s="24"/>
      <c r="F516" s="24"/>
      <c r="G516" s="24"/>
    </row>
    <row r="517" spans="1:7">
      <c r="A517" s="24"/>
      <c r="B517" s="24"/>
      <c r="C517" s="24"/>
      <c r="D517" s="24"/>
      <c r="E517" s="24"/>
      <c r="F517" s="24"/>
      <c r="G517" s="24"/>
    </row>
    <row r="518" spans="1:7">
      <c r="A518" s="24"/>
      <c r="B518" s="24"/>
      <c r="C518" s="24"/>
      <c r="D518" s="24"/>
      <c r="E518" s="24"/>
      <c r="F518" s="24"/>
      <c r="G518" s="24"/>
    </row>
    <row r="519" spans="1:7">
      <c r="A519" s="24"/>
      <c r="B519" s="24"/>
      <c r="C519" s="24"/>
      <c r="D519" s="24"/>
      <c r="E519" s="24"/>
      <c r="F519" s="24"/>
      <c r="G519" s="24"/>
    </row>
    <row r="520" spans="1:7">
      <c r="A520" s="24"/>
      <c r="B520" s="24"/>
      <c r="C520" s="24"/>
      <c r="D520" s="24"/>
      <c r="E520" s="24"/>
      <c r="F520" s="24"/>
      <c r="G520" s="24"/>
    </row>
    <row r="521" spans="1:7">
      <c r="A521" s="24"/>
      <c r="B521" s="24"/>
      <c r="C521" s="24"/>
      <c r="D521" s="24"/>
      <c r="E521" s="24"/>
      <c r="F521" s="24"/>
      <c r="G521" s="24"/>
    </row>
    <row r="522" spans="1:7">
      <c r="A522" s="24"/>
      <c r="B522" s="24"/>
      <c r="C522" s="24"/>
      <c r="D522" s="24"/>
      <c r="E522" s="24"/>
      <c r="F522" s="24"/>
      <c r="G522" s="24"/>
    </row>
    <row r="523" spans="1:7">
      <c r="A523" s="24"/>
      <c r="B523" s="24"/>
      <c r="C523" s="24"/>
      <c r="D523" s="24"/>
      <c r="E523" s="24"/>
      <c r="F523" s="24"/>
      <c r="G523" s="24"/>
    </row>
    <row r="524" spans="1:7">
      <c r="A524" s="24"/>
      <c r="B524" s="24"/>
      <c r="C524" s="24"/>
      <c r="D524" s="24"/>
      <c r="E524" s="24"/>
      <c r="F524" s="24"/>
      <c r="G524" s="24"/>
    </row>
    <row r="525" spans="1:7">
      <c r="A525" s="24"/>
      <c r="B525" s="24"/>
      <c r="C525" s="24"/>
      <c r="D525" s="24"/>
      <c r="E525" s="24"/>
      <c r="F525" s="24"/>
      <c r="G525" s="24"/>
    </row>
    <row r="526" spans="1:7">
      <c r="A526" s="24"/>
      <c r="B526" s="24"/>
      <c r="C526" s="24"/>
      <c r="D526" s="24"/>
      <c r="E526" s="24"/>
      <c r="F526" s="24"/>
      <c r="G526" s="24"/>
    </row>
    <row r="527" spans="1:7">
      <c r="A527" s="24"/>
      <c r="B527" s="24"/>
      <c r="C527" s="24"/>
      <c r="D527" s="24"/>
      <c r="E527" s="24"/>
      <c r="F527" s="24"/>
      <c r="G527" s="24"/>
    </row>
    <row r="528" spans="1:7">
      <c r="A528" s="24"/>
      <c r="B528" s="24"/>
      <c r="C528" s="24"/>
      <c r="D528" s="24"/>
      <c r="E528" s="24"/>
      <c r="F528" s="24"/>
      <c r="G528" s="24"/>
    </row>
    <row r="529" spans="1:7">
      <c r="A529" s="24"/>
      <c r="B529" s="24"/>
      <c r="C529" s="24"/>
      <c r="D529" s="24"/>
      <c r="E529" s="24"/>
      <c r="F529" s="24"/>
      <c r="G529" s="24"/>
    </row>
    <row r="530" spans="1:7">
      <c r="A530" s="24"/>
      <c r="B530" s="24"/>
      <c r="C530" s="24"/>
      <c r="D530" s="24"/>
      <c r="E530" s="24"/>
      <c r="F530" s="24"/>
      <c r="G530" s="24"/>
    </row>
    <row r="531" spans="1:7">
      <c r="A531" s="24"/>
      <c r="B531" s="24"/>
      <c r="C531" s="24"/>
      <c r="D531" s="24"/>
      <c r="E531" s="24"/>
      <c r="F531" s="24"/>
      <c r="G531" s="24"/>
    </row>
    <row r="532" spans="1:7">
      <c r="A532" s="24"/>
      <c r="B532" s="24"/>
      <c r="C532" s="24"/>
      <c r="D532" s="24"/>
      <c r="E532" s="24"/>
      <c r="F532" s="24"/>
      <c r="G532" s="24"/>
    </row>
    <row r="533" spans="1:7">
      <c r="A533" s="24"/>
      <c r="B533" s="24"/>
      <c r="C533" s="24"/>
      <c r="D533" s="24"/>
      <c r="E533" s="24"/>
      <c r="F533" s="24"/>
      <c r="G533" s="24"/>
    </row>
    <row r="534" spans="1:7">
      <c r="A534" s="24"/>
      <c r="B534" s="24"/>
      <c r="C534" s="24"/>
      <c r="D534" s="24"/>
      <c r="E534" s="24"/>
      <c r="F534" s="24"/>
      <c r="G534" s="24"/>
    </row>
    <row r="535" spans="1:7">
      <c r="A535" s="24"/>
      <c r="B535" s="24"/>
      <c r="C535" s="24"/>
      <c r="D535" s="24"/>
      <c r="E535" s="24"/>
      <c r="F535" s="24"/>
      <c r="G535" s="24"/>
    </row>
    <row r="536" spans="1:7">
      <c r="A536" s="24"/>
      <c r="B536" s="24"/>
      <c r="C536" s="24"/>
      <c r="D536" s="24"/>
      <c r="E536" s="24"/>
      <c r="F536" s="24"/>
      <c r="G536" s="24"/>
    </row>
    <row r="537" spans="1:7">
      <c r="A537" s="24"/>
      <c r="B537" s="24"/>
      <c r="C537" s="24"/>
      <c r="D537" s="24"/>
      <c r="E537" s="24"/>
      <c r="F537" s="24"/>
      <c r="G537" s="24"/>
    </row>
    <row r="538" spans="1:7">
      <c r="A538" s="24"/>
      <c r="B538" s="24"/>
      <c r="C538" s="24"/>
      <c r="D538" s="24"/>
      <c r="E538" s="24"/>
      <c r="F538" s="24"/>
      <c r="G538" s="24"/>
    </row>
    <row r="539" spans="1:7">
      <c r="A539" s="24"/>
      <c r="B539" s="24"/>
      <c r="C539" s="24"/>
      <c r="D539" s="24"/>
      <c r="E539" s="24"/>
      <c r="F539" s="24"/>
      <c r="G539" s="24"/>
    </row>
    <row r="540" spans="1:7">
      <c r="A540" s="24"/>
      <c r="B540" s="24"/>
      <c r="C540" s="24"/>
      <c r="D540" s="24"/>
      <c r="E540" s="24"/>
      <c r="F540" s="24"/>
      <c r="G540" s="24"/>
    </row>
    <row r="541" spans="1:7">
      <c r="A541" s="24"/>
      <c r="B541" s="24"/>
      <c r="C541" s="24"/>
      <c r="D541" s="24"/>
      <c r="E541" s="24"/>
      <c r="F541" s="24"/>
      <c r="G541" s="24"/>
    </row>
    <row r="542" spans="1:7">
      <c r="A542" s="24"/>
      <c r="B542" s="24"/>
      <c r="C542" s="24"/>
      <c r="D542" s="24"/>
      <c r="E542" s="24"/>
      <c r="F542" s="24"/>
      <c r="G542" s="24"/>
    </row>
    <row r="543" spans="1:7">
      <c r="A543" s="24"/>
      <c r="B543" s="24"/>
      <c r="C543" s="24"/>
      <c r="D543" s="24"/>
      <c r="E543" s="24"/>
      <c r="F543" s="24"/>
      <c r="G543" s="24"/>
    </row>
    <row r="544" spans="1:7">
      <c r="A544" s="24"/>
      <c r="B544" s="24"/>
      <c r="C544" s="24"/>
      <c r="D544" s="24"/>
      <c r="E544" s="24"/>
      <c r="F544" s="24"/>
      <c r="G544" s="24"/>
    </row>
    <row r="545" spans="1:28">
      <c r="A545" s="24"/>
      <c r="B545" s="24"/>
      <c r="C545" s="24"/>
      <c r="D545" s="24"/>
      <c r="E545" s="24"/>
      <c r="F545" s="24"/>
      <c r="G545" s="24"/>
    </row>
    <row r="546" spans="1:28">
      <c r="A546" s="24"/>
      <c r="B546" s="24"/>
      <c r="C546" s="24"/>
      <c r="D546" s="24"/>
      <c r="E546" s="24"/>
      <c r="F546" s="24"/>
      <c r="G546" s="24"/>
    </row>
    <row r="547" spans="1:28">
      <c r="A547" s="24"/>
      <c r="B547" s="24"/>
      <c r="C547" s="24"/>
      <c r="D547" s="24"/>
      <c r="E547" s="24"/>
      <c r="F547" s="24"/>
      <c r="G547" s="24"/>
    </row>
    <row r="548" spans="1:28">
      <c r="A548" s="24"/>
      <c r="B548" s="24"/>
      <c r="C548" s="24"/>
      <c r="D548" s="24"/>
      <c r="E548" s="24"/>
      <c r="F548" s="24"/>
      <c r="G548" s="24"/>
    </row>
    <row r="549" spans="1:28">
      <c r="A549" s="24"/>
      <c r="B549" s="24"/>
      <c r="C549" s="24"/>
      <c r="D549" s="24"/>
      <c r="E549" s="24"/>
      <c r="F549" s="24"/>
      <c r="G549" s="24"/>
    </row>
    <row r="550" spans="1:28">
      <c r="A550" s="24"/>
      <c r="B550" s="24"/>
      <c r="C550" s="24"/>
      <c r="D550" s="24"/>
      <c r="E550" s="24"/>
      <c r="F550" s="24"/>
      <c r="G550" s="24"/>
    </row>
    <row r="551" spans="1:28">
      <c r="A551" s="24"/>
      <c r="B551" s="24"/>
      <c r="C551" s="24"/>
      <c r="D551" s="24"/>
      <c r="E551" s="24"/>
      <c r="F551" s="24"/>
      <c r="G551" s="24"/>
    </row>
    <row r="552" spans="1:28">
      <c r="A552" s="24"/>
      <c r="B552" s="24"/>
      <c r="C552" s="24"/>
      <c r="D552" s="24"/>
      <c r="E552" s="24"/>
      <c r="F552" s="24"/>
      <c r="G552" s="24"/>
      <c r="V552" s="24"/>
      <c r="W552" s="24"/>
      <c r="X552" s="24"/>
      <c r="Y552" s="24"/>
      <c r="Z552" s="24"/>
      <c r="AA552" s="24"/>
      <c r="AB552" s="24"/>
    </row>
    <row r="553" spans="1:28">
      <c r="A553" s="24"/>
      <c r="B553" s="24"/>
      <c r="C553" s="24"/>
      <c r="D553" s="24"/>
      <c r="E553" s="24"/>
      <c r="F553" s="24"/>
      <c r="G553" s="24"/>
      <c r="V553" s="24"/>
      <c r="W553" s="24"/>
      <c r="X553" s="24"/>
      <c r="Y553" s="24"/>
      <c r="Z553" s="24"/>
      <c r="AA553" s="24"/>
      <c r="AB553" s="24"/>
    </row>
    <row r="554" spans="1:28">
      <c r="A554" s="24"/>
      <c r="B554" s="24"/>
      <c r="C554" s="24"/>
      <c r="D554" s="24"/>
      <c r="E554" s="24"/>
      <c r="F554" s="24"/>
      <c r="G554" s="24"/>
      <c r="V554" s="24"/>
      <c r="W554" s="24"/>
      <c r="X554" s="24"/>
      <c r="Y554" s="24"/>
      <c r="Z554" s="24"/>
      <c r="AA554" s="24"/>
      <c r="AB554" s="24"/>
    </row>
    <row r="555" spans="1:28">
      <c r="A555" s="24"/>
      <c r="B555" s="24"/>
      <c r="C555" s="24"/>
      <c r="D555" s="24"/>
      <c r="E555" s="24"/>
      <c r="F555" s="24"/>
      <c r="G555" s="24"/>
      <c r="V555" s="24"/>
      <c r="W555" s="24"/>
      <c r="X555" s="24"/>
      <c r="Y555" s="24"/>
      <c r="Z555" s="24"/>
      <c r="AA555" s="24"/>
      <c r="AB555" s="24"/>
    </row>
    <row r="556" spans="1:28">
      <c r="A556" s="24"/>
      <c r="B556" s="24"/>
      <c r="C556" s="24"/>
      <c r="D556" s="24"/>
      <c r="E556" s="24"/>
      <c r="F556" s="24"/>
      <c r="G556" s="24"/>
      <c r="V556" s="24"/>
      <c r="W556" s="24"/>
      <c r="X556" s="24"/>
      <c r="Y556" s="24"/>
      <c r="Z556" s="24"/>
      <c r="AA556" s="24"/>
      <c r="AB556" s="24"/>
    </row>
    <row r="557" spans="1:28">
      <c r="A557" s="24"/>
      <c r="B557" s="24"/>
      <c r="C557" s="24"/>
      <c r="D557" s="24"/>
      <c r="E557" s="24"/>
      <c r="F557" s="24"/>
      <c r="G557" s="24"/>
      <c r="V557" s="24"/>
      <c r="W557" s="24"/>
      <c r="X557" s="24"/>
      <c r="Y557" s="24"/>
      <c r="Z557" s="24"/>
      <c r="AA557" s="24"/>
      <c r="AB557" s="24"/>
    </row>
    <row r="558" spans="1:28">
      <c r="A558" s="24"/>
      <c r="B558" s="24"/>
      <c r="C558" s="24"/>
      <c r="D558" s="24"/>
      <c r="E558" s="24"/>
      <c r="F558" s="24"/>
      <c r="G558" s="24"/>
      <c r="V558" s="24"/>
      <c r="W558" s="24"/>
      <c r="X558" s="24"/>
      <c r="Y558" s="24"/>
      <c r="Z558" s="24"/>
      <c r="AA558" s="24"/>
      <c r="AB558" s="24"/>
    </row>
    <row r="559" spans="1:28">
      <c r="A559" s="24"/>
      <c r="B559" s="24"/>
      <c r="C559" s="24"/>
      <c r="D559" s="24"/>
      <c r="E559" s="24"/>
      <c r="F559" s="24"/>
      <c r="G559" s="24"/>
      <c r="V559" s="24"/>
      <c r="W559" s="24"/>
      <c r="X559" s="24"/>
      <c r="Y559" s="24"/>
      <c r="Z559" s="24"/>
      <c r="AA559" s="24"/>
      <c r="AB559" s="24"/>
    </row>
    <row r="560" spans="1:28">
      <c r="A560" s="24"/>
      <c r="B560" s="24"/>
      <c r="C560" s="24"/>
      <c r="D560" s="24"/>
      <c r="E560" s="24"/>
      <c r="F560" s="24"/>
      <c r="G560" s="24"/>
      <c r="V560" s="24"/>
      <c r="W560" s="24"/>
      <c r="X560" s="24"/>
      <c r="Y560" s="24"/>
      <c r="Z560" s="24"/>
      <c r="AA560" s="24"/>
      <c r="AB560" s="24"/>
    </row>
    <row r="561" spans="1:28">
      <c r="A561" s="24"/>
      <c r="B561" s="24"/>
      <c r="C561" s="24"/>
      <c r="D561" s="24"/>
      <c r="E561" s="24"/>
      <c r="F561" s="24"/>
      <c r="G561" s="24"/>
      <c r="V561" s="24"/>
      <c r="W561" s="24"/>
      <c r="X561" s="24"/>
      <c r="Y561" s="24"/>
      <c r="Z561" s="24"/>
      <c r="AA561" s="24"/>
      <c r="AB561" s="24"/>
    </row>
    <row r="562" spans="1:28">
      <c r="A562" s="24"/>
      <c r="B562" s="24"/>
      <c r="C562" s="24"/>
      <c r="D562" s="24"/>
      <c r="E562" s="24"/>
      <c r="F562" s="24"/>
      <c r="G562" s="24"/>
      <c r="V562" s="24"/>
      <c r="W562" s="24"/>
      <c r="X562" s="24"/>
      <c r="Y562" s="24"/>
      <c r="Z562" s="24"/>
      <c r="AA562" s="24"/>
      <c r="AB562" s="24"/>
    </row>
    <row r="563" spans="1:28">
      <c r="A563" s="24"/>
      <c r="B563" s="24"/>
      <c r="C563" s="24"/>
      <c r="D563" s="24"/>
      <c r="E563" s="24"/>
      <c r="F563" s="24"/>
      <c r="G563" s="24"/>
      <c r="V563" s="24"/>
      <c r="W563" s="24"/>
      <c r="X563" s="24"/>
      <c r="Y563" s="24"/>
      <c r="Z563" s="24"/>
      <c r="AA563" s="24"/>
      <c r="AB563" s="24"/>
    </row>
    <row r="564" spans="1:28">
      <c r="A564" s="24"/>
      <c r="B564" s="24"/>
      <c r="C564" s="24"/>
      <c r="D564" s="24"/>
      <c r="E564" s="24"/>
      <c r="F564" s="24"/>
      <c r="G564" s="24"/>
      <c r="V564" s="24"/>
      <c r="W564" s="24"/>
      <c r="X564" s="24"/>
      <c r="Y564" s="24"/>
      <c r="Z564" s="24"/>
      <c r="AA564" s="24"/>
      <c r="AB564" s="24"/>
    </row>
    <row r="565" spans="1:28">
      <c r="A565" s="24"/>
      <c r="B565" s="24"/>
      <c r="C565" s="24"/>
      <c r="D565" s="24"/>
      <c r="E565" s="24"/>
      <c r="F565" s="24"/>
      <c r="G565" s="24"/>
      <c r="V565" s="24"/>
      <c r="W565" s="24"/>
      <c r="X565" s="24"/>
      <c r="Y565" s="24"/>
      <c r="Z565" s="24"/>
      <c r="AA565" s="24"/>
      <c r="AB565" s="24"/>
    </row>
    <row r="566" spans="1:28">
      <c r="A566" s="24"/>
      <c r="B566" s="24"/>
      <c r="C566" s="24"/>
      <c r="D566" s="24"/>
      <c r="E566" s="24"/>
      <c r="F566" s="24"/>
      <c r="G566" s="24"/>
      <c r="V566" s="24"/>
      <c r="W566" s="24"/>
      <c r="X566" s="24"/>
      <c r="Y566" s="24"/>
      <c r="Z566" s="24"/>
      <c r="AA566" s="24"/>
      <c r="AB566" s="24"/>
    </row>
    <row r="567" spans="1:28">
      <c r="A567" s="24"/>
      <c r="B567" s="24"/>
      <c r="C567" s="24"/>
      <c r="D567" s="24"/>
      <c r="E567" s="24"/>
      <c r="F567" s="24"/>
      <c r="G567" s="24"/>
      <c r="V567" s="24"/>
      <c r="W567" s="24"/>
      <c r="X567" s="24"/>
      <c r="Y567" s="24"/>
      <c r="Z567" s="24"/>
      <c r="AA567" s="24"/>
      <c r="AB567" s="24"/>
    </row>
    <row r="568" spans="1:28">
      <c r="A568" s="24"/>
      <c r="B568" s="24"/>
      <c r="C568" s="24"/>
      <c r="D568" s="24"/>
      <c r="E568" s="24"/>
      <c r="F568" s="24"/>
      <c r="G568" s="24"/>
      <c r="V568" s="24"/>
      <c r="W568" s="24"/>
      <c r="X568" s="24"/>
      <c r="Y568" s="24"/>
      <c r="Z568" s="24"/>
      <c r="AA568" s="24"/>
      <c r="AB568" s="24"/>
    </row>
    <row r="569" spans="1:28">
      <c r="A569" s="24"/>
      <c r="B569" s="24"/>
      <c r="C569" s="24"/>
      <c r="D569" s="24"/>
      <c r="E569" s="24"/>
      <c r="F569" s="24"/>
      <c r="G569" s="24"/>
      <c r="V569" s="24"/>
      <c r="W569" s="24"/>
      <c r="X569" s="24"/>
      <c r="Y569" s="24"/>
      <c r="Z569" s="24"/>
      <c r="AA569" s="24"/>
      <c r="AB569" s="24"/>
    </row>
    <row r="570" spans="1:28">
      <c r="A570" s="24"/>
      <c r="B570" s="24"/>
      <c r="C570" s="24"/>
      <c r="D570" s="24"/>
      <c r="E570" s="24"/>
      <c r="F570" s="24"/>
      <c r="G570" s="24"/>
      <c r="V570" s="24"/>
      <c r="W570" s="24"/>
      <c r="X570" s="24"/>
      <c r="Y570" s="24"/>
      <c r="Z570" s="24"/>
      <c r="AA570" s="24"/>
      <c r="AB570" s="24"/>
    </row>
    <row r="571" spans="1:28">
      <c r="A571" s="24"/>
      <c r="B571" s="24"/>
      <c r="C571" s="24"/>
      <c r="D571" s="24"/>
      <c r="E571" s="24"/>
      <c r="F571" s="24"/>
      <c r="G571" s="24"/>
      <c r="V571" s="24"/>
      <c r="W571" s="24"/>
      <c r="X571" s="24"/>
      <c r="Y571" s="24"/>
      <c r="Z571" s="24"/>
      <c r="AA571" s="24"/>
      <c r="AB571" s="24"/>
    </row>
    <row r="572" spans="1:28">
      <c r="A572" s="24"/>
      <c r="B572" s="24"/>
      <c r="C572" s="24"/>
      <c r="D572" s="24"/>
      <c r="E572" s="24"/>
      <c r="F572" s="24"/>
      <c r="G572" s="24"/>
      <c r="V572" s="24"/>
      <c r="W572" s="24"/>
      <c r="X572" s="24"/>
      <c r="Y572" s="24"/>
      <c r="Z572" s="24"/>
      <c r="AA572" s="24"/>
      <c r="AB572" s="24"/>
    </row>
    <row r="573" spans="1:28">
      <c r="A573" s="24"/>
      <c r="B573" s="24"/>
      <c r="C573" s="24"/>
      <c r="D573" s="24"/>
      <c r="E573" s="24"/>
      <c r="F573" s="24"/>
      <c r="G573" s="24"/>
      <c r="V573" s="24"/>
      <c r="W573" s="24"/>
      <c r="X573" s="24"/>
      <c r="Y573" s="24"/>
      <c r="Z573" s="24"/>
      <c r="AA573" s="24"/>
      <c r="AB573" s="24"/>
    </row>
    <row r="574" spans="1:28">
      <c r="A574" s="24"/>
      <c r="B574" s="24"/>
      <c r="C574" s="24"/>
      <c r="D574" s="24"/>
      <c r="E574" s="24"/>
      <c r="F574" s="24"/>
      <c r="G574" s="24"/>
      <c r="V574" s="24"/>
      <c r="W574" s="24"/>
      <c r="X574" s="24"/>
      <c r="Y574" s="24"/>
      <c r="Z574" s="24"/>
      <c r="AA574" s="24"/>
      <c r="AB574" s="24"/>
    </row>
    <row r="575" spans="1:28">
      <c r="A575" s="24"/>
      <c r="B575" s="24"/>
      <c r="C575" s="24"/>
      <c r="D575" s="24"/>
      <c r="E575" s="24"/>
      <c r="F575" s="24"/>
      <c r="G575" s="24"/>
      <c r="V575" s="24"/>
      <c r="W575" s="24"/>
      <c r="X575" s="24"/>
      <c r="Y575" s="24"/>
      <c r="Z575" s="24"/>
      <c r="AA575" s="24"/>
      <c r="AB575" s="24"/>
    </row>
    <row r="576" spans="1:28">
      <c r="A576" s="24"/>
      <c r="B576" s="24"/>
      <c r="C576" s="24"/>
      <c r="D576" s="24"/>
      <c r="E576" s="24"/>
      <c r="F576" s="24"/>
      <c r="G576" s="24"/>
      <c r="V576" s="24"/>
      <c r="W576" s="24"/>
      <c r="X576" s="24"/>
      <c r="Y576" s="24"/>
      <c r="Z576" s="24"/>
      <c r="AA576" s="24"/>
      <c r="AB576" s="24"/>
    </row>
    <row r="577" spans="1:28">
      <c r="A577" s="24"/>
      <c r="B577" s="24"/>
      <c r="C577" s="24"/>
      <c r="D577" s="24"/>
      <c r="E577" s="24"/>
      <c r="F577" s="24"/>
      <c r="G577" s="24"/>
      <c r="V577" s="24"/>
      <c r="W577" s="24"/>
      <c r="X577" s="24"/>
      <c r="Y577" s="24"/>
      <c r="Z577" s="24"/>
      <c r="AA577" s="24"/>
      <c r="AB577" s="24"/>
    </row>
    <row r="578" spans="1:28">
      <c r="A578" s="24"/>
      <c r="B578" s="24"/>
      <c r="C578" s="24"/>
      <c r="D578" s="24"/>
      <c r="E578" s="24"/>
      <c r="F578" s="24"/>
      <c r="G578" s="24"/>
      <c r="V578" s="24"/>
      <c r="W578" s="24"/>
      <c r="X578" s="24"/>
      <c r="Y578" s="24"/>
      <c r="Z578" s="24"/>
      <c r="AA578" s="24"/>
      <c r="AB578" s="24"/>
    </row>
    <row r="579" spans="1:28">
      <c r="A579" s="24"/>
      <c r="B579" s="24"/>
      <c r="C579" s="24"/>
      <c r="D579" s="24"/>
      <c r="E579" s="24"/>
      <c r="F579" s="24"/>
      <c r="G579" s="24"/>
      <c r="V579" s="24"/>
      <c r="W579" s="24"/>
      <c r="X579" s="24"/>
      <c r="Y579" s="24"/>
      <c r="Z579" s="24"/>
      <c r="AA579" s="24"/>
      <c r="AB579" s="24"/>
    </row>
    <row r="580" spans="1:28">
      <c r="A580" s="24"/>
      <c r="B580" s="24"/>
      <c r="C580" s="24"/>
      <c r="D580" s="24"/>
      <c r="E580" s="24"/>
      <c r="F580" s="24"/>
      <c r="G580" s="24"/>
      <c r="V580" s="24"/>
      <c r="W580" s="24"/>
      <c r="X580" s="24"/>
      <c r="Y580" s="24"/>
      <c r="Z580" s="24"/>
      <c r="AA580" s="24"/>
      <c r="AB580" s="24"/>
    </row>
    <row r="581" spans="1:28">
      <c r="A581" s="24"/>
      <c r="B581" s="24"/>
      <c r="C581" s="24"/>
      <c r="D581" s="24"/>
      <c r="E581" s="24"/>
      <c r="F581" s="24"/>
      <c r="G581" s="24"/>
      <c r="V581" s="24"/>
      <c r="W581" s="24"/>
      <c r="X581" s="24"/>
      <c r="Y581" s="24"/>
      <c r="Z581" s="24"/>
      <c r="AA581" s="24"/>
      <c r="AB581" s="24"/>
    </row>
    <row r="582" spans="1:28">
      <c r="A582" s="24"/>
      <c r="B582" s="24"/>
      <c r="C582" s="24"/>
      <c r="D582" s="24"/>
      <c r="E582" s="24"/>
      <c r="F582" s="24"/>
      <c r="G582" s="24"/>
      <c r="V582" s="24"/>
      <c r="W582" s="24"/>
      <c r="X582" s="24"/>
      <c r="Y582" s="24"/>
      <c r="Z582" s="24"/>
      <c r="AA582" s="24"/>
      <c r="AB582" s="24"/>
    </row>
    <row r="583" spans="1:28">
      <c r="A583" s="24"/>
      <c r="B583" s="24"/>
      <c r="C583" s="24"/>
      <c r="D583" s="24"/>
      <c r="E583" s="24"/>
      <c r="F583" s="24"/>
      <c r="G583" s="24"/>
      <c r="V583" s="24"/>
      <c r="W583" s="24"/>
      <c r="X583" s="24"/>
      <c r="Y583" s="24"/>
      <c r="Z583" s="24"/>
      <c r="AA583" s="24"/>
      <c r="AB583" s="24"/>
    </row>
    <row r="584" spans="1:28">
      <c r="A584" s="24"/>
      <c r="B584" s="24"/>
      <c r="C584" s="24"/>
      <c r="D584" s="24"/>
      <c r="E584" s="24"/>
      <c r="F584" s="24"/>
      <c r="G584" s="24"/>
      <c r="V584" s="24"/>
      <c r="W584" s="24"/>
      <c r="X584" s="24"/>
      <c r="Y584" s="24"/>
      <c r="Z584" s="24"/>
      <c r="AA584" s="24"/>
      <c r="AB584" s="24"/>
    </row>
    <row r="585" spans="1:28">
      <c r="A585" s="24"/>
      <c r="B585" s="24"/>
      <c r="C585" s="24"/>
      <c r="D585" s="24"/>
      <c r="E585" s="24"/>
      <c r="F585" s="24"/>
      <c r="G585" s="24"/>
      <c r="V585" s="24"/>
      <c r="W585" s="24"/>
      <c r="X585" s="24"/>
      <c r="Y585" s="24"/>
      <c r="Z585" s="24"/>
      <c r="AA585" s="24"/>
      <c r="AB585" s="24"/>
    </row>
    <row r="586" spans="1:28">
      <c r="A586" s="24"/>
      <c r="B586" s="24"/>
      <c r="C586" s="24"/>
      <c r="D586" s="24"/>
      <c r="E586" s="24"/>
      <c r="F586" s="24"/>
      <c r="G586" s="24"/>
      <c r="V586" s="24"/>
      <c r="W586" s="24"/>
      <c r="X586" s="24"/>
      <c r="Y586" s="24"/>
      <c r="Z586" s="24"/>
      <c r="AA586" s="24"/>
      <c r="AB586" s="24"/>
    </row>
    <row r="587" spans="1:28">
      <c r="A587" s="24"/>
      <c r="B587" s="24"/>
      <c r="C587" s="24"/>
      <c r="D587" s="24"/>
      <c r="E587" s="24"/>
      <c r="F587" s="24"/>
      <c r="G587" s="24"/>
      <c r="V587" s="24"/>
      <c r="W587" s="24"/>
      <c r="X587" s="24"/>
      <c r="Y587" s="24"/>
      <c r="Z587" s="24"/>
      <c r="AA587" s="24"/>
      <c r="AB587" s="24"/>
    </row>
    <row r="588" spans="1:28">
      <c r="A588" s="24"/>
      <c r="B588" s="24"/>
      <c r="C588" s="24"/>
      <c r="D588" s="24"/>
      <c r="E588" s="24"/>
      <c r="F588" s="24"/>
      <c r="G588" s="24"/>
      <c r="V588" s="24"/>
      <c r="W588" s="24"/>
      <c r="X588" s="24"/>
      <c r="Y588" s="24"/>
      <c r="Z588" s="24"/>
      <c r="AA588" s="24"/>
      <c r="AB588" s="24"/>
    </row>
    <row r="589" spans="1:28">
      <c r="A589" s="24"/>
      <c r="B589" s="24"/>
      <c r="C589" s="24"/>
      <c r="D589" s="24"/>
      <c r="E589" s="24"/>
      <c r="F589" s="24"/>
      <c r="G589" s="24"/>
      <c r="V589" s="24"/>
      <c r="W589" s="24"/>
      <c r="X589" s="24"/>
      <c r="Y589" s="24"/>
      <c r="Z589" s="24"/>
      <c r="AA589" s="24"/>
      <c r="AB589" s="24"/>
    </row>
    <row r="590" spans="1:28">
      <c r="A590" s="24"/>
      <c r="B590" s="24"/>
      <c r="C590" s="24"/>
      <c r="D590" s="24"/>
      <c r="E590" s="24"/>
      <c r="F590" s="24"/>
      <c r="G590" s="24"/>
      <c r="V590" s="24"/>
      <c r="W590" s="24"/>
      <c r="X590" s="24"/>
      <c r="Y590" s="24"/>
      <c r="Z590" s="24"/>
      <c r="AA590" s="24"/>
      <c r="AB590" s="24"/>
    </row>
    <row r="591" spans="1:28">
      <c r="A591" s="24"/>
      <c r="B591" s="24"/>
      <c r="C591" s="24"/>
      <c r="D591" s="24"/>
      <c r="E591" s="24"/>
      <c r="F591" s="24"/>
      <c r="G591" s="24"/>
      <c r="V591" s="24"/>
      <c r="W591" s="24"/>
      <c r="X591" s="24"/>
      <c r="Y591" s="24"/>
      <c r="Z591" s="24"/>
      <c r="AA591" s="24"/>
      <c r="AB591" s="24"/>
    </row>
    <row r="592" spans="1:28">
      <c r="A592" s="24"/>
      <c r="B592" s="24"/>
      <c r="C592" s="24"/>
      <c r="D592" s="24"/>
      <c r="E592" s="24"/>
      <c r="F592" s="24"/>
      <c r="G592" s="24"/>
      <c r="V592" s="24"/>
      <c r="W592" s="24"/>
      <c r="X592" s="24"/>
      <c r="Y592" s="24"/>
      <c r="Z592" s="24"/>
      <c r="AA592" s="24"/>
      <c r="AB592" s="24"/>
    </row>
    <row r="593" spans="1:28">
      <c r="A593" s="24"/>
      <c r="B593" s="24"/>
      <c r="C593" s="24"/>
      <c r="D593" s="24"/>
      <c r="E593" s="24"/>
      <c r="F593" s="24"/>
      <c r="G593" s="24"/>
      <c r="V593" s="24"/>
      <c r="W593" s="24"/>
      <c r="X593" s="24"/>
      <c r="Y593" s="24"/>
      <c r="Z593" s="24"/>
      <c r="AA593" s="24"/>
      <c r="AB593" s="24"/>
    </row>
    <row r="594" spans="1:28">
      <c r="A594" s="24"/>
      <c r="B594" s="24"/>
      <c r="C594" s="24"/>
      <c r="D594" s="24"/>
      <c r="E594" s="24"/>
      <c r="F594" s="24"/>
      <c r="G594" s="24"/>
      <c r="V594" s="24"/>
      <c r="W594" s="24"/>
      <c r="X594" s="24"/>
      <c r="Y594" s="24"/>
      <c r="Z594" s="24"/>
      <c r="AA594" s="24"/>
      <c r="AB594" s="24"/>
    </row>
    <row r="595" spans="1:28">
      <c r="A595" s="24"/>
      <c r="B595" s="24"/>
      <c r="C595" s="24"/>
      <c r="D595" s="24"/>
      <c r="E595" s="24"/>
      <c r="F595" s="24"/>
      <c r="G595" s="24"/>
      <c r="V595" s="24"/>
      <c r="W595" s="24"/>
      <c r="X595" s="24"/>
      <c r="Y595" s="24"/>
      <c r="Z595" s="24"/>
      <c r="AA595" s="24"/>
      <c r="AB595" s="24"/>
    </row>
    <row r="596" spans="1:28">
      <c r="A596" s="24"/>
      <c r="B596" s="24"/>
      <c r="C596" s="24"/>
      <c r="D596" s="24"/>
      <c r="E596" s="24"/>
      <c r="F596" s="24"/>
      <c r="G596" s="24"/>
      <c r="V596" s="24"/>
      <c r="W596" s="24"/>
      <c r="X596" s="24"/>
      <c r="Y596" s="24"/>
      <c r="Z596" s="24"/>
      <c r="AA596" s="24"/>
      <c r="AB596" s="24"/>
    </row>
    <row r="597" spans="1:28">
      <c r="A597" s="24"/>
      <c r="B597" s="24"/>
      <c r="C597" s="24"/>
      <c r="D597" s="24"/>
      <c r="E597" s="24"/>
      <c r="F597" s="24"/>
      <c r="G597" s="24"/>
      <c r="V597" s="24"/>
      <c r="W597" s="24"/>
      <c r="X597" s="24"/>
      <c r="Y597" s="24"/>
      <c r="Z597" s="24"/>
      <c r="AA597" s="24"/>
      <c r="AB597" s="24"/>
    </row>
    <row r="598" spans="1:28">
      <c r="A598" s="24"/>
      <c r="B598" s="24"/>
      <c r="C598" s="24"/>
      <c r="D598" s="24"/>
      <c r="E598" s="24"/>
      <c r="F598" s="24"/>
      <c r="G598" s="24"/>
      <c r="V598" s="24"/>
      <c r="W598" s="24"/>
      <c r="X598" s="24"/>
      <c r="Y598" s="24"/>
      <c r="Z598" s="24"/>
      <c r="AA598" s="24"/>
      <c r="AB598" s="24"/>
    </row>
    <row r="599" spans="1:28">
      <c r="A599" s="24"/>
      <c r="B599" s="24"/>
      <c r="C599" s="24"/>
      <c r="D599" s="24"/>
      <c r="E599" s="24"/>
      <c r="F599" s="24"/>
      <c r="G599" s="24"/>
      <c r="V599" s="24"/>
      <c r="W599" s="24"/>
      <c r="X599" s="24"/>
      <c r="Y599" s="24"/>
      <c r="Z599" s="24"/>
      <c r="AA599" s="24"/>
      <c r="AB599" s="24"/>
    </row>
    <row r="600" spans="1:28">
      <c r="A600" s="24"/>
      <c r="B600" s="24"/>
      <c r="C600" s="24"/>
      <c r="D600" s="24"/>
      <c r="E600" s="24"/>
      <c r="F600" s="24"/>
      <c r="G600" s="24"/>
      <c r="V600" s="24"/>
      <c r="W600" s="24"/>
      <c r="X600" s="24"/>
      <c r="Y600" s="24"/>
      <c r="Z600" s="24"/>
      <c r="AA600" s="24"/>
      <c r="AB600" s="24"/>
    </row>
    <row r="601" spans="1:28">
      <c r="A601" s="24"/>
      <c r="B601" s="24"/>
      <c r="C601" s="24"/>
      <c r="D601" s="24"/>
      <c r="E601" s="24"/>
      <c r="F601" s="24"/>
      <c r="G601" s="24"/>
      <c r="V601" s="24"/>
      <c r="W601" s="24"/>
      <c r="X601" s="24"/>
      <c r="Y601" s="24"/>
      <c r="Z601" s="24"/>
      <c r="AA601" s="24"/>
      <c r="AB601" s="24"/>
    </row>
    <row r="602" spans="1:28">
      <c r="A602" s="24"/>
      <c r="B602" s="24"/>
      <c r="C602" s="24"/>
      <c r="D602" s="24"/>
      <c r="E602" s="24"/>
      <c r="F602" s="24"/>
      <c r="G602" s="24"/>
      <c r="V602" s="24"/>
      <c r="W602" s="24"/>
      <c r="X602" s="24"/>
      <c r="Y602" s="24"/>
      <c r="Z602" s="24"/>
      <c r="AA602" s="24"/>
      <c r="AB602" s="24"/>
    </row>
    <row r="603" spans="1:28">
      <c r="A603" s="24"/>
      <c r="B603" s="24"/>
      <c r="C603" s="24"/>
      <c r="D603" s="24"/>
      <c r="E603" s="24"/>
      <c r="F603" s="24"/>
      <c r="G603" s="24"/>
      <c r="V603" s="24"/>
      <c r="W603" s="24"/>
      <c r="X603" s="24"/>
      <c r="Y603" s="24"/>
      <c r="Z603" s="24"/>
      <c r="AA603" s="24"/>
      <c r="AB603" s="24"/>
    </row>
    <row r="604" spans="1:28">
      <c r="A604" s="24"/>
      <c r="B604" s="24"/>
      <c r="C604" s="24"/>
      <c r="D604" s="24"/>
      <c r="E604" s="24"/>
      <c r="F604" s="24"/>
      <c r="G604" s="24"/>
      <c r="V604" s="24"/>
      <c r="W604" s="24"/>
      <c r="X604" s="24"/>
      <c r="Y604" s="24"/>
      <c r="Z604" s="24"/>
      <c r="AA604" s="24"/>
      <c r="AB604" s="24"/>
    </row>
    <row r="605" spans="1:28">
      <c r="A605" s="24"/>
      <c r="B605" s="24"/>
      <c r="C605" s="24"/>
      <c r="D605" s="24"/>
      <c r="E605" s="24"/>
      <c r="F605" s="24"/>
      <c r="G605" s="24"/>
      <c r="V605" s="24"/>
      <c r="W605" s="24"/>
      <c r="X605" s="24"/>
      <c r="Y605" s="24"/>
      <c r="Z605" s="24"/>
      <c r="AA605" s="24"/>
      <c r="AB605" s="24"/>
    </row>
    <row r="606" spans="1:28">
      <c r="A606" s="24"/>
      <c r="B606" s="24"/>
      <c r="C606" s="24"/>
      <c r="D606" s="24"/>
      <c r="E606" s="24"/>
      <c r="F606" s="24"/>
      <c r="G606" s="24"/>
      <c r="V606" s="24"/>
      <c r="W606" s="24"/>
      <c r="X606" s="24"/>
      <c r="Y606" s="24"/>
      <c r="Z606" s="24"/>
      <c r="AA606" s="24"/>
      <c r="AB606" s="24"/>
    </row>
    <row r="607" spans="1:28">
      <c r="A607" s="24"/>
      <c r="B607" s="24"/>
      <c r="C607" s="24"/>
      <c r="D607" s="24"/>
      <c r="E607" s="24"/>
      <c r="F607" s="24"/>
      <c r="G607" s="24"/>
      <c r="V607" s="24"/>
      <c r="W607" s="24"/>
      <c r="X607" s="24"/>
      <c r="Y607" s="24"/>
      <c r="Z607" s="24"/>
      <c r="AA607" s="24"/>
      <c r="AB607" s="24"/>
    </row>
    <row r="608" spans="1:28">
      <c r="A608" s="24"/>
      <c r="B608" s="24"/>
      <c r="C608" s="24"/>
      <c r="D608" s="24"/>
      <c r="E608" s="24"/>
      <c r="F608" s="24"/>
      <c r="G608" s="24"/>
      <c r="V608" s="24"/>
      <c r="W608" s="24"/>
      <c r="X608" s="24"/>
      <c r="Y608" s="24"/>
      <c r="Z608" s="24"/>
      <c r="AA608" s="24"/>
      <c r="AB608" s="24"/>
    </row>
    <row r="609" spans="1:28">
      <c r="A609" s="24"/>
      <c r="B609" s="24"/>
      <c r="C609" s="24"/>
      <c r="D609" s="24"/>
      <c r="E609" s="24"/>
      <c r="F609" s="24"/>
      <c r="G609" s="24"/>
      <c r="V609" s="24"/>
      <c r="W609" s="24"/>
      <c r="X609" s="24"/>
      <c r="Y609" s="24"/>
      <c r="Z609" s="24"/>
      <c r="AA609" s="24"/>
      <c r="AB609" s="24"/>
    </row>
    <row r="610" spans="1:28">
      <c r="A610" s="24"/>
      <c r="B610" s="24"/>
      <c r="C610" s="24"/>
      <c r="D610" s="24"/>
      <c r="E610" s="24"/>
      <c r="F610" s="24"/>
      <c r="G610" s="24"/>
      <c r="V610" s="24"/>
      <c r="W610" s="24"/>
      <c r="X610" s="24"/>
      <c r="Y610" s="24"/>
      <c r="Z610" s="24"/>
      <c r="AA610" s="24"/>
      <c r="AB610" s="24"/>
    </row>
    <row r="611" spans="1:28">
      <c r="A611" s="24"/>
      <c r="B611" s="24"/>
      <c r="C611" s="24"/>
      <c r="D611" s="24"/>
      <c r="E611" s="24"/>
      <c r="F611" s="24"/>
      <c r="G611" s="24"/>
      <c r="V611" s="24"/>
      <c r="W611" s="24"/>
      <c r="X611" s="24"/>
      <c r="Y611" s="24"/>
      <c r="Z611" s="24"/>
      <c r="AA611" s="24"/>
      <c r="AB611" s="24"/>
    </row>
    <row r="612" spans="1:28">
      <c r="A612" s="24"/>
      <c r="B612" s="24"/>
      <c r="C612" s="24"/>
      <c r="D612" s="24"/>
      <c r="E612" s="24"/>
      <c r="F612" s="24"/>
      <c r="G612" s="24"/>
      <c r="V612" s="24"/>
      <c r="W612" s="24"/>
      <c r="X612" s="24"/>
      <c r="Y612" s="24"/>
      <c r="Z612" s="24"/>
      <c r="AA612" s="24"/>
      <c r="AB612" s="24"/>
    </row>
    <row r="613" spans="1:28">
      <c r="A613" s="24"/>
      <c r="B613" s="24"/>
      <c r="C613" s="24"/>
      <c r="D613" s="24"/>
      <c r="E613" s="24"/>
      <c r="F613" s="24"/>
      <c r="G613" s="24"/>
      <c r="V613" s="24"/>
      <c r="W613" s="24"/>
      <c r="X613" s="24"/>
      <c r="Y613" s="24"/>
      <c r="Z613" s="24"/>
      <c r="AA613" s="24"/>
      <c r="AB613" s="24"/>
    </row>
    <row r="614" spans="1:28">
      <c r="A614" s="24"/>
      <c r="B614" s="24"/>
      <c r="C614" s="24"/>
      <c r="D614" s="24"/>
      <c r="E614" s="24"/>
      <c r="F614" s="24"/>
      <c r="G614" s="24"/>
      <c r="V614" s="24"/>
      <c r="W614" s="24"/>
      <c r="X614" s="24"/>
      <c r="Y614" s="24"/>
      <c r="Z614" s="24"/>
      <c r="AA614" s="24"/>
      <c r="AB614" s="24"/>
    </row>
    <row r="615" spans="1:28">
      <c r="A615" s="24"/>
      <c r="B615" s="24"/>
      <c r="C615" s="24"/>
      <c r="D615" s="24"/>
      <c r="E615" s="24"/>
      <c r="F615" s="24"/>
      <c r="G615" s="24"/>
      <c r="V615" s="24"/>
      <c r="W615" s="24"/>
      <c r="X615" s="24"/>
      <c r="Y615" s="24"/>
      <c r="Z615" s="24"/>
      <c r="AA615" s="24"/>
      <c r="AB615" s="24"/>
    </row>
    <row r="616" spans="1:28">
      <c r="A616" s="24"/>
      <c r="B616" s="24"/>
      <c r="C616" s="24"/>
      <c r="D616" s="24"/>
      <c r="E616" s="24"/>
      <c r="F616" s="24"/>
      <c r="G616" s="24"/>
      <c r="V616" s="24"/>
      <c r="W616" s="24"/>
      <c r="X616" s="24"/>
      <c r="Y616" s="24"/>
      <c r="Z616" s="24"/>
      <c r="AA616" s="24"/>
      <c r="AB616" s="24"/>
    </row>
    <row r="617" spans="1:28">
      <c r="A617" s="24"/>
      <c r="B617" s="24"/>
      <c r="C617" s="24"/>
      <c r="D617" s="24"/>
      <c r="E617" s="24"/>
      <c r="F617" s="24"/>
      <c r="G617" s="24"/>
      <c r="V617" s="24"/>
      <c r="W617" s="24"/>
      <c r="X617" s="24"/>
      <c r="Y617" s="24"/>
      <c r="Z617" s="24"/>
      <c r="AA617" s="24"/>
      <c r="AB617" s="24"/>
    </row>
    <row r="618" spans="1:28">
      <c r="A618" s="24"/>
      <c r="B618" s="24"/>
      <c r="C618" s="24"/>
      <c r="D618" s="24"/>
      <c r="E618" s="24"/>
      <c r="F618" s="24"/>
      <c r="G618" s="24"/>
      <c r="V618" s="24"/>
      <c r="W618" s="24"/>
      <c r="X618" s="24"/>
      <c r="Y618" s="24"/>
      <c r="Z618" s="24"/>
      <c r="AA618" s="24"/>
      <c r="AB618" s="24"/>
    </row>
    <row r="619" spans="1:28">
      <c r="A619" s="24"/>
      <c r="B619" s="24"/>
      <c r="C619" s="24"/>
      <c r="D619" s="24"/>
      <c r="E619" s="24"/>
      <c r="F619" s="24"/>
      <c r="G619" s="24"/>
      <c r="V619" s="24"/>
      <c r="W619" s="24"/>
      <c r="X619" s="24"/>
      <c r="Y619" s="24"/>
      <c r="Z619" s="24"/>
      <c r="AA619" s="24"/>
      <c r="AB619" s="24"/>
    </row>
    <row r="620" spans="1:28">
      <c r="A620" s="24"/>
      <c r="B620" s="24"/>
      <c r="C620" s="24"/>
      <c r="D620" s="24"/>
      <c r="E620" s="24"/>
      <c r="F620" s="24"/>
      <c r="G620" s="24"/>
      <c r="V620" s="24"/>
      <c r="W620" s="24"/>
      <c r="X620" s="24"/>
      <c r="Y620" s="24"/>
      <c r="Z620" s="24"/>
      <c r="AA620" s="24"/>
      <c r="AB620" s="24"/>
    </row>
    <row r="621" spans="1:28">
      <c r="A621" s="24"/>
      <c r="B621" s="24"/>
      <c r="C621" s="24"/>
      <c r="D621" s="24"/>
      <c r="E621" s="24"/>
      <c r="F621" s="24"/>
      <c r="G621" s="24"/>
      <c r="V621" s="24"/>
      <c r="W621" s="24"/>
      <c r="X621" s="24"/>
      <c r="Y621" s="24"/>
      <c r="Z621" s="24"/>
      <c r="AA621" s="24"/>
      <c r="AB621" s="24"/>
    </row>
    <row r="622" spans="1:28">
      <c r="A622" s="24"/>
      <c r="B622" s="24"/>
      <c r="C622" s="24"/>
      <c r="D622" s="24"/>
      <c r="E622" s="24"/>
      <c r="F622" s="24"/>
      <c r="G622" s="24"/>
      <c r="V622" s="24"/>
      <c r="W622" s="24"/>
      <c r="X622" s="24"/>
      <c r="Y622" s="24"/>
      <c r="Z622" s="24"/>
      <c r="AA622" s="24"/>
      <c r="AB622" s="24"/>
    </row>
    <row r="623" spans="1:28">
      <c r="A623" s="24"/>
      <c r="B623" s="24"/>
      <c r="C623" s="24"/>
      <c r="D623" s="24"/>
      <c r="E623" s="24"/>
      <c r="F623" s="24"/>
      <c r="G623" s="24"/>
      <c r="V623" s="24"/>
      <c r="W623" s="24"/>
      <c r="X623" s="24"/>
      <c r="Y623" s="24"/>
      <c r="Z623" s="24"/>
      <c r="AA623" s="24"/>
      <c r="AB623" s="24"/>
    </row>
    <row r="624" spans="1:28">
      <c r="A624" s="24"/>
      <c r="B624" s="24"/>
      <c r="C624" s="24"/>
      <c r="D624" s="24"/>
      <c r="E624" s="24"/>
      <c r="F624" s="24"/>
      <c r="G624" s="24"/>
      <c r="V624" s="24"/>
      <c r="W624" s="24"/>
      <c r="X624" s="24"/>
      <c r="Y624" s="24"/>
      <c r="Z624" s="24"/>
      <c r="AA624" s="24"/>
      <c r="AB624" s="24"/>
    </row>
    <row r="625" spans="1:28">
      <c r="A625" s="24"/>
      <c r="B625" s="24"/>
      <c r="C625" s="24"/>
      <c r="D625" s="24"/>
      <c r="E625" s="24"/>
      <c r="F625" s="24"/>
      <c r="G625" s="24"/>
      <c r="V625" s="24"/>
      <c r="W625" s="24"/>
      <c r="X625" s="24"/>
      <c r="Y625" s="24"/>
      <c r="Z625" s="24"/>
      <c r="AA625" s="24"/>
      <c r="AB625" s="24"/>
    </row>
    <row r="626" spans="1:28">
      <c r="A626" s="24"/>
      <c r="B626" s="24"/>
      <c r="C626" s="24"/>
      <c r="D626" s="24"/>
      <c r="E626" s="24"/>
      <c r="F626" s="24"/>
      <c r="G626" s="24"/>
      <c r="V626" s="24"/>
      <c r="W626" s="24"/>
      <c r="X626" s="24"/>
      <c r="Y626" s="24"/>
      <c r="Z626" s="24"/>
      <c r="AA626" s="24"/>
      <c r="AB626" s="24"/>
    </row>
    <row r="627" spans="1:28">
      <c r="A627" s="24"/>
      <c r="B627" s="24"/>
      <c r="C627" s="24"/>
      <c r="D627" s="24"/>
      <c r="E627" s="24"/>
      <c r="F627" s="24"/>
      <c r="G627" s="24"/>
      <c r="V627" s="24"/>
      <c r="W627" s="24"/>
      <c r="X627" s="24"/>
      <c r="Y627" s="24"/>
      <c r="Z627" s="24"/>
      <c r="AA627" s="24"/>
      <c r="AB627" s="24"/>
    </row>
    <row r="628" spans="1:28">
      <c r="A628" s="24"/>
      <c r="B628" s="24"/>
      <c r="C628" s="24"/>
      <c r="D628" s="24"/>
      <c r="E628" s="24"/>
      <c r="F628" s="24"/>
      <c r="G628" s="24"/>
      <c r="V628" s="24"/>
      <c r="W628" s="24"/>
      <c r="X628" s="24"/>
      <c r="Y628" s="24"/>
      <c r="Z628" s="24"/>
      <c r="AA628" s="24"/>
      <c r="AB628" s="24"/>
    </row>
    <row r="629" spans="1:28">
      <c r="A629" s="24"/>
      <c r="B629" s="24"/>
      <c r="C629" s="24"/>
      <c r="D629" s="24"/>
      <c r="E629" s="24"/>
      <c r="F629" s="24"/>
      <c r="G629" s="24"/>
      <c r="V629" s="24"/>
      <c r="W629" s="24"/>
      <c r="X629" s="24"/>
      <c r="Y629" s="24"/>
      <c r="Z629" s="24"/>
      <c r="AA629" s="24"/>
      <c r="AB629" s="24"/>
    </row>
    <row r="630" spans="1:28">
      <c r="A630" s="24"/>
      <c r="B630" s="24"/>
      <c r="C630" s="24"/>
      <c r="D630" s="24"/>
      <c r="E630" s="24"/>
      <c r="F630" s="24"/>
      <c r="G630" s="24"/>
      <c r="V630" s="24"/>
      <c r="W630" s="24"/>
      <c r="X630" s="24"/>
      <c r="Y630" s="24"/>
      <c r="Z630" s="24"/>
      <c r="AA630" s="24"/>
      <c r="AB630" s="24"/>
    </row>
    <row r="631" spans="1:28">
      <c r="A631" s="24"/>
      <c r="B631" s="24"/>
      <c r="C631" s="24"/>
      <c r="D631" s="24"/>
      <c r="E631" s="24"/>
      <c r="F631" s="24"/>
      <c r="G631" s="24"/>
      <c r="V631" s="24"/>
      <c r="W631" s="24"/>
      <c r="X631" s="24"/>
      <c r="Y631" s="24"/>
      <c r="Z631" s="24"/>
      <c r="AA631" s="24"/>
      <c r="AB631" s="24"/>
    </row>
    <row r="632" spans="1:28">
      <c r="A632" s="24"/>
      <c r="B632" s="24"/>
      <c r="C632" s="24"/>
      <c r="D632" s="24"/>
      <c r="E632" s="24"/>
      <c r="F632" s="24"/>
      <c r="G632" s="24"/>
      <c r="V632" s="24"/>
      <c r="W632" s="24"/>
      <c r="X632" s="24"/>
      <c r="Y632" s="24"/>
      <c r="Z632" s="24"/>
      <c r="AA632" s="24"/>
      <c r="AB632" s="24"/>
    </row>
    <row r="633" spans="1:28">
      <c r="A633" s="24"/>
      <c r="B633" s="24"/>
      <c r="C633" s="24"/>
      <c r="D633" s="24"/>
      <c r="E633" s="24"/>
      <c r="F633" s="24"/>
      <c r="G633" s="24"/>
      <c r="V633" s="24"/>
      <c r="W633" s="24"/>
      <c r="X633" s="24"/>
      <c r="Y633" s="24"/>
      <c r="Z633" s="24"/>
      <c r="AA633" s="24"/>
      <c r="AB633" s="24"/>
    </row>
    <row r="634" spans="1:28">
      <c r="A634" s="24"/>
      <c r="B634" s="24"/>
      <c r="C634" s="24"/>
      <c r="D634" s="24"/>
      <c r="E634" s="24"/>
      <c r="F634" s="24"/>
      <c r="G634" s="24"/>
      <c r="V634" s="24"/>
      <c r="W634" s="24"/>
      <c r="X634" s="24"/>
      <c r="Y634" s="24"/>
      <c r="Z634" s="24"/>
      <c r="AA634" s="24"/>
      <c r="AB634" s="24"/>
    </row>
    <row r="635" spans="1:28">
      <c r="A635" s="24"/>
      <c r="B635" s="24"/>
      <c r="C635" s="24"/>
      <c r="D635" s="24"/>
      <c r="E635" s="24"/>
      <c r="F635" s="24"/>
      <c r="G635" s="24"/>
      <c r="V635" s="24"/>
      <c r="W635" s="24"/>
      <c r="X635" s="24"/>
      <c r="Y635" s="24"/>
      <c r="Z635" s="24"/>
      <c r="AA635" s="24"/>
      <c r="AB635" s="24"/>
    </row>
    <row r="636" spans="1:28">
      <c r="A636" s="24"/>
      <c r="B636" s="24"/>
      <c r="C636" s="24"/>
      <c r="D636" s="24"/>
      <c r="E636" s="24"/>
      <c r="F636" s="24"/>
      <c r="G636" s="24"/>
      <c r="V636" s="24"/>
      <c r="W636" s="24"/>
      <c r="X636" s="24"/>
      <c r="Y636" s="24"/>
      <c r="Z636" s="24"/>
      <c r="AA636" s="24"/>
      <c r="AB636" s="24"/>
    </row>
    <row r="637" spans="1:28">
      <c r="A637" s="24"/>
      <c r="B637" s="24"/>
      <c r="C637" s="24"/>
      <c r="D637" s="24"/>
      <c r="E637" s="24"/>
      <c r="F637" s="24"/>
      <c r="G637" s="24"/>
      <c r="V637" s="24"/>
      <c r="W637" s="24"/>
      <c r="X637" s="24"/>
      <c r="Y637" s="24"/>
      <c r="Z637" s="24"/>
      <c r="AA637" s="24"/>
      <c r="AB637" s="24"/>
    </row>
    <row r="638" spans="1:28">
      <c r="A638" s="24"/>
      <c r="B638" s="24"/>
      <c r="C638" s="24"/>
      <c r="D638" s="24"/>
      <c r="E638" s="24"/>
      <c r="F638" s="24"/>
      <c r="G638" s="24"/>
      <c r="V638" s="24"/>
      <c r="W638" s="24"/>
      <c r="X638" s="24"/>
      <c r="Y638" s="24"/>
      <c r="Z638" s="24"/>
      <c r="AA638" s="24"/>
      <c r="AB638" s="24"/>
    </row>
    <row r="639" spans="1:28">
      <c r="A639" s="24"/>
      <c r="B639" s="24"/>
      <c r="C639" s="24"/>
      <c r="D639" s="24"/>
      <c r="E639" s="24"/>
      <c r="F639" s="24"/>
      <c r="G639" s="24"/>
      <c r="V639" s="24"/>
      <c r="W639" s="24"/>
      <c r="X639" s="24"/>
      <c r="Y639" s="24"/>
      <c r="Z639" s="24"/>
      <c r="AA639" s="24"/>
      <c r="AB639" s="24"/>
    </row>
    <row r="640" spans="1:28">
      <c r="A640" s="24"/>
      <c r="B640" s="24"/>
      <c r="C640" s="24"/>
      <c r="D640" s="24"/>
      <c r="E640" s="24"/>
      <c r="F640" s="24"/>
      <c r="G640" s="24"/>
      <c r="V640" s="24"/>
      <c r="W640" s="24"/>
      <c r="X640" s="24"/>
      <c r="Y640" s="24"/>
      <c r="Z640" s="24"/>
      <c r="AA640" s="24"/>
      <c r="AB640" s="24"/>
    </row>
    <row r="641" spans="1:28">
      <c r="A641" s="24"/>
      <c r="B641" s="24"/>
      <c r="C641" s="24"/>
      <c r="D641" s="24"/>
      <c r="E641" s="24"/>
      <c r="F641" s="24"/>
      <c r="G641" s="24"/>
      <c r="V641" s="24"/>
      <c r="W641" s="24"/>
      <c r="X641" s="24"/>
      <c r="Y641" s="24"/>
      <c r="Z641" s="24"/>
      <c r="AA641" s="24"/>
      <c r="AB641" s="24"/>
    </row>
    <row r="642" spans="1:28">
      <c r="A642" s="24"/>
      <c r="B642" s="24"/>
      <c r="C642" s="24"/>
      <c r="D642" s="24"/>
      <c r="E642" s="24"/>
      <c r="F642" s="24"/>
      <c r="G642" s="24"/>
      <c r="V642" s="24"/>
      <c r="W642" s="24"/>
      <c r="X642" s="24"/>
      <c r="Y642" s="24"/>
      <c r="Z642" s="24"/>
      <c r="AA642" s="24"/>
      <c r="AB642" s="24"/>
    </row>
    <row r="643" spans="1:28">
      <c r="A643" s="24"/>
      <c r="B643" s="24"/>
      <c r="C643" s="24"/>
      <c r="D643" s="24"/>
      <c r="E643" s="24"/>
      <c r="F643" s="24"/>
      <c r="G643" s="24"/>
      <c r="V643" s="24"/>
      <c r="W643" s="24"/>
      <c r="X643" s="24"/>
      <c r="Y643" s="24"/>
      <c r="Z643" s="24"/>
      <c r="AA643" s="24"/>
      <c r="AB643" s="24"/>
    </row>
    <row r="644" spans="1:28">
      <c r="A644" s="24"/>
      <c r="B644" s="24"/>
      <c r="C644" s="24"/>
      <c r="D644" s="24"/>
      <c r="E644" s="24"/>
      <c r="F644" s="24"/>
      <c r="G644" s="24"/>
      <c r="V644" s="24"/>
      <c r="W644" s="24"/>
      <c r="X644" s="24"/>
      <c r="Y644" s="24"/>
      <c r="Z644" s="24"/>
      <c r="AA644" s="24"/>
      <c r="AB644" s="24"/>
    </row>
    <row r="645" spans="1:28">
      <c r="A645" s="24"/>
      <c r="B645" s="24"/>
      <c r="C645" s="24"/>
      <c r="D645" s="24"/>
      <c r="E645" s="24"/>
      <c r="F645" s="24"/>
      <c r="G645" s="24"/>
      <c r="V645" s="24"/>
      <c r="W645" s="24"/>
      <c r="X645" s="24"/>
      <c r="Y645" s="24"/>
      <c r="Z645" s="24"/>
      <c r="AA645" s="24"/>
      <c r="AB645" s="24"/>
    </row>
    <row r="646" spans="1:28">
      <c r="A646" s="24"/>
      <c r="B646" s="24"/>
      <c r="C646" s="24"/>
      <c r="D646" s="24"/>
      <c r="E646" s="24"/>
      <c r="F646" s="24"/>
      <c r="G646" s="24"/>
      <c r="V646" s="24"/>
      <c r="W646" s="24"/>
      <c r="X646" s="24"/>
      <c r="Y646" s="24"/>
      <c r="Z646" s="24"/>
      <c r="AA646" s="24"/>
      <c r="AB646" s="24"/>
    </row>
    <row r="647" spans="1:28">
      <c r="A647" s="24"/>
      <c r="B647" s="24"/>
      <c r="C647" s="24"/>
      <c r="D647" s="24"/>
      <c r="E647" s="24"/>
      <c r="F647" s="24"/>
      <c r="G647" s="24"/>
      <c r="V647" s="24"/>
      <c r="W647" s="24"/>
      <c r="X647" s="24"/>
      <c r="Y647" s="24"/>
      <c r="Z647" s="24"/>
      <c r="AA647" s="24"/>
      <c r="AB647" s="24"/>
    </row>
    <row r="648" spans="1:28">
      <c r="A648" s="24"/>
      <c r="B648" s="24"/>
      <c r="C648" s="24"/>
      <c r="D648" s="24"/>
      <c r="E648" s="24"/>
      <c r="F648" s="24"/>
      <c r="G648" s="24"/>
      <c r="V648" s="24"/>
      <c r="W648" s="24"/>
      <c r="X648" s="24"/>
      <c r="Y648" s="24"/>
      <c r="Z648" s="24"/>
      <c r="AA648" s="24"/>
      <c r="AB648" s="24"/>
    </row>
    <row r="649" spans="1:28">
      <c r="A649" s="24"/>
      <c r="B649" s="24"/>
      <c r="C649" s="24"/>
      <c r="D649" s="24"/>
      <c r="E649" s="24"/>
      <c r="F649" s="24"/>
      <c r="G649" s="24"/>
      <c r="V649" s="24"/>
      <c r="W649" s="24"/>
      <c r="X649" s="24"/>
      <c r="Y649" s="24"/>
      <c r="Z649" s="24"/>
      <c r="AA649" s="24"/>
      <c r="AB649" s="24"/>
    </row>
    <row r="650" spans="1:28">
      <c r="A650" s="24"/>
      <c r="B650" s="24"/>
      <c r="C650" s="24"/>
      <c r="D650" s="24"/>
      <c r="E650" s="24"/>
      <c r="F650" s="24"/>
      <c r="G650" s="24"/>
      <c r="V650" s="24"/>
      <c r="W650" s="24"/>
      <c r="X650" s="24"/>
      <c r="Y650" s="24"/>
      <c r="Z650" s="24"/>
      <c r="AA650" s="24"/>
      <c r="AB650" s="24"/>
    </row>
    <row r="651" spans="1:28">
      <c r="A651" s="24"/>
      <c r="B651" s="24"/>
      <c r="C651" s="24"/>
      <c r="D651" s="24"/>
      <c r="E651" s="24"/>
      <c r="F651" s="24"/>
      <c r="G651" s="24"/>
      <c r="V651" s="24"/>
      <c r="W651" s="24"/>
      <c r="X651" s="24"/>
      <c r="Y651" s="24"/>
      <c r="Z651" s="24"/>
      <c r="AA651" s="24"/>
      <c r="AB651" s="24"/>
    </row>
    <row r="652" spans="1:28">
      <c r="A652" s="24"/>
      <c r="B652" s="24"/>
      <c r="C652" s="24"/>
      <c r="D652" s="24"/>
      <c r="E652" s="24"/>
      <c r="F652" s="24"/>
      <c r="G652" s="24"/>
      <c r="V652" s="24"/>
      <c r="W652" s="24"/>
      <c r="X652" s="24"/>
      <c r="Y652" s="24"/>
      <c r="Z652" s="24"/>
      <c r="AA652" s="24"/>
      <c r="AB652" s="24"/>
    </row>
    <row r="653" spans="1:28">
      <c r="A653" s="24"/>
      <c r="B653" s="24"/>
      <c r="C653" s="24"/>
      <c r="D653" s="24"/>
      <c r="E653" s="24"/>
      <c r="F653" s="24"/>
      <c r="G653" s="24"/>
      <c r="V653" s="24"/>
      <c r="W653" s="24"/>
      <c r="X653" s="24"/>
      <c r="Y653" s="24"/>
      <c r="Z653" s="24"/>
      <c r="AA653" s="24"/>
      <c r="AB653" s="24"/>
    </row>
    <row r="654" spans="1:28">
      <c r="A654" s="24"/>
      <c r="B654" s="24"/>
      <c r="C654" s="24"/>
      <c r="D654" s="24"/>
      <c r="E654" s="24"/>
      <c r="F654" s="24"/>
      <c r="G654" s="24"/>
      <c r="V654" s="24"/>
      <c r="W654" s="24"/>
      <c r="X654" s="24"/>
      <c r="Y654" s="24"/>
      <c r="Z654" s="24"/>
      <c r="AA654" s="24"/>
      <c r="AB654" s="24"/>
    </row>
    <row r="655" spans="1:28">
      <c r="A655" s="24"/>
      <c r="B655" s="24"/>
      <c r="C655" s="24"/>
      <c r="D655" s="24"/>
      <c r="E655" s="24"/>
      <c r="F655" s="24"/>
      <c r="G655" s="24"/>
      <c r="V655" s="24"/>
      <c r="W655" s="24"/>
      <c r="X655" s="24"/>
      <c r="Y655" s="24"/>
      <c r="Z655" s="24"/>
      <c r="AA655" s="24"/>
      <c r="AB655" s="24"/>
    </row>
    <row r="656" spans="1:28">
      <c r="A656" s="24"/>
      <c r="B656" s="24"/>
      <c r="C656" s="24"/>
      <c r="D656" s="24"/>
      <c r="E656" s="24"/>
      <c r="F656" s="24"/>
      <c r="G656" s="24"/>
      <c r="V656" s="24"/>
      <c r="W656" s="24"/>
      <c r="X656" s="24"/>
      <c r="Y656" s="24"/>
      <c r="Z656" s="24"/>
      <c r="AA656" s="24"/>
      <c r="AB656" s="24"/>
    </row>
    <row r="657" spans="1:28">
      <c r="A657" s="24"/>
      <c r="B657" s="24"/>
      <c r="C657" s="24"/>
      <c r="D657" s="24"/>
      <c r="E657" s="24"/>
      <c r="F657" s="24"/>
      <c r="G657" s="24"/>
      <c r="V657" s="24"/>
      <c r="W657" s="24"/>
      <c r="X657" s="24"/>
      <c r="Y657" s="24"/>
      <c r="Z657" s="24"/>
      <c r="AA657" s="24"/>
      <c r="AB657" s="24"/>
    </row>
    <row r="658" spans="1:28">
      <c r="A658" s="24"/>
      <c r="B658" s="24"/>
      <c r="C658" s="24"/>
      <c r="D658" s="24"/>
      <c r="E658" s="24"/>
      <c r="F658" s="24"/>
      <c r="G658" s="24"/>
      <c r="V658" s="24"/>
      <c r="W658" s="24"/>
      <c r="X658" s="24"/>
      <c r="Y658" s="24"/>
      <c r="Z658" s="24"/>
      <c r="AA658" s="24"/>
      <c r="AB658" s="24"/>
    </row>
    <row r="659" spans="1:28">
      <c r="A659" s="24"/>
      <c r="B659" s="24"/>
      <c r="C659" s="24"/>
      <c r="D659" s="24"/>
      <c r="E659" s="24"/>
      <c r="F659" s="24"/>
      <c r="G659" s="24"/>
      <c r="V659" s="24"/>
      <c r="W659" s="24"/>
      <c r="X659" s="24"/>
      <c r="Y659" s="24"/>
      <c r="Z659" s="24"/>
      <c r="AA659" s="24"/>
      <c r="AB659" s="24"/>
    </row>
    <row r="660" spans="1:28">
      <c r="A660" s="24"/>
      <c r="B660" s="24"/>
      <c r="C660" s="24"/>
      <c r="D660" s="24"/>
      <c r="E660" s="24"/>
      <c r="F660" s="24"/>
      <c r="G660" s="24"/>
      <c r="V660" s="24"/>
      <c r="W660" s="24"/>
      <c r="X660" s="24"/>
      <c r="Y660" s="24"/>
      <c r="Z660" s="24"/>
      <c r="AA660" s="24"/>
      <c r="AB660" s="24"/>
    </row>
    <row r="661" spans="1:28">
      <c r="A661" s="24"/>
      <c r="B661" s="24"/>
      <c r="C661" s="24"/>
      <c r="D661" s="24"/>
      <c r="E661" s="24"/>
      <c r="F661" s="24"/>
      <c r="G661" s="24"/>
      <c r="V661" s="24"/>
      <c r="W661" s="24"/>
      <c r="X661" s="24"/>
      <c r="Y661" s="24"/>
      <c r="Z661" s="24"/>
      <c r="AA661" s="24"/>
      <c r="AB661" s="24"/>
    </row>
    <row r="662" spans="1:28">
      <c r="A662" s="24"/>
      <c r="B662" s="24"/>
      <c r="C662" s="24"/>
      <c r="D662" s="24"/>
      <c r="E662" s="24"/>
      <c r="F662" s="24"/>
      <c r="G662" s="24"/>
      <c r="V662" s="24"/>
      <c r="W662" s="24"/>
      <c r="X662" s="24"/>
      <c r="Y662" s="24"/>
      <c r="Z662" s="24"/>
      <c r="AA662" s="24"/>
      <c r="AB662" s="24"/>
    </row>
    <row r="663" spans="1:28">
      <c r="A663" s="24"/>
      <c r="B663" s="24"/>
      <c r="C663" s="24"/>
      <c r="D663" s="24"/>
      <c r="E663" s="24"/>
      <c r="F663" s="24"/>
      <c r="G663" s="24"/>
      <c r="V663" s="24"/>
      <c r="W663" s="24"/>
      <c r="X663" s="24"/>
      <c r="Y663" s="24"/>
      <c r="Z663" s="24"/>
      <c r="AA663" s="24"/>
      <c r="AB663" s="24"/>
    </row>
    <row r="664" spans="1:28">
      <c r="A664" s="24"/>
      <c r="B664" s="24"/>
      <c r="C664" s="24"/>
      <c r="D664" s="24"/>
      <c r="E664" s="24"/>
      <c r="F664" s="24"/>
      <c r="G664" s="24"/>
      <c r="V664" s="24"/>
      <c r="W664" s="24"/>
      <c r="X664" s="24"/>
      <c r="Y664" s="24"/>
      <c r="Z664" s="24"/>
      <c r="AA664" s="24"/>
      <c r="AB664" s="24"/>
    </row>
    <row r="665" spans="1:28">
      <c r="A665" s="24"/>
      <c r="B665" s="24"/>
      <c r="C665" s="24"/>
      <c r="D665" s="24"/>
      <c r="E665" s="24"/>
      <c r="F665" s="24"/>
      <c r="G665" s="24"/>
      <c r="V665" s="24"/>
      <c r="W665" s="24"/>
      <c r="X665" s="24"/>
      <c r="Y665" s="24"/>
      <c r="Z665" s="24"/>
      <c r="AA665" s="24"/>
      <c r="AB665" s="24"/>
    </row>
    <row r="666" spans="1:28">
      <c r="A666" s="24"/>
      <c r="B666" s="24"/>
      <c r="C666" s="24"/>
      <c r="D666" s="24"/>
      <c r="E666" s="24"/>
      <c r="F666" s="24"/>
      <c r="G666" s="24"/>
      <c r="V666" s="24"/>
      <c r="W666" s="24"/>
      <c r="X666" s="24"/>
      <c r="Y666" s="24"/>
      <c r="Z666" s="24"/>
      <c r="AA666" s="24"/>
      <c r="AB666" s="24"/>
    </row>
    <row r="667" spans="1:28">
      <c r="A667" s="24"/>
      <c r="B667" s="24"/>
      <c r="C667" s="24"/>
      <c r="D667" s="24"/>
      <c r="E667" s="24"/>
      <c r="F667" s="24"/>
      <c r="G667" s="24"/>
      <c r="V667" s="24"/>
      <c r="W667" s="24"/>
      <c r="X667" s="24"/>
      <c r="Y667" s="24"/>
      <c r="Z667" s="24"/>
      <c r="AA667" s="24"/>
      <c r="AB667" s="24"/>
    </row>
    <row r="668" spans="1:28">
      <c r="A668" s="24"/>
      <c r="B668" s="24"/>
      <c r="C668" s="24"/>
      <c r="D668" s="24"/>
      <c r="E668" s="24"/>
      <c r="F668" s="24"/>
      <c r="G668" s="24"/>
      <c r="V668" s="24"/>
      <c r="W668" s="24"/>
      <c r="X668" s="24"/>
      <c r="Y668" s="24"/>
      <c r="Z668" s="24"/>
      <c r="AA668" s="24"/>
      <c r="AB668" s="24"/>
    </row>
    <row r="669" spans="1:28">
      <c r="A669" s="24"/>
      <c r="B669" s="24"/>
      <c r="C669" s="24"/>
      <c r="D669" s="24"/>
      <c r="E669" s="24"/>
      <c r="F669" s="24"/>
      <c r="G669" s="24"/>
      <c r="V669" s="24"/>
      <c r="W669" s="24"/>
      <c r="X669" s="24"/>
      <c r="Y669" s="24"/>
      <c r="Z669" s="24"/>
      <c r="AA669" s="24"/>
      <c r="AB669" s="24"/>
    </row>
    <row r="670" spans="1:28">
      <c r="A670" s="24"/>
      <c r="B670" s="24"/>
      <c r="C670" s="24"/>
      <c r="D670" s="24"/>
      <c r="E670" s="24"/>
      <c r="F670" s="24"/>
      <c r="G670" s="24"/>
      <c r="V670" s="24"/>
      <c r="W670" s="24"/>
      <c r="X670" s="24"/>
      <c r="Y670" s="24"/>
      <c r="Z670" s="24"/>
      <c r="AA670" s="24"/>
      <c r="AB670" s="24"/>
    </row>
    <row r="671" spans="1:28">
      <c r="A671" s="24"/>
      <c r="B671" s="24"/>
      <c r="C671" s="24"/>
      <c r="D671" s="24"/>
      <c r="E671" s="24"/>
      <c r="F671" s="24"/>
      <c r="G671" s="24"/>
      <c r="V671" s="24"/>
      <c r="W671" s="24"/>
      <c r="X671" s="24"/>
      <c r="Y671" s="24"/>
      <c r="Z671" s="24"/>
      <c r="AA671" s="24"/>
      <c r="AB671" s="24"/>
    </row>
    <row r="672" spans="1:28">
      <c r="A672" s="24"/>
      <c r="B672" s="24"/>
      <c r="C672" s="24"/>
      <c r="D672" s="24"/>
      <c r="E672" s="24"/>
      <c r="F672" s="24"/>
      <c r="G672" s="24"/>
      <c r="V672" s="24"/>
      <c r="W672" s="24"/>
      <c r="X672" s="24"/>
      <c r="Y672" s="24"/>
      <c r="Z672" s="24"/>
      <c r="AA672" s="24"/>
      <c r="AB672" s="24"/>
    </row>
    <row r="673" spans="1:28">
      <c r="A673" s="24"/>
      <c r="B673" s="24"/>
      <c r="C673" s="24"/>
      <c r="D673" s="24"/>
      <c r="E673" s="24"/>
      <c r="F673" s="24"/>
      <c r="G673" s="24"/>
      <c r="V673" s="24"/>
      <c r="W673" s="24"/>
      <c r="X673" s="24"/>
      <c r="Y673" s="24"/>
      <c r="Z673" s="24"/>
      <c r="AA673" s="24"/>
      <c r="AB673" s="24"/>
    </row>
    <row r="674" spans="1:28">
      <c r="A674" s="24"/>
      <c r="B674" s="24"/>
      <c r="C674" s="24"/>
      <c r="D674" s="24"/>
      <c r="E674" s="24"/>
      <c r="F674" s="24"/>
      <c r="G674" s="24"/>
      <c r="V674" s="24"/>
      <c r="W674" s="24"/>
      <c r="X674" s="24"/>
      <c r="Y674" s="24"/>
      <c r="Z674" s="24"/>
      <c r="AA674" s="24"/>
      <c r="AB674" s="24"/>
    </row>
    <row r="675" spans="1:28">
      <c r="A675" s="24"/>
      <c r="B675" s="24"/>
      <c r="C675" s="24"/>
      <c r="D675" s="24"/>
      <c r="E675" s="24"/>
      <c r="F675" s="24"/>
      <c r="G675" s="24"/>
      <c r="V675" s="24"/>
      <c r="W675" s="24"/>
      <c r="X675" s="24"/>
      <c r="Y675" s="24"/>
      <c r="Z675" s="24"/>
      <c r="AA675" s="24"/>
      <c r="AB675" s="24"/>
    </row>
    <row r="676" spans="1:28">
      <c r="A676" s="24"/>
      <c r="B676" s="24"/>
      <c r="C676" s="24"/>
      <c r="D676" s="24"/>
      <c r="E676" s="24"/>
      <c r="F676" s="24"/>
      <c r="G676" s="24"/>
      <c r="V676" s="24"/>
      <c r="W676" s="24"/>
      <c r="X676" s="24"/>
      <c r="Y676" s="24"/>
      <c r="Z676" s="24"/>
      <c r="AA676" s="24"/>
      <c r="AB676" s="24"/>
    </row>
    <row r="677" spans="1:28">
      <c r="A677" s="24"/>
      <c r="B677" s="24"/>
      <c r="C677" s="24"/>
      <c r="D677" s="24"/>
      <c r="E677" s="24"/>
      <c r="F677" s="24"/>
      <c r="G677" s="24"/>
      <c r="V677" s="24"/>
      <c r="W677" s="24"/>
      <c r="X677" s="24"/>
      <c r="Y677" s="24"/>
      <c r="Z677" s="24"/>
      <c r="AA677" s="24"/>
      <c r="AB677" s="24"/>
    </row>
    <row r="678" spans="1:28">
      <c r="A678" s="24"/>
      <c r="B678" s="24"/>
      <c r="C678" s="24"/>
      <c r="D678" s="24"/>
      <c r="E678" s="24"/>
      <c r="F678" s="24"/>
      <c r="G678" s="24"/>
      <c r="V678" s="24"/>
      <c r="W678" s="24"/>
      <c r="X678" s="24"/>
      <c r="Y678" s="24"/>
      <c r="Z678" s="24"/>
      <c r="AA678" s="24"/>
      <c r="AB678" s="24"/>
    </row>
    <row r="679" spans="1:28">
      <c r="A679" s="24"/>
      <c r="B679" s="24"/>
      <c r="C679" s="24"/>
      <c r="D679" s="24"/>
      <c r="E679" s="24"/>
      <c r="F679" s="24"/>
      <c r="G679" s="24"/>
      <c r="V679" s="24"/>
      <c r="W679" s="24"/>
      <c r="X679" s="24"/>
      <c r="Y679" s="24"/>
      <c r="Z679" s="24"/>
      <c r="AA679" s="24"/>
      <c r="AB679" s="24"/>
    </row>
    <row r="680" spans="1:28">
      <c r="A680" s="24"/>
      <c r="B680" s="24"/>
      <c r="C680" s="24"/>
      <c r="D680" s="24"/>
      <c r="E680" s="24"/>
      <c r="F680" s="24"/>
      <c r="G680" s="24"/>
      <c r="V680" s="24"/>
      <c r="W680" s="24"/>
      <c r="X680" s="24"/>
      <c r="Y680" s="24"/>
      <c r="Z680" s="24"/>
      <c r="AA680" s="24"/>
      <c r="AB680" s="24"/>
    </row>
    <row r="681" spans="1:28">
      <c r="A681" s="24"/>
      <c r="B681" s="24"/>
      <c r="C681" s="24"/>
      <c r="D681" s="24"/>
      <c r="E681" s="24"/>
      <c r="F681" s="24"/>
      <c r="G681" s="24"/>
      <c r="V681" s="24"/>
      <c r="W681" s="24"/>
      <c r="X681" s="24"/>
      <c r="Y681" s="24"/>
      <c r="Z681" s="24"/>
      <c r="AA681" s="24"/>
      <c r="AB681" s="24"/>
    </row>
    <row r="682" spans="1:28">
      <c r="A682" s="24"/>
      <c r="B682" s="24"/>
      <c r="C682" s="24"/>
      <c r="D682" s="24"/>
      <c r="E682" s="24"/>
      <c r="F682" s="24"/>
      <c r="G682" s="24"/>
      <c r="V682" s="24"/>
      <c r="W682" s="24"/>
      <c r="X682" s="24"/>
      <c r="Y682" s="24"/>
      <c r="Z682" s="24"/>
      <c r="AA682" s="24"/>
      <c r="AB682" s="24"/>
    </row>
    <row r="683" spans="1:28">
      <c r="A683" s="24"/>
      <c r="B683" s="24"/>
      <c r="C683" s="24"/>
      <c r="D683" s="24"/>
      <c r="E683" s="24"/>
      <c r="F683" s="24"/>
      <c r="G683" s="24"/>
      <c r="V683" s="24"/>
      <c r="W683" s="24"/>
      <c r="X683" s="24"/>
      <c r="Y683" s="24"/>
      <c r="Z683" s="24"/>
      <c r="AA683" s="24"/>
      <c r="AB683" s="24"/>
    </row>
    <row r="684" spans="1:28">
      <c r="A684" s="24"/>
      <c r="B684" s="24"/>
      <c r="C684" s="24"/>
      <c r="D684" s="24"/>
      <c r="E684" s="24"/>
      <c r="F684" s="24"/>
      <c r="G684" s="24"/>
      <c r="V684" s="24"/>
      <c r="W684" s="24"/>
      <c r="X684" s="24"/>
      <c r="Y684" s="24"/>
      <c r="Z684" s="24"/>
      <c r="AA684" s="24"/>
      <c r="AB684" s="24"/>
    </row>
    <row r="685" spans="1:28">
      <c r="A685" s="24"/>
      <c r="B685" s="24"/>
      <c r="C685" s="24"/>
      <c r="D685" s="24"/>
      <c r="E685" s="24"/>
      <c r="F685" s="24"/>
      <c r="G685" s="24"/>
      <c r="V685" s="24"/>
      <c r="W685" s="24"/>
      <c r="X685" s="24"/>
      <c r="Y685" s="24"/>
      <c r="Z685" s="24"/>
      <c r="AA685" s="24"/>
      <c r="AB685" s="24"/>
    </row>
    <row r="686" spans="1:28">
      <c r="A686" s="24"/>
      <c r="B686" s="24"/>
      <c r="C686" s="24"/>
      <c r="D686" s="24"/>
      <c r="E686" s="24"/>
      <c r="F686" s="24"/>
      <c r="G686" s="24"/>
      <c r="V686" s="24"/>
      <c r="W686" s="24"/>
      <c r="X686" s="24"/>
      <c r="Y686" s="24"/>
      <c r="Z686" s="24"/>
      <c r="AA686" s="24"/>
      <c r="AB686" s="24"/>
    </row>
    <row r="687" spans="1:28">
      <c r="A687" s="24"/>
      <c r="B687" s="24"/>
      <c r="C687" s="24"/>
      <c r="D687" s="24"/>
      <c r="E687" s="24"/>
      <c r="F687" s="24"/>
      <c r="G687" s="24"/>
      <c r="V687" s="24"/>
      <c r="W687" s="24"/>
      <c r="X687" s="24"/>
      <c r="Y687" s="24"/>
      <c r="Z687" s="24"/>
      <c r="AA687" s="24"/>
      <c r="AB687" s="24"/>
    </row>
    <row r="688" spans="1:28">
      <c r="A688" s="24"/>
      <c r="B688" s="24"/>
      <c r="C688" s="24"/>
      <c r="D688" s="24"/>
      <c r="E688" s="24"/>
      <c r="F688" s="24"/>
      <c r="G688" s="24"/>
      <c r="V688" s="24"/>
      <c r="W688" s="24"/>
      <c r="X688" s="24"/>
      <c r="Y688" s="24"/>
      <c r="Z688" s="24"/>
      <c r="AA688" s="24"/>
      <c r="AB688" s="24"/>
    </row>
    <row r="689" spans="1:28">
      <c r="A689" s="24"/>
      <c r="B689" s="24"/>
      <c r="C689" s="24"/>
      <c r="D689" s="24"/>
      <c r="E689" s="24"/>
      <c r="F689" s="24"/>
      <c r="G689" s="24"/>
      <c r="V689" s="24"/>
      <c r="W689" s="24"/>
      <c r="X689" s="24"/>
      <c r="Y689" s="24"/>
      <c r="Z689" s="24"/>
      <c r="AA689" s="24"/>
      <c r="AB689" s="24"/>
    </row>
    <row r="690" spans="1:28">
      <c r="A690" s="24"/>
      <c r="B690" s="24"/>
      <c r="C690" s="24"/>
      <c r="D690" s="24"/>
      <c r="E690" s="24"/>
      <c r="F690" s="24"/>
      <c r="G690" s="24"/>
      <c r="V690" s="24"/>
      <c r="W690" s="24"/>
      <c r="X690" s="24"/>
      <c r="Y690" s="24"/>
      <c r="Z690" s="24"/>
      <c r="AA690" s="24"/>
      <c r="AB690" s="24"/>
    </row>
    <row r="691" spans="1:28">
      <c r="A691" s="24"/>
      <c r="B691" s="24"/>
      <c r="C691" s="24"/>
      <c r="D691" s="24"/>
      <c r="E691" s="24"/>
      <c r="F691" s="24"/>
      <c r="G691" s="24"/>
      <c r="V691" s="24"/>
      <c r="W691" s="24"/>
      <c r="X691" s="24"/>
      <c r="Y691" s="24"/>
      <c r="Z691" s="24"/>
      <c r="AA691" s="24"/>
      <c r="AB691" s="24"/>
    </row>
    <row r="692" spans="1:28">
      <c r="A692" s="24"/>
      <c r="B692" s="24"/>
      <c r="C692" s="24"/>
      <c r="D692" s="24"/>
      <c r="E692" s="24"/>
      <c r="F692" s="24"/>
      <c r="G692" s="24"/>
      <c r="V692" s="24"/>
      <c r="W692" s="24"/>
      <c r="X692" s="24"/>
      <c r="Y692" s="24"/>
      <c r="Z692" s="24"/>
      <c r="AA692" s="24"/>
      <c r="AB692" s="24"/>
    </row>
    <row r="693" spans="1:28">
      <c r="A693" s="24"/>
      <c r="B693" s="24"/>
      <c r="C693" s="24"/>
      <c r="D693" s="24"/>
      <c r="E693" s="24"/>
      <c r="F693" s="24"/>
      <c r="G693" s="24"/>
      <c r="V693" s="24"/>
      <c r="W693" s="24"/>
      <c r="X693" s="24"/>
      <c r="Y693" s="24"/>
      <c r="Z693" s="24"/>
      <c r="AA693" s="24"/>
      <c r="AB693" s="24"/>
    </row>
    <row r="694" spans="1:28">
      <c r="A694" s="24"/>
      <c r="B694" s="24"/>
      <c r="C694" s="24"/>
      <c r="D694" s="24"/>
      <c r="E694" s="24"/>
      <c r="F694" s="24"/>
      <c r="G694" s="24"/>
      <c r="V694" s="24"/>
      <c r="W694" s="24"/>
      <c r="X694" s="24"/>
      <c r="Y694" s="24"/>
      <c r="Z694" s="24"/>
      <c r="AA694" s="24"/>
      <c r="AB694" s="24"/>
    </row>
    <row r="695" spans="1:28">
      <c r="A695" s="24"/>
      <c r="B695" s="24"/>
      <c r="C695" s="24"/>
      <c r="D695" s="24"/>
      <c r="E695" s="24"/>
      <c r="F695" s="24"/>
      <c r="G695" s="24"/>
      <c r="V695" s="24"/>
      <c r="W695" s="24"/>
      <c r="X695" s="24"/>
      <c r="Y695" s="24"/>
      <c r="Z695" s="24"/>
      <c r="AA695" s="24"/>
      <c r="AB695" s="24"/>
    </row>
    <row r="696" spans="1:28">
      <c r="A696" s="24"/>
      <c r="B696" s="24"/>
      <c r="C696" s="24"/>
      <c r="D696" s="24"/>
      <c r="E696" s="24"/>
      <c r="F696" s="24"/>
      <c r="G696" s="24"/>
      <c r="V696" s="24"/>
      <c r="W696" s="24"/>
      <c r="X696" s="24"/>
      <c r="Y696" s="24"/>
      <c r="Z696" s="24"/>
      <c r="AA696" s="24"/>
      <c r="AB696" s="24"/>
    </row>
    <row r="697" spans="1:28">
      <c r="A697" s="24"/>
      <c r="B697" s="24"/>
      <c r="C697" s="24"/>
      <c r="D697" s="24"/>
      <c r="E697" s="24"/>
      <c r="F697" s="24"/>
      <c r="G697" s="24"/>
      <c r="V697" s="24"/>
      <c r="W697" s="24"/>
      <c r="X697" s="24"/>
      <c r="Y697" s="24"/>
      <c r="Z697" s="24"/>
      <c r="AA697" s="24"/>
      <c r="AB697" s="24"/>
    </row>
    <row r="698" spans="1:28">
      <c r="A698" s="24"/>
      <c r="B698" s="24"/>
      <c r="C698" s="24"/>
      <c r="D698" s="24"/>
      <c r="E698" s="24"/>
      <c r="F698" s="24"/>
      <c r="G698" s="24"/>
      <c r="V698" s="24"/>
      <c r="W698" s="24"/>
      <c r="X698" s="24"/>
      <c r="Y698" s="24"/>
      <c r="Z698" s="24"/>
      <c r="AA698" s="24"/>
      <c r="AB698" s="24"/>
    </row>
    <row r="699" spans="1:28">
      <c r="A699" s="24"/>
      <c r="B699" s="24"/>
      <c r="C699" s="24"/>
      <c r="D699" s="24"/>
      <c r="E699" s="24"/>
      <c r="F699" s="24"/>
      <c r="G699" s="24"/>
      <c r="V699" s="24"/>
      <c r="W699" s="24"/>
      <c r="X699" s="24"/>
      <c r="Y699" s="24"/>
      <c r="Z699" s="24"/>
      <c r="AA699" s="24"/>
      <c r="AB699" s="24"/>
    </row>
    <row r="700" spans="1:28">
      <c r="A700" s="24"/>
      <c r="B700" s="24"/>
      <c r="C700" s="24"/>
      <c r="D700" s="24"/>
      <c r="E700" s="24"/>
      <c r="F700" s="24"/>
      <c r="G700" s="24"/>
      <c r="V700" s="24"/>
      <c r="W700" s="24"/>
      <c r="X700" s="24"/>
      <c r="Y700" s="24"/>
      <c r="Z700" s="24"/>
      <c r="AA700" s="24"/>
      <c r="AB700" s="24"/>
    </row>
    <row r="701" spans="1:28">
      <c r="A701" s="24"/>
      <c r="B701" s="24"/>
      <c r="C701" s="24"/>
      <c r="D701" s="24"/>
      <c r="E701" s="24"/>
      <c r="F701" s="24"/>
      <c r="G701" s="24"/>
      <c r="V701" s="24"/>
      <c r="W701" s="24"/>
      <c r="X701" s="24"/>
      <c r="Y701" s="24"/>
      <c r="Z701" s="24"/>
      <c r="AA701" s="24"/>
      <c r="AB701" s="24"/>
    </row>
    <row r="702" spans="1:28">
      <c r="A702" s="24"/>
      <c r="B702" s="24"/>
      <c r="C702" s="24"/>
      <c r="D702" s="24"/>
      <c r="E702" s="24"/>
      <c r="F702" s="24"/>
      <c r="G702" s="24"/>
      <c r="V702" s="24"/>
      <c r="W702" s="24"/>
      <c r="X702" s="24"/>
      <c r="Y702" s="24"/>
      <c r="Z702" s="24"/>
      <c r="AA702" s="24"/>
      <c r="AB702" s="24"/>
    </row>
    <row r="703" spans="1:28">
      <c r="A703" s="24"/>
      <c r="B703" s="24"/>
      <c r="C703" s="24"/>
      <c r="D703" s="24"/>
      <c r="E703" s="24"/>
      <c r="F703" s="24"/>
      <c r="G703" s="24"/>
      <c r="V703" s="24"/>
      <c r="W703" s="24"/>
      <c r="X703" s="24"/>
      <c r="Y703" s="24"/>
      <c r="Z703" s="24"/>
      <c r="AA703" s="24"/>
      <c r="AB703" s="24"/>
    </row>
    <row r="704" spans="1:28">
      <c r="A704" s="24"/>
      <c r="B704" s="24"/>
      <c r="C704" s="24"/>
      <c r="D704" s="24"/>
      <c r="E704" s="24"/>
      <c r="F704" s="24"/>
      <c r="G704" s="24"/>
      <c r="V704" s="24"/>
      <c r="W704" s="24"/>
      <c r="X704" s="24"/>
      <c r="Y704" s="24"/>
      <c r="Z704" s="24"/>
      <c r="AA704" s="24"/>
      <c r="AB704" s="24"/>
    </row>
    <row r="705" spans="1:28">
      <c r="A705" s="24"/>
      <c r="B705" s="24"/>
      <c r="C705" s="24"/>
      <c r="D705" s="24"/>
      <c r="E705" s="24"/>
      <c r="F705" s="24"/>
      <c r="G705" s="24"/>
      <c r="V705" s="24"/>
      <c r="W705" s="24"/>
      <c r="X705" s="24"/>
      <c r="Y705" s="24"/>
      <c r="Z705" s="24"/>
      <c r="AA705" s="24"/>
      <c r="AB705" s="24"/>
    </row>
    <row r="706" spans="1:28">
      <c r="A706" s="24"/>
      <c r="B706" s="24"/>
      <c r="C706" s="24"/>
      <c r="D706" s="24"/>
      <c r="E706" s="24"/>
      <c r="F706" s="24"/>
      <c r="G706" s="24"/>
      <c r="V706" s="24"/>
      <c r="W706" s="24"/>
      <c r="X706" s="24"/>
      <c r="Y706" s="24"/>
      <c r="Z706" s="24"/>
      <c r="AA706" s="24"/>
      <c r="AB706" s="24"/>
    </row>
    <row r="707" spans="1:28">
      <c r="A707" s="24"/>
      <c r="B707" s="24"/>
      <c r="C707" s="24"/>
      <c r="D707" s="24"/>
      <c r="E707" s="24"/>
      <c r="F707" s="24"/>
      <c r="G707" s="24"/>
      <c r="V707" s="24"/>
      <c r="W707" s="24"/>
      <c r="X707" s="24"/>
      <c r="Y707" s="24"/>
      <c r="Z707" s="24"/>
      <c r="AA707" s="24"/>
      <c r="AB707" s="24"/>
    </row>
    <row r="708" spans="1:28">
      <c r="A708" s="24"/>
      <c r="B708" s="24"/>
      <c r="C708" s="24"/>
      <c r="D708" s="24"/>
      <c r="E708" s="24"/>
      <c r="F708" s="24"/>
      <c r="G708" s="24"/>
      <c r="V708" s="24"/>
      <c r="W708" s="24"/>
      <c r="X708" s="24"/>
      <c r="Y708" s="24"/>
      <c r="Z708" s="24"/>
      <c r="AA708" s="24"/>
      <c r="AB708" s="24"/>
    </row>
    <row r="709" spans="1:28">
      <c r="A709" s="24"/>
      <c r="B709" s="24"/>
      <c r="C709" s="24"/>
      <c r="D709" s="24"/>
      <c r="E709" s="24"/>
      <c r="F709" s="24"/>
      <c r="G709" s="24"/>
      <c r="V709" s="24"/>
      <c r="W709" s="24"/>
      <c r="X709" s="24"/>
      <c r="Y709" s="24"/>
      <c r="Z709" s="24"/>
      <c r="AA709" s="24"/>
      <c r="AB709" s="24"/>
    </row>
    <row r="710" spans="1:28">
      <c r="A710" s="24"/>
      <c r="B710" s="24"/>
      <c r="C710" s="24"/>
      <c r="D710" s="24"/>
      <c r="E710" s="24"/>
      <c r="F710" s="24"/>
      <c r="G710" s="24"/>
      <c r="V710" s="24"/>
      <c r="W710" s="24"/>
      <c r="X710" s="24"/>
      <c r="Y710" s="24"/>
      <c r="Z710" s="24"/>
      <c r="AA710" s="24"/>
      <c r="AB710" s="24"/>
    </row>
    <row r="711" spans="1:28">
      <c r="A711" s="24"/>
      <c r="B711" s="24"/>
      <c r="C711" s="24"/>
      <c r="D711" s="24"/>
      <c r="E711" s="24"/>
      <c r="F711" s="24"/>
      <c r="G711" s="24"/>
      <c r="V711" s="24"/>
      <c r="W711" s="24"/>
      <c r="X711" s="24"/>
      <c r="Y711" s="24"/>
      <c r="Z711" s="24"/>
      <c r="AA711" s="24"/>
      <c r="AB711" s="24"/>
    </row>
    <row r="712" spans="1:28">
      <c r="A712" s="24"/>
      <c r="B712" s="24"/>
      <c r="C712" s="24"/>
      <c r="D712" s="24"/>
      <c r="E712" s="24"/>
      <c r="F712" s="24"/>
      <c r="G712" s="24"/>
      <c r="V712" s="24"/>
      <c r="W712" s="24"/>
      <c r="X712" s="24"/>
      <c r="Y712" s="24"/>
      <c r="Z712" s="24"/>
      <c r="AA712" s="24"/>
      <c r="AB712" s="24"/>
    </row>
    <row r="713" spans="1:28">
      <c r="A713" s="24"/>
      <c r="B713" s="24"/>
      <c r="C713" s="24"/>
      <c r="D713" s="24"/>
      <c r="E713" s="24"/>
      <c r="F713" s="24"/>
      <c r="G713" s="24"/>
      <c r="V713" s="24"/>
      <c r="W713" s="24"/>
      <c r="X713" s="24"/>
      <c r="Y713" s="24"/>
      <c r="Z713" s="24"/>
      <c r="AA713" s="24"/>
      <c r="AB713" s="24"/>
    </row>
    <row r="714" spans="1:28">
      <c r="A714" s="24"/>
      <c r="B714" s="24"/>
      <c r="C714" s="24"/>
      <c r="D714" s="24"/>
      <c r="E714" s="24"/>
      <c r="F714" s="24"/>
      <c r="G714" s="24"/>
      <c r="V714" s="24"/>
      <c r="W714" s="24"/>
      <c r="X714" s="24"/>
      <c r="Y714" s="24"/>
      <c r="Z714" s="24"/>
      <c r="AA714" s="24"/>
      <c r="AB714" s="24"/>
    </row>
    <row r="715" spans="1:28">
      <c r="A715" s="24"/>
      <c r="B715" s="24"/>
      <c r="C715" s="24"/>
      <c r="D715" s="24"/>
      <c r="E715" s="24"/>
      <c r="F715" s="24"/>
      <c r="G715" s="24"/>
      <c r="V715" s="24"/>
      <c r="W715" s="24"/>
      <c r="X715" s="24"/>
      <c r="Y715" s="24"/>
      <c r="Z715" s="24"/>
      <c r="AA715" s="24"/>
      <c r="AB715" s="24"/>
    </row>
    <row r="716" spans="1:28">
      <c r="A716" s="24"/>
      <c r="B716" s="24"/>
      <c r="C716" s="24"/>
      <c r="D716" s="24"/>
      <c r="E716" s="24"/>
      <c r="F716" s="24"/>
      <c r="G716" s="24"/>
      <c r="V716" s="24"/>
      <c r="W716" s="24"/>
      <c r="X716" s="24"/>
      <c r="Y716" s="24"/>
      <c r="Z716" s="24"/>
      <c r="AA716" s="24"/>
      <c r="AB716" s="24"/>
    </row>
    <row r="717" spans="1:28">
      <c r="A717" s="24"/>
      <c r="B717" s="24"/>
      <c r="C717" s="24"/>
      <c r="D717" s="24"/>
      <c r="E717" s="24"/>
      <c r="F717" s="24"/>
      <c r="G717" s="24"/>
      <c r="V717" s="24"/>
      <c r="W717" s="24"/>
      <c r="X717" s="24"/>
      <c r="Y717" s="24"/>
      <c r="Z717" s="24"/>
      <c r="AA717" s="24"/>
      <c r="AB717" s="24"/>
    </row>
    <row r="718" spans="1:28">
      <c r="A718" s="24"/>
      <c r="B718" s="24"/>
      <c r="C718" s="24"/>
      <c r="D718" s="24"/>
      <c r="E718" s="24"/>
      <c r="F718" s="24"/>
      <c r="G718" s="24"/>
      <c r="V718" s="24"/>
      <c r="W718" s="24"/>
      <c r="X718" s="24"/>
      <c r="Y718" s="24"/>
      <c r="Z718" s="24"/>
      <c r="AA718" s="24"/>
      <c r="AB718" s="24"/>
    </row>
    <row r="719" spans="1:28">
      <c r="A719" s="24"/>
      <c r="B719" s="24"/>
      <c r="C719" s="24"/>
      <c r="D719" s="24"/>
      <c r="E719" s="24"/>
      <c r="F719" s="24"/>
      <c r="G719" s="24"/>
      <c r="V719" s="24"/>
      <c r="W719" s="24"/>
      <c r="X719" s="24"/>
      <c r="Y719" s="24"/>
      <c r="Z719" s="24"/>
      <c r="AA719" s="24"/>
      <c r="AB719" s="24"/>
    </row>
    <row r="720" spans="1:28">
      <c r="A720" s="24"/>
      <c r="B720" s="24"/>
      <c r="C720" s="24"/>
      <c r="D720" s="24"/>
      <c r="E720" s="24"/>
      <c r="F720" s="24"/>
      <c r="G720" s="24"/>
      <c r="V720" s="24"/>
      <c r="W720" s="24"/>
      <c r="X720" s="24"/>
      <c r="Y720" s="24"/>
      <c r="Z720" s="24"/>
      <c r="AA720" s="24"/>
      <c r="AB720" s="24"/>
    </row>
    <row r="721" spans="1:28">
      <c r="A721" s="24"/>
      <c r="B721" s="24"/>
      <c r="C721" s="24"/>
      <c r="D721" s="24"/>
      <c r="E721" s="24"/>
      <c r="F721" s="24"/>
      <c r="G721" s="24"/>
      <c r="V721" s="24"/>
      <c r="W721" s="24"/>
      <c r="X721" s="24"/>
      <c r="Y721" s="24"/>
      <c r="Z721" s="24"/>
      <c r="AA721" s="24"/>
      <c r="AB721" s="24"/>
    </row>
    <row r="722" spans="1:28">
      <c r="A722" s="24"/>
      <c r="B722" s="24"/>
      <c r="C722" s="24"/>
      <c r="D722" s="24"/>
      <c r="E722" s="24"/>
      <c r="F722" s="24"/>
      <c r="G722" s="24"/>
      <c r="V722" s="24"/>
      <c r="W722" s="24"/>
      <c r="X722" s="24"/>
      <c r="Y722" s="24"/>
      <c r="Z722" s="24"/>
      <c r="AA722" s="24"/>
      <c r="AB722" s="24"/>
    </row>
    <row r="723" spans="1:28">
      <c r="A723" s="24"/>
      <c r="B723" s="24"/>
      <c r="C723" s="24"/>
      <c r="D723" s="24"/>
      <c r="E723" s="24"/>
      <c r="F723" s="24"/>
      <c r="G723" s="24"/>
      <c r="V723" s="24"/>
      <c r="W723" s="24"/>
      <c r="X723" s="24"/>
      <c r="Y723" s="24"/>
      <c r="Z723" s="24"/>
      <c r="AA723" s="24"/>
      <c r="AB723" s="24"/>
    </row>
    <row r="724" spans="1:28">
      <c r="A724" s="24"/>
      <c r="B724" s="24"/>
      <c r="C724" s="24"/>
      <c r="D724" s="24"/>
      <c r="E724" s="24"/>
      <c r="F724" s="24"/>
      <c r="G724" s="24"/>
      <c r="V724" s="24"/>
      <c r="W724" s="24"/>
      <c r="X724" s="24"/>
      <c r="Y724" s="24"/>
      <c r="Z724" s="24"/>
      <c r="AA724" s="24"/>
      <c r="AB724" s="24"/>
    </row>
    <row r="725" spans="1:28">
      <c r="A725" s="24"/>
      <c r="B725" s="24"/>
      <c r="C725" s="24"/>
      <c r="D725" s="24"/>
      <c r="E725" s="24"/>
      <c r="F725" s="24"/>
      <c r="G725" s="24"/>
      <c r="V725" s="24"/>
      <c r="W725" s="24"/>
      <c r="X725" s="24"/>
      <c r="Y725" s="24"/>
      <c r="Z725" s="24"/>
      <c r="AA725" s="24"/>
      <c r="AB725" s="24"/>
    </row>
    <row r="726" spans="1:28">
      <c r="A726" s="24"/>
      <c r="B726" s="24"/>
      <c r="C726" s="24"/>
      <c r="D726" s="24"/>
      <c r="E726" s="24"/>
      <c r="F726" s="24"/>
      <c r="G726" s="24"/>
      <c r="V726" s="24"/>
      <c r="W726" s="24"/>
      <c r="X726" s="24"/>
      <c r="Y726" s="24"/>
      <c r="Z726" s="24"/>
      <c r="AA726" s="24"/>
      <c r="AB726" s="24"/>
    </row>
    <row r="727" spans="1:28">
      <c r="A727" s="24"/>
      <c r="B727" s="24"/>
      <c r="C727" s="24"/>
      <c r="D727" s="24"/>
      <c r="E727" s="24"/>
      <c r="F727" s="24"/>
      <c r="G727" s="24"/>
      <c r="V727" s="24"/>
      <c r="W727" s="24"/>
      <c r="X727" s="24"/>
      <c r="Y727" s="24"/>
      <c r="Z727" s="24"/>
      <c r="AA727" s="24"/>
      <c r="AB727" s="24"/>
    </row>
    <row r="728" spans="1:28">
      <c r="A728" s="24"/>
      <c r="B728" s="24"/>
      <c r="C728" s="24"/>
      <c r="D728" s="24"/>
      <c r="E728" s="24"/>
      <c r="F728" s="24"/>
      <c r="G728" s="24"/>
      <c r="V728" s="24"/>
      <c r="W728" s="24"/>
      <c r="X728" s="24"/>
      <c r="Y728" s="24"/>
      <c r="Z728" s="24"/>
      <c r="AA728" s="24"/>
      <c r="AB728" s="24"/>
    </row>
    <row r="729" spans="1:28">
      <c r="A729" s="24"/>
      <c r="B729" s="24"/>
      <c r="C729" s="24"/>
      <c r="D729" s="24"/>
      <c r="E729" s="24"/>
      <c r="F729" s="24"/>
      <c r="G729" s="24"/>
      <c r="V729" s="24"/>
      <c r="W729" s="24"/>
      <c r="X729" s="24"/>
      <c r="Y729" s="24"/>
      <c r="Z729" s="24"/>
      <c r="AA729" s="24"/>
      <c r="AB729" s="24"/>
    </row>
    <row r="730" spans="1:28">
      <c r="A730" s="24"/>
      <c r="B730" s="24"/>
      <c r="C730" s="24"/>
      <c r="D730" s="24"/>
      <c r="E730" s="24"/>
      <c r="F730" s="24"/>
      <c r="G730" s="24"/>
      <c r="V730" s="24"/>
      <c r="W730" s="24"/>
      <c r="X730" s="24"/>
      <c r="Y730" s="24"/>
      <c r="Z730" s="24"/>
      <c r="AA730" s="24"/>
      <c r="AB730" s="24"/>
    </row>
    <row r="731" spans="1:28">
      <c r="A731" s="24"/>
      <c r="B731" s="24"/>
      <c r="C731" s="24"/>
      <c r="D731" s="24"/>
      <c r="E731" s="24"/>
      <c r="F731" s="24"/>
      <c r="G731" s="24"/>
      <c r="V731" s="24"/>
      <c r="W731" s="24"/>
      <c r="X731" s="24"/>
      <c r="Y731" s="24"/>
      <c r="Z731" s="24"/>
      <c r="AA731" s="24"/>
      <c r="AB731" s="24"/>
    </row>
    <row r="732" spans="1:28">
      <c r="A732" s="24"/>
      <c r="B732" s="24"/>
      <c r="C732" s="24"/>
      <c r="D732" s="24"/>
      <c r="E732" s="24"/>
      <c r="F732" s="24"/>
      <c r="G732" s="24"/>
      <c r="V732" s="24"/>
      <c r="W732" s="24"/>
      <c r="X732" s="24"/>
      <c r="Y732" s="24"/>
      <c r="Z732" s="24"/>
      <c r="AA732" s="24"/>
      <c r="AB732" s="24"/>
    </row>
    <row r="733" spans="1:28">
      <c r="A733" s="24"/>
      <c r="B733" s="24"/>
      <c r="C733" s="24"/>
      <c r="D733" s="24"/>
      <c r="E733" s="24"/>
      <c r="F733" s="24"/>
      <c r="G733" s="24"/>
      <c r="V733" s="24"/>
      <c r="W733" s="24"/>
      <c r="X733" s="24"/>
      <c r="Y733" s="24"/>
      <c r="Z733" s="24"/>
      <c r="AA733" s="24"/>
      <c r="AB733" s="24"/>
    </row>
    <row r="734" spans="1:28">
      <c r="A734" s="24"/>
      <c r="B734" s="24"/>
      <c r="C734" s="24"/>
      <c r="D734" s="24"/>
      <c r="E734" s="24"/>
      <c r="F734" s="24"/>
      <c r="G734" s="24"/>
      <c r="V734" s="24"/>
      <c r="W734" s="24"/>
      <c r="X734" s="24"/>
      <c r="Y734" s="24"/>
      <c r="Z734" s="24"/>
      <c r="AA734" s="24"/>
      <c r="AB734" s="24"/>
    </row>
    <row r="735" spans="1:28">
      <c r="A735" s="24"/>
      <c r="B735" s="24"/>
      <c r="C735" s="24"/>
      <c r="D735" s="24"/>
      <c r="E735" s="24"/>
      <c r="F735" s="24"/>
      <c r="G735" s="24"/>
      <c r="V735" s="24"/>
      <c r="W735" s="24"/>
      <c r="X735" s="24"/>
      <c r="Y735" s="24"/>
      <c r="Z735" s="24"/>
      <c r="AA735" s="24"/>
      <c r="AB735" s="24"/>
    </row>
    <row r="736" spans="1:28">
      <c r="A736" s="24"/>
      <c r="B736" s="24"/>
      <c r="C736" s="24"/>
      <c r="D736" s="24"/>
      <c r="E736" s="24"/>
      <c r="F736" s="24"/>
      <c r="G736" s="24"/>
      <c r="V736" s="24"/>
      <c r="W736" s="24"/>
      <c r="X736" s="24"/>
      <c r="Y736" s="24"/>
      <c r="Z736" s="24"/>
      <c r="AA736" s="24"/>
      <c r="AB736" s="24"/>
    </row>
    <row r="737" spans="1:28">
      <c r="A737" s="24"/>
      <c r="B737" s="24"/>
      <c r="C737" s="24"/>
      <c r="D737" s="24"/>
      <c r="E737" s="24"/>
      <c r="F737" s="24"/>
      <c r="G737" s="24"/>
      <c r="V737" s="24"/>
      <c r="W737" s="24"/>
      <c r="X737" s="24"/>
      <c r="Y737" s="24"/>
      <c r="Z737" s="24"/>
      <c r="AA737" s="24"/>
      <c r="AB737" s="24"/>
    </row>
    <row r="738" spans="1:28">
      <c r="A738" s="24"/>
      <c r="B738" s="24"/>
      <c r="C738" s="24"/>
      <c r="D738" s="24"/>
      <c r="E738" s="24"/>
      <c r="F738" s="24"/>
      <c r="G738" s="24"/>
      <c r="V738" s="24"/>
      <c r="W738" s="24"/>
      <c r="X738" s="24"/>
      <c r="Y738" s="24"/>
      <c r="Z738" s="24"/>
      <c r="AA738" s="24"/>
      <c r="AB738" s="24"/>
    </row>
    <row r="739" spans="1:28">
      <c r="A739" s="24"/>
      <c r="B739" s="24"/>
      <c r="C739" s="24"/>
      <c r="D739" s="24"/>
      <c r="E739" s="24"/>
      <c r="F739" s="24"/>
      <c r="G739" s="24"/>
      <c r="V739" s="24"/>
      <c r="W739" s="24"/>
      <c r="X739" s="24"/>
      <c r="Y739" s="24"/>
      <c r="Z739" s="24"/>
      <c r="AA739" s="24"/>
      <c r="AB739" s="24"/>
    </row>
    <row r="740" spans="1:28">
      <c r="A740" s="24"/>
      <c r="B740" s="24"/>
      <c r="C740" s="24"/>
      <c r="D740" s="24"/>
      <c r="E740" s="24"/>
      <c r="F740" s="24"/>
      <c r="G740" s="24"/>
      <c r="V740" s="24"/>
      <c r="W740" s="24"/>
      <c r="X740" s="24"/>
      <c r="Y740" s="24"/>
      <c r="Z740" s="24"/>
      <c r="AA740" s="24"/>
      <c r="AB740" s="24"/>
    </row>
    <row r="741" spans="1:28">
      <c r="A741" s="24"/>
      <c r="B741" s="24"/>
      <c r="C741" s="24"/>
      <c r="D741" s="24"/>
      <c r="E741" s="24"/>
      <c r="F741" s="24"/>
      <c r="G741" s="24"/>
      <c r="V741" s="24"/>
      <c r="W741" s="24"/>
      <c r="X741" s="24"/>
      <c r="Y741" s="24"/>
      <c r="Z741" s="24"/>
      <c r="AA741" s="24"/>
      <c r="AB741" s="24"/>
    </row>
    <row r="742" spans="1:28">
      <c r="A742" s="24"/>
      <c r="B742" s="24"/>
      <c r="C742" s="24"/>
      <c r="D742" s="24"/>
      <c r="E742" s="24"/>
      <c r="F742" s="24"/>
      <c r="G742" s="24"/>
      <c r="V742" s="24"/>
      <c r="W742" s="24"/>
      <c r="X742" s="24"/>
      <c r="Y742" s="24"/>
      <c r="Z742" s="24"/>
      <c r="AA742" s="24"/>
      <c r="AB742" s="24"/>
    </row>
    <row r="743" spans="1:28">
      <c r="A743" s="24"/>
      <c r="B743" s="24"/>
      <c r="C743" s="24"/>
      <c r="D743" s="24"/>
      <c r="E743" s="24"/>
      <c r="F743" s="24"/>
      <c r="G743" s="24"/>
      <c r="V743" s="24"/>
      <c r="W743" s="24"/>
      <c r="X743" s="24"/>
      <c r="Y743" s="24"/>
      <c r="Z743" s="24"/>
      <c r="AA743" s="24"/>
      <c r="AB743" s="24"/>
    </row>
    <row r="744" spans="1:28">
      <c r="A744" s="24"/>
      <c r="B744" s="24"/>
      <c r="C744" s="24"/>
      <c r="D744" s="24"/>
      <c r="E744" s="24"/>
      <c r="F744" s="24"/>
      <c r="G744" s="24"/>
      <c r="V744" s="24"/>
      <c r="W744" s="24"/>
      <c r="X744" s="24"/>
      <c r="Y744" s="24"/>
      <c r="Z744" s="24"/>
      <c r="AA744" s="24"/>
      <c r="AB744" s="24"/>
    </row>
    <row r="745" spans="1:28">
      <c r="A745" s="24"/>
      <c r="B745" s="24"/>
      <c r="C745" s="24"/>
      <c r="D745" s="24"/>
      <c r="E745" s="24"/>
      <c r="F745" s="24"/>
      <c r="G745" s="24"/>
      <c r="V745" s="24"/>
      <c r="W745" s="24"/>
      <c r="X745" s="24"/>
      <c r="Y745" s="24"/>
      <c r="Z745" s="24"/>
      <c r="AA745" s="24"/>
      <c r="AB745" s="24"/>
    </row>
    <row r="746" spans="1:28">
      <c r="A746" s="24"/>
      <c r="B746" s="24"/>
      <c r="C746" s="24"/>
      <c r="D746" s="24"/>
      <c r="E746" s="24"/>
      <c r="F746" s="24"/>
      <c r="G746" s="24"/>
      <c r="V746" s="24"/>
      <c r="W746" s="24"/>
      <c r="X746" s="24"/>
      <c r="Y746" s="24"/>
      <c r="Z746" s="24"/>
      <c r="AA746" s="24"/>
      <c r="AB746" s="24"/>
    </row>
    <row r="747" spans="1:28">
      <c r="A747" s="24"/>
      <c r="B747" s="24"/>
      <c r="C747" s="24"/>
      <c r="D747" s="24"/>
      <c r="E747" s="24"/>
      <c r="F747" s="24"/>
      <c r="G747" s="24"/>
      <c r="V747" s="24"/>
      <c r="W747" s="24"/>
      <c r="X747" s="24"/>
      <c r="Y747" s="24"/>
      <c r="Z747" s="24"/>
      <c r="AA747" s="24"/>
      <c r="AB747" s="24"/>
    </row>
    <row r="748" spans="1:28">
      <c r="A748" s="24"/>
      <c r="B748" s="24"/>
      <c r="C748" s="24"/>
      <c r="D748" s="24"/>
      <c r="E748" s="24"/>
      <c r="F748" s="24"/>
      <c r="G748" s="24"/>
      <c r="V748" s="24"/>
      <c r="W748" s="24"/>
      <c r="X748" s="24"/>
      <c r="Y748" s="24"/>
      <c r="Z748" s="24"/>
      <c r="AA748" s="24"/>
      <c r="AB748" s="24"/>
    </row>
    <row r="749" spans="1:28">
      <c r="A749" s="24"/>
      <c r="B749" s="24"/>
      <c r="C749" s="24"/>
      <c r="D749" s="24"/>
      <c r="E749" s="24"/>
      <c r="F749" s="24"/>
      <c r="G749" s="24"/>
      <c r="V749" s="24"/>
      <c r="W749" s="24"/>
      <c r="X749" s="24"/>
      <c r="Y749" s="24"/>
      <c r="Z749" s="24"/>
      <c r="AA749" s="24"/>
      <c r="AB749" s="24"/>
    </row>
    <row r="750" spans="1:28">
      <c r="A750" s="24"/>
      <c r="B750" s="24"/>
      <c r="C750" s="24"/>
      <c r="D750" s="24"/>
      <c r="E750" s="24"/>
      <c r="F750" s="24"/>
      <c r="G750" s="24"/>
      <c r="V750" s="24"/>
      <c r="W750" s="24"/>
      <c r="X750" s="24"/>
      <c r="Y750" s="24"/>
      <c r="Z750" s="24"/>
      <c r="AA750" s="24"/>
      <c r="AB750" s="24"/>
    </row>
    <row r="751" spans="1:28">
      <c r="A751" s="24"/>
      <c r="B751" s="24"/>
      <c r="C751" s="24"/>
      <c r="D751" s="24"/>
      <c r="E751" s="24"/>
      <c r="F751" s="24"/>
      <c r="G751" s="24"/>
      <c r="V751" s="24"/>
      <c r="W751" s="24"/>
      <c r="X751" s="24"/>
      <c r="Y751" s="24"/>
      <c r="Z751" s="24"/>
      <c r="AA751" s="24"/>
      <c r="AB751" s="24"/>
    </row>
    <row r="752" spans="1:28">
      <c r="A752" s="24"/>
      <c r="B752" s="24"/>
      <c r="C752" s="24"/>
      <c r="D752" s="24"/>
      <c r="E752" s="24"/>
      <c r="F752" s="24"/>
      <c r="G752" s="24"/>
      <c r="V752" s="24"/>
      <c r="W752" s="24"/>
      <c r="X752" s="24"/>
      <c r="Y752" s="24"/>
      <c r="Z752" s="24"/>
      <c r="AA752" s="24"/>
      <c r="AB752" s="24"/>
    </row>
    <row r="753" spans="1:28">
      <c r="A753" s="24"/>
      <c r="B753" s="24"/>
      <c r="C753" s="24"/>
      <c r="D753" s="24"/>
      <c r="E753" s="24"/>
      <c r="F753" s="24"/>
      <c r="G753" s="24"/>
      <c r="V753" s="24"/>
      <c r="W753" s="24"/>
      <c r="X753" s="24"/>
      <c r="Y753" s="24"/>
      <c r="Z753" s="24"/>
      <c r="AA753" s="24"/>
      <c r="AB753" s="24"/>
    </row>
    <row r="754" spans="1:28">
      <c r="A754" s="24"/>
      <c r="B754" s="24"/>
      <c r="C754" s="24"/>
      <c r="D754" s="24"/>
      <c r="E754" s="24"/>
      <c r="F754" s="24"/>
      <c r="G754" s="24"/>
      <c r="V754" s="24"/>
      <c r="W754" s="24"/>
      <c r="X754" s="24"/>
      <c r="Y754" s="24"/>
      <c r="Z754" s="24"/>
      <c r="AA754" s="24"/>
      <c r="AB754" s="24"/>
    </row>
    <row r="755" spans="1:28">
      <c r="A755" s="24"/>
      <c r="B755" s="24"/>
      <c r="C755" s="24"/>
      <c r="D755" s="24"/>
      <c r="E755" s="24"/>
      <c r="F755" s="24"/>
      <c r="G755" s="24"/>
      <c r="V755" s="24"/>
      <c r="W755" s="24"/>
      <c r="X755" s="24"/>
      <c r="Y755" s="24"/>
      <c r="Z755" s="24"/>
      <c r="AA755" s="24"/>
      <c r="AB755" s="24"/>
    </row>
    <row r="756" spans="1:28">
      <c r="A756" s="24"/>
      <c r="B756" s="24"/>
      <c r="C756" s="24"/>
      <c r="D756" s="24"/>
      <c r="E756" s="24"/>
      <c r="F756" s="24"/>
      <c r="G756" s="24"/>
      <c r="V756" s="24"/>
      <c r="W756" s="24"/>
      <c r="X756" s="24"/>
      <c r="Y756" s="24"/>
      <c r="Z756" s="24"/>
      <c r="AA756" s="24"/>
      <c r="AB756" s="24"/>
    </row>
    <row r="757" spans="1:28">
      <c r="A757" s="24"/>
      <c r="B757" s="24"/>
      <c r="C757" s="24"/>
      <c r="D757" s="24"/>
      <c r="E757" s="24"/>
      <c r="F757" s="24"/>
      <c r="G757" s="24"/>
      <c r="V757" s="24"/>
      <c r="W757" s="24"/>
      <c r="X757" s="24"/>
      <c r="Y757" s="24"/>
      <c r="Z757" s="24"/>
      <c r="AA757" s="24"/>
      <c r="AB757" s="24"/>
    </row>
    <row r="758" spans="1:28">
      <c r="A758" s="24"/>
      <c r="B758" s="24"/>
      <c r="C758" s="24"/>
      <c r="D758" s="24"/>
      <c r="E758" s="24"/>
      <c r="F758" s="24"/>
      <c r="G758" s="24"/>
      <c r="V758" s="24"/>
      <c r="W758" s="24"/>
      <c r="X758" s="24"/>
      <c r="Y758" s="24"/>
      <c r="Z758" s="24"/>
      <c r="AA758" s="24"/>
      <c r="AB758" s="24"/>
    </row>
    <row r="759" spans="1:28">
      <c r="A759" s="24"/>
      <c r="B759" s="24"/>
      <c r="C759" s="24"/>
      <c r="D759" s="24"/>
      <c r="E759" s="24"/>
      <c r="F759" s="24"/>
      <c r="G759" s="24"/>
      <c r="V759" s="24"/>
      <c r="W759" s="24"/>
      <c r="X759" s="24"/>
      <c r="Y759" s="24"/>
      <c r="Z759" s="24"/>
      <c r="AA759" s="24"/>
      <c r="AB759" s="24"/>
    </row>
    <row r="760" spans="1:28">
      <c r="A760" s="24"/>
      <c r="B760" s="24"/>
      <c r="C760" s="24"/>
      <c r="D760" s="24"/>
      <c r="E760" s="24"/>
      <c r="F760" s="24"/>
      <c r="G760" s="24"/>
      <c r="V760" s="24"/>
      <c r="W760" s="24"/>
      <c r="X760" s="24"/>
      <c r="Y760" s="24"/>
      <c r="Z760" s="24"/>
      <c r="AA760" s="24"/>
      <c r="AB760" s="24"/>
    </row>
    <row r="761" spans="1:28">
      <c r="A761" s="24"/>
      <c r="B761" s="24"/>
      <c r="C761" s="24"/>
      <c r="D761" s="24"/>
      <c r="E761" s="24"/>
      <c r="F761" s="24"/>
      <c r="G761" s="24"/>
      <c r="V761" s="24"/>
      <c r="W761" s="24"/>
      <c r="X761" s="24"/>
      <c r="Y761" s="24"/>
      <c r="Z761" s="24"/>
      <c r="AA761" s="24"/>
      <c r="AB761" s="24"/>
    </row>
    <row r="762" spans="1:28">
      <c r="A762" s="24"/>
      <c r="B762" s="24"/>
      <c r="C762" s="24"/>
      <c r="D762" s="24"/>
      <c r="E762" s="24"/>
      <c r="F762" s="24"/>
      <c r="G762" s="24"/>
      <c r="V762" s="24"/>
      <c r="W762" s="24"/>
      <c r="X762" s="24"/>
      <c r="Y762" s="24"/>
      <c r="Z762" s="24"/>
      <c r="AA762" s="24"/>
      <c r="AB762" s="24"/>
    </row>
    <row r="763" spans="1:28">
      <c r="A763" s="24"/>
      <c r="B763" s="24"/>
      <c r="C763" s="24"/>
      <c r="D763" s="24"/>
      <c r="E763" s="24"/>
      <c r="F763" s="24"/>
      <c r="G763" s="24"/>
      <c r="V763" s="24"/>
      <c r="W763" s="24"/>
      <c r="X763" s="24"/>
      <c r="Y763" s="24"/>
      <c r="Z763" s="24"/>
      <c r="AA763" s="24"/>
      <c r="AB763" s="24"/>
    </row>
    <row r="764" spans="1:28">
      <c r="A764" s="24"/>
      <c r="B764" s="24"/>
      <c r="C764" s="24"/>
      <c r="D764" s="24"/>
      <c r="E764" s="24"/>
      <c r="F764" s="24"/>
      <c r="G764" s="24"/>
      <c r="V764" s="24"/>
      <c r="W764" s="24"/>
      <c r="X764" s="24"/>
      <c r="Y764" s="24"/>
      <c r="Z764" s="24"/>
      <c r="AA764" s="24"/>
      <c r="AB764" s="24"/>
    </row>
    <row r="765" spans="1:28">
      <c r="A765" s="24"/>
      <c r="B765" s="24"/>
      <c r="C765" s="24"/>
      <c r="D765" s="24"/>
      <c r="E765" s="24"/>
      <c r="F765" s="24"/>
      <c r="G765" s="24"/>
      <c r="V765" s="24"/>
      <c r="W765" s="24"/>
      <c r="X765" s="24"/>
      <c r="Y765" s="24"/>
      <c r="Z765" s="24"/>
      <c r="AA765" s="24"/>
      <c r="AB765" s="24"/>
    </row>
    <row r="766" spans="1:28">
      <c r="A766" s="24"/>
      <c r="B766" s="24"/>
      <c r="C766" s="24"/>
      <c r="D766" s="24"/>
      <c r="E766" s="24"/>
      <c r="F766" s="24"/>
      <c r="G766" s="24"/>
      <c r="V766" s="24"/>
      <c r="W766" s="24"/>
      <c r="X766" s="24"/>
      <c r="Y766" s="24"/>
      <c r="Z766" s="24"/>
      <c r="AA766" s="24"/>
      <c r="AB766" s="24"/>
    </row>
    <row r="767" spans="1:28">
      <c r="A767" s="24"/>
      <c r="B767" s="24"/>
      <c r="C767" s="24"/>
      <c r="D767" s="24"/>
      <c r="E767" s="24"/>
      <c r="F767" s="24"/>
      <c r="G767" s="24"/>
      <c r="V767" s="24"/>
      <c r="W767" s="24"/>
      <c r="X767" s="24"/>
      <c r="Y767" s="24"/>
      <c r="Z767" s="24"/>
      <c r="AA767" s="24"/>
      <c r="AB767" s="24"/>
    </row>
    <row r="768" spans="1:28">
      <c r="A768" s="24"/>
      <c r="B768" s="24"/>
      <c r="C768" s="24"/>
      <c r="D768" s="24"/>
      <c r="E768" s="24"/>
      <c r="F768" s="24"/>
      <c r="G768" s="24"/>
      <c r="V768" s="24"/>
      <c r="W768" s="24"/>
      <c r="X768" s="24"/>
      <c r="Y768" s="24"/>
      <c r="Z768" s="24"/>
      <c r="AA768" s="24"/>
      <c r="AB768" s="24"/>
    </row>
    <row r="769" spans="1:28">
      <c r="A769" s="24"/>
      <c r="B769" s="24"/>
      <c r="C769" s="24"/>
      <c r="D769" s="24"/>
      <c r="E769" s="24"/>
      <c r="F769" s="24"/>
      <c r="G769" s="24"/>
      <c r="V769" s="24"/>
      <c r="W769" s="24"/>
      <c r="X769" s="24"/>
      <c r="Y769" s="24"/>
      <c r="Z769" s="24"/>
      <c r="AA769" s="24"/>
      <c r="AB769" s="24"/>
    </row>
    <row r="770" spans="1:28">
      <c r="A770" s="24"/>
      <c r="B770" s="24"/>
      <c r="C770" s="24"/>
      <c r="D770" s="24"/>
      <c r="E770" s="24"/>
      <c r="F770" s="24"/>
      <c r="G770" s="24"/>
      <c r="V770" s="24"/>
      <c r="W770" s="24"/>
      <c r="X770" s="24"/>
      <c r="Y770" s="24"/>
      <c r="Z770" s="24"/>
      <c r="AA770" s="24"/>
      <c r="AB770" s="24"/>
    </row>
    <row r="771" spans="1:28">
      <c r="A771" s="24"/>
      <c r="B771" s="24"/>
      <c r="C771" s="24"/>
      <c r="D771" s="24"/>
      <c r="E771" s="24"/>
      <c r="F771" s="24"/>
      <c r="G771" s="24"/>
      <c r="V771" s="24"/>
      <c r="W771" s="24"/>
      <c r="X771" s="24"/>
      <c r="Y771" s="24"/>
      <c r="Z771" s="24"/>
      <c r="AA771" s="24"/>
      <c r="AB771" s="24"/>
    </row>
    <row r="772" spans="1:28">
      <c r="A772" s="24"/>
      <c r="B772" s="24"/>
      <c r="C772" s="24"/>
      <c r="D772" s="24"/>
      <c r="E772" s="24"/>
      <c r="F772" s="24"/>
      <c r="G772" s="24"/>
      <c r="V772" s="24"/>
      <c r="W772" s="24"/>
      <c r="X772" s="24"/>
      <c r="Y772" s="24"/>
      <c r="Z772" s="24"/>
      <c r="AA772" s="24"/>
      <c r="AB772" s="24"/>
    </row>
    <row r="773" spans="1:28">
      <c r="A773" s="24"/>
      <c r="B773" s="24"/>
      <c r="C773" s="24"/>
      <c r="D773" s="24"/>
      <c r="E773" s="24"/>
      <c r="F773" s="24"/>
      <c r="G773" s="24"/>
      <c r="V773" s="24"/>
      <c r="W773" s="24"/>
      <c r="X773" s="24"/>
      <c r="Y773" s="24"/>
      <c r="Z773" s="24"/>
      <c r="AA773" s="24"/>
      <c r="AB773" s="24"/>
    </row>
    <row r="774" spans="1:28">
      <c r="A774" s="24"/>
      <c r="B774" s="24"/>
      <c r="C774" s="24"/>
      <c r="D774" s="24"/>
      <c r="E774" s="24"/>
      <c r="F774" s="24"/>
      <c r="G774" s="24"/>
      <c r="V774" s="24"/>
      <c r="W774" s="24"/>
      <c r="X774" s="24"/>
      <c r="Y774" s="24"/>
      <c r="Z774" s="24"/>
      <c r="AA774" s="24"/>
      <c r="AB774" s="24"/>
    </row>
    <row r="775" spans="1:28">
      <c r="A775" s="24"/>
      <c r="B775" s="24"/>
      <c r="C775" s="24"/>
      <c r="D775" s="24"/>
      <c r="E775" s="24"/>
      <c r="F775" s="24"/>
      <c r="G775" s="24"/>
      <c r="V775" s="24"/>
      <c r="W775" s="24"/>
      <c r="X775" s="24"/>
      <c r="Y775" s="24"/>
      <c r="Z775" s="24"/>
      <c r="AA775" s="24"/>
      <c r="AB775" s="24"/>
    </row>
    <row r="776" spans="1:28">
      <c r="A776" s="24"/>
      <c r="B776" s="24"/>
      <c r="C776" s="24"/>
      <c r="D776" s="24"/>
      <c r="E776" s="24"/>
      <c r="F776" s="24"/>
      <c r="G776" s="24"/>
      <c r="V776" s="24"/>
      <c r="W776" s="24"/>
      <c r="X776" s="24"/>
      <c r="Y776" s="24"/>
      <c r="Z776" s="24"/>
      <c r="AA776" s="24"/>
      <c r="AB776" s="24"/>
    </row>
    <row r="777" spans="1:28">
      <c r="A777" s="24"/>
      <c r="B777" s="24"/>
      <c r="C777" s="24"/>
      <c r="D777" s="24"/>
      <c r="E777" s="24"/>
      <c r="F777" s="24"/>
      <c r="G777" s="24"/>
      <c r="V777" s="24"/>
      <c r="W777" s="24"/>
      <c r="X777" s="24"/>
      <c r="Y777" s="24"/>
      <c r="Z777" s="24"/>
      <c r="AA777" s="24"/>
      <c r="AB777" s="24"/>
    </row>
    <row r="778" spans="1:28">
      <c r="A778" s="24"/>
      <c r="B778" s="24"/>
      <c r="C778" s="24"/>
      <c r="D778" s="24"/>
      <c r="E778" s="24"/>
      <c r="F778" s="24"/>
      <c r="G778" s="24"/>
      <c r="V778" s="24"/>
      <c r="W778" s="24"/>
      <c r="X778" s="24"/>
      <c r="Y778" s="24"/>
      <c r="Z778" s="24"/>
      <c r="AA778" s="24"/>
      <c r="AB778" s="24"/>
    </row>
    <row r="779" spans="1:28">
      <c r="A779" s="24"/>
      <c r="B779" s="24"/>
      <c r="C779" s="24"/>
      <c r="D779" s="24"/>
      <c r="E779" s="24"/>
      <c r="F779" s="24"/>
      <c r="G779" s="24"/>
      <c r="V779" s="24"/>
      <c r="W779" s="24"/>
      <c r="X779" s="24"/>
      <c r="Y779" s="24"/>
      <c r="Z779" s="24"/>
      <c r="AA779" s="24"/>
      <c r="AB779" s="24"/>
    </row>
    <row r="780" spans="1:28">
      <c r="A780" s="24"/>
      <c r="B780" s="24"/>
      <c r="C780" s="24"/>
      <c r="D780" s="24"/>
      <c r="E780" s="24"/>
      <c r="F780" s="24"/>
      <c r="G780" s="24"/>
      <c r="V780" s="24"/>
      <c r="W780" s="24"/>
      <c r="X780" s="24"/>
      <c r="Y780" s="24"/>
      <c r="Z780" s="24"/>
      <c r="AA780" s="24"/>
      <c r="AB780" s="24"/>
    </row>
    <row r="781" spans="1:28">
      <c r="A781" s="24"/>
      <c r="B781" s="24"/>
      <c r="C781" s="24"/>
      <c r="D781" s="24"/>
      <c r="E781" s="24"/>
      <c r="F781" s="24"/>
      <c r="G781" s="24"/>
      <c r="V781" s="24"/>
      <c r="W781" s="24"/>
      <c r="X781" s="24"/>
      <c r="Y781" s="24"/>
      <c r="Z781" s="24"/>
      <c r="AA781" s="24"/>
      <c r="AB781" s="24"/>
    </row>
    <row r="782" spans="1:28">
      <c r="A782" s="24"/>
      <c r="B782" s="24"/>
      <c r="C782" s="24"/>
      <c r="D782" s="24"/>
      <c r="E782" s="24"/>
      <c r="F782" s="24"/>
      <c r="G782" s="24"/>
      <c r="V782" s="24"/>
      <c r="W782" s="24"/>
      <c r="X782" s="24"/>
      <c r="Y782" s="24"/>
      <c r="Z782" s="24"/>
      <c r="AA782" s="24"/>
      <c r="AB782" s="24"/>
    </row>
    <row r="783" spans="1:28">
      <c r="A783" s="24"/>
      <c r="B783" s="24"/>
      <c r="C783" s="24"/>
      <c r="D783" s="24"/>
      <c r="E783" s="24"/>
      <c r="F783" s="24"/>
      <c r="G783" s="24"/>
      <c r="V783" s="24"/>
      <c r="W783" s="24"/>
      <c r="X783" s="24"/>
      <c r="Y783" s="24"/>
      <c r="Z783" s="24"/>
      <c r="AA783" s="24"/>
      <c r="AB783" s="24"/>
    </row>
    <row r="784" spans="1:28">
      <c r="A784" s="24"/>
      <c r="B784" s="24"/>
      <c r="C784" s="24"/>
      <c r="D784" s="24"/>
      <c r="E784" s="24"/>
      <c r="F784" s="24"/>
      <c r="G784" s="24"/>
      <c r="V784" s="24"/>
      <c r="W784" s="24"/>
      <c r="X784" s="24"/>
      <c r="Y784" s="24"/>
      <c r="Z784" s="24"/>
      <c r="AA784" s="24"/>
      <c r="AB784" s="24"/>
    </row>
    <row r="785" spans="1:28">
      <c r="A785" s="24"/>
      <c r="B785" s="24"/>
      <c r="C785" s="24"/>
      <c r="D785" s="24"/>
      <c r="E785" s="24"/>
      <c r="F785" s="24"/>
      <c r="G785" s="24"/>
      <c r="V785" s="24"/>
      <c r="W785" s="24"/>
      <c r="X785" s="24"/>
      <c r="Y785" s="24"/>
      <c r="Z785" s="24"/>
      <c r="AA785" s="24"/>
      <c r="AB785" s="24"/>
    </row>
    <row r="786" spans="1:28">
      <c r="A786" s="24"/>
      <c r="B786" s="24"/>
      <c r="C786" s="24"/>
      <c r="D786" s="24"/>
      <c r="E786" s="24"/>
      <c r="F786" s="24"/>
      <c r="G786" s="24"/>
      <c r="V786" s="24"/>
      <c r="W786" s="24"/>
      <c r="X786" s="24"/>
      <c r="Y786" s="24"/>
      <c r="Z786" s="24"/>
      <c r="AA786" s="24"/>
      <c r="AB786" s="24"/>
    </row>
    <row r="787" spans="1:28">
      <c r="A787" s="24"/>
      <c r="B787" s="24"/>
      <c r="C787" s="24"/>
      <c r="D787" s="24"/>
      <c r="E787" s="24"/>
      <c r="F787" s="24"/>
      <c r="G787" s="24"/>
      <c r="V787" s="24"/>
      <c r="W787" s="24"/>
      <c r="X787" s="24"/>
      <c r="Y787" s="24"/>
      <c r="Z787" s="24"/>
      <c r="AA787" s="24"/>
      <c r="AB787" s="24"/>
    </row>
    <row r="788" spans="1:28">
      <c r="A788" s="24"/>
      <c r="B788" s="24"/>
      <c r="C788" s="24"/>
      <c r="D788" s="24"/>
      <c r="E788" s="24"/>
      <c r="F788" s="24"/>
      <c r="G788" s="24"/>
      <c r="V788" s="24"/>
      <c r="W788" s="24"/>
      <c r="X788" s="24"/>
      <c r="Y788" s="24"/>
      <c r="Z788" s="24"/>
      <c r="AA788" s="24"/>
      <c r="AB788" s="24"/>
    </row>
    <row r="789" spans="1:28">
      <c r="A789" s="24"/>
      <c r="B789" s="24"/>
      <c r="C789" s="24"/>
      <c r="D789" s="24"/>
      <c r="E789" s="24"/>
      <c r="F789" s="24"/>
      <c r="G789" s="24"/>
      <c r="V789" s="24"/>
      <c r="W789" s="24"/>
      <c r="X789" s="24"/>
      <c r="Y789" s="24"/>
      <c r="Z789" s="24"/>
      <c r="AA789" s="24"/>
      <c r="AB789" s="24"/>
    </row>
    <row r="790" spans="1:28">
      <c r="A790" s="24"/>
      <c r="B790" s="24"/>
      <c r="C790" s="24"/>
      <c r="D790" s="24"/>
      <c r="E790" s="24"/>
      <c r="F790" s="24"/>
      <c r="G790" s="24"/>
      <c r="V790" s="24"/>
      <c r="W790" s="24"/>
      <c r="X790" s="24"/>
      <c r="Y790" s="24"/>
      <c r="Z790" s="24"/>
      <c r="AA790" s="24"/>
      <c r="AB790" s="24"/>
    </row>
    <row r="791" spans="1:28">
      <c r="A791" s="24"/>
      <c r="B791" s="24"/>
      <c r="C791" s="24"/>
      <c r="D791" s="24"/>
      <c r="E791" s="24"/>
      <c r="F791" s="24"/>
      <c r="G791" s="24"/>
      <c r="V791" s="24"/>
      <c r="W791" s="24"/>
      <c r="X791" s="24"/>
      <c r="Y791" s="24"/>
      <c r="Z791" s="24"/>
      <c r="AA791" s="24"/>
      <c r="AB791" s="24"/>
    </row>
    <row r="792" spans="1:28">
      <c r="A792" s="24"/>
      <c r="B792" s="24"/>
      <c r="C792" s="24"/>
      <c r="D792" s="24"/>
      <c r="E792" s="24"/>
      <c r="F792" s="24"/>
      <c r="G792" s="24"/>
      <c r="V792" s="24"/>
      <c r="W792" s="24"/>
      <c r="X792" s="24"/>
      <c r="Y792" s="24"/>
      <c r="Z792" s="24"/>
      <c r="AA792" s="24"/>
      <c r="AB792" s="24"/>
    </row>
    <row r="793" spans="1:28">
      <c r="A793" s="24"/>
      <c r="B793" s="24"/>
      <c r="C793" s="24"/>
      <c r="D793" s="24"/>
      <c r="E793" s="24"/>
      <c r="F793" s="24"/>
      <c r="G793" s="24"/>
      <c r="V793" s="24"/>
      <c r="W793" s="24"/>
      <c r="X793" s="24"/>
      <c r="Y793" s="24"/>
      <c r="Z793" s="24"/>
      <c r="AA793" s="24"/>
      <c r="AB793" s="24"/>
    </row>
    <row r="794" spans="1:28">
      <c r="A794" s="24"/>
      <c r="B794" s="24"/>
      <c r="C794" s="24"/>
      <c r="D794" s="24"/>
      <c r="E794" s="24"/>
      <c r="F794" s="24"/>
      <c r="G794" s="24"/>
      <c r="V794" s="24"/>
      <c r="W794" s="24"/>
      <c r="X794" s="24"/>
      <c r="Y794" s="24"/>
      <c r="Z794" s="24"/>
      <c r="AA794" s="24"/>
      <c r="AB794" s="24"/>
    </row>
    <row r="795" spans="1:28">
      <c r="A795" s="24"/>
      <c r="B795" s="24"/>
      <c r="C795" s="24"/>
      <c r="D795" s="24"/>
      <c r="E795" s="24"/>
      <c r="F795" s="24"/>
      <c r="G795" s="24"/>
      <c r="V795" s="24"/>
      <c r="W795" s="24"/>
      <c r="X795" s="24"/>
      <c r="Y795" s="24"/>
      <c r="Z795" s="24"/>
      <c r="AA795" s="24"/>
      <c r="AB795" s="24"/>
    </row>
    <row r="796" spans="1:28">
      <c r="A796" s="24"/>
      <c r="B796" s="24"/>
      <c r="C796" s="24"/>
      <c r="D796" s="24"/>
      <c r="E796" s="24"/>
      <c r="F796" s="24"/>
      <c r="G796" s="24"/>
      <c r="V796" s="24"/>
      <c r="W796" s="24"/>
      <c r="X796" s="24"/>
      <c r="Y796" s="24"/>
      <c r="Z796" s="24"/>
      <c r="AA796" s="24"/>
      <c r="AB796" s="24"/>
    </row>
    <row r="797" spans="1:28">
      <c r="A797" s="24"/>
      <c r="B797" s="24"/>
      <c r="C797" s="24"/>
      <c r="D797" s="24"/>
      <c r="E797" s="24"/>
      <c r="F797" s="24"/>
      <c r="G797" s="24"/>
      <c r="V797" s="24"/>
      <c r="W797" s="24"/>
      <c r="X797" s="24"/>
      <c r="Y797" s="24"/>
      <c r="Z797" s="24"/>
      <c r="AA797" s="24"/>
      <c r="AB797" s="24"/>
    </row>
    <row r="798" spans="1:28">
      <c r="A798" s="24"/>
      <c r="B798" s="24"/>
      <c r="C798" s="24"/>
      <c r="D798" s="24"/>
      <c r="E798" s="24"/>
      <c r="F798" s="24"/>
      <c r="G798" s="24"/>
      <c r="V798" s="24"/>
      <c r="W798" s="24"/>
      <c r="X798" s="24"/>
      <c r="Y798" s="24"/>
      <c r="Z798" s="24"/>
      <c r="AA798" s="24"/>
      <c r="AB798" s="24"/>
    </row>
    <row r="799" spans="1:28">
      <c r="A799" s="24"/>
      <c r="B799" s="24"/>
      <c r="C799" s="24"/>
      <c r="D799" s="24"/>
      <c r="E799" s="24"/>
      <c r="F799" s="24"/>
      <c r="G799" s="24"/>
      <c r="V799" s="24"/>
      <c r="W799" s="24"/>
      <c r="X799" s="24"/>
      <c r="Y799" s="24"/>
      <c r="Z799" s="24"/>
      <c r="AA799" s="24"/>
      <c r="AB799" s="24"/>
    </row>
    <row r="800" spans="1:28">
      <c r="A800" s="24"/>
      <c r="B800" s="24"/>
      <c r="C800" s="24"/>
      <c r="D800" s="24"/>
      <c r="E800" s="24"/>
      <c r="F800" s="24"/>
      <c r="G800" s="24"/>
      <c r="V800" s="24"/>
      <c r="W800" s="24"/>
      <c r="X800" s="24"/>
      <c r="Y800" s="24"/>
      <c r="Z800" s="24"/>
      <c r="AA800" s="24"/>
      <c r="AB800" s="24"/>
    </row>
    <row r="801" spans="1:28">
      <c r="A801" s="24"/>
      <c r="B801" s="24"/>
      <c r="C801" s="24"/>
      <c r="D801" s="24"/>
      <c r="E801" s="24"/>
      <c r="F801" s="24"/>
      <c r="G801" s="24"/>
      <c r="V801" s="24"/>
      <c r="W801" s="24"/>
      <c r="X801" s="24"/>
      <c r="Y801" s="24"/>
      <c r="Z801" s="24"/>
      <c r="AA801" s="24"/>
      <c r="AB801" s="24"/>
    </row>
    <row r="802" spans="1:28">
      <c r="A802" s="24"/>
      <c r="B802" s="24"/>
      <c r="C802" s="24"/>
      <c r="D802" s="24"/>
      <c r="E802" s="24"/>
      <c r="F802" s="24"/>
      <c r="G802" s="24"/>
      <c r="V802" s="24"/>
      <c r="W802" s="24"/>
      <c r="X802" s="24"/>
      <c r="Y802" s="24"/>
      <c r="Z802" s="24"/>
      <c r="AA802" s="24"/>
      <c r="AB802" s="24"/>
    </row>
    <row r="803" spans="1:28">
      <c r="A803" s="24"/>
      <c r="B803" s="24"/>
      <c r="C803" s="24"/>
      <c r="D803" s="24"/>
      <c r="E803" s="24"/>
      <c r="F803" s="24"/>
      <c r="G803" s="24"/>
      <c r="V803" s="24"/>
      <c r="W803" s="24"/>
      <c r="X803" s="24"/>
      <c r="Y803" s="24"/>
      <c r="Z803" s="24"/>
      <c r="AA803" s="24"/>
      <c r="AB803" s="24"/>
    </row>
    <row r="804" spans="1:28">
      <c r="A804" s="24"/>
      <c r="B804" s="24"/>
      <c r="C804" s="24"/>
      <c r="D804" s="24"/>
      <c r="E804" s="24"/>
      <c r="F804" s="24"/>
      <c r="G804" s="24"/>
      <c r="V804" s="24"/>
      <c r="W804" s="24"/>
      <c r="X804" s="24"/>
      <c r="Y804" s="24"/>
      <c r="Z804" s="24"/>
      <c r="AA804" s="24"/>
      <c r="AB804" s="24"/>
    </row>
    <row r="805" spans="1:28">
      <c r="A805" s="24"/>
      <c r="B805" s="24"/>
      <c r="C805" s="24"/>
      <c r="D805" s="24"/>
      <c r="E805" s="24"/>
      <c r="F805" s="24"/>
      <c r="G805" s="24"/>
      <c r="V805" s="24"/>
      <c r="W805" s="24"/>
      <c r="X805" s="24"/>
      <c r="Y805" s="24"/>
      <c r="Z805" s="24"/>
      <c r="AA805" s="24"/>
      <c r="AB805" s="24"/>
    </row>
    <row r="806" spans="1:28">
      <c r="A806" s="24"/>
      <c r="B806" s="24"/>
      <c r="C806" s="24"/>
      <c r="D806" s="24"/>
      <c r="E806" s="24"/>
      <c r="F806" s="24"/>
      <c r="G806" s="24"/>
      <c r="V806" s="24"/>
      <c r="W806" s="24"/>
      <c r="X806" s="24"/>
      <c r="Y806" s="24"/>
      <c r="Z806" s="24"/>
      <c r="AA806" s="24"/>
      <c r="AB806" s="24"/>
    </row>
    <row r="807" spans="1:28">
      <c r="A807" s="24"/>
      <c r="B807" s="24"/>
      <c r="C807" s="24"/>
      <c r="D807" s="24"/>
      <c r="E807" s="24"/>
      <c r="F807" s="24"/>
      <c r="G807" s="24"/>
      <c r="V807" s="24"/>
      <c r="W807" s="24"/>
      <c r="X807" s="24"/>
      <c r="Y807" s="24"/>
      <c r="Z807" s="24"/>
      <c r="AA807" s="24"/>
      <c r="AB807" s="24"/>
    </row>
    <row r="808" spans="1:28">
      <c r="A808" s="24"/>
      <c r="B808" s="24"/>
      <c r="C808" s="24"/>
      <c r="D808" s="24"/>
      <c r="E808" s="24"/>
      <c r="F808" s="24"/>
      <c r="G808" s="24"/>
      <c r="V808" s="24"/>
      <c r="W808" s="24"/>
      <c r="X808" s="24"/>
      <c r="Y808" s="24"/>
      <c r="Z808" s="24"/>
      <c r="AA808" s="24"/>
      <c r="AB808" s="24"/>
    </row>
    <row r="809" spans="1:28">
      <c r="A809" s="24"/>
      <c r="B809" s="24"/>
      <c r="C809" s="24"/>
      <c r="D809" s="24"/>
      <c r="E809" s="24"/>
      <c r="F809" s="24"/>
      <c r="G809" s="24"/>
      <c r="V809" s="24"/>
      <c r="W809" s="24"/>
      <c r="X809" s="24"/>
      <c r="Y809" s="24"/>
      <c r="Z809" s="24"/>
      <c r="AA809" s="24"/>
      <c r="AB809" s="24"/>
    </row>
    <row r="810" spans="1:28">
      <c r="A810" s="24"/>
      <c r="B810" s="24"/>
      <c r="C810" s="24"/>
      <c r="D810" s="24"/>
      <c r="E810" s="24"/>
      <c r="F810" s="24"/>
      <c r="G810" s="24"/>
      <c r="V810" s="24"/>
      <c r="W810" s="24"/>
      <c r="X810" s="24"/>
      <c r="Y810" s="24"/>
      <c r="Z810" s="24"/>
      <c r="AA810" s="24"/>
      <c r="AB810" s="24"/>
    </row>
    <row r="811" spans="1:28">
      <c r="A811" s="24"/>
      <c r="B811" s="24"/>
      <c r="C811" s="24"/>
      <c r="D811" s="24"/>
      <c r="E811" s="24"/>
      <c r="F811" s="24"/>
      <c r="G811" s="24"/>
      <c r="V811" s="24"/>
      <c r="W811" s="24"/>
      <c r="X811" s="24"/>
      <c r="Y811" s="24"/>
      <c r="Z811" s="24"/>
      <c r="AA811" s="24"/>
      <c r="AB811" s="24"/>
    </row>
    <row r="812" spans="1:28">
      <c r="A812" s="24"/>
      <c r="B812" s="24"/>
      <c r="C812" s="24"/>
      <c r="D812" s="24"/>
      <c r="E812" s="24"/>
      <c r="F812" s="24"/>
      <c r="G812" s="24"/>
      <c r="V812" s="24"/>
      <c r="W812" s="24"/>
      <c r="X812" s="24"/>
      <c r="Y812" s="24"/>
      <c r="Z812" s="24"/>
      <c r="AA812" s="24"/>
      <c r="AB812" s="24"/>
    </row>
    <row r="813" spans="1:28">
      <c r="A813" s="24"/>
      <c r="B813" s="24"/>
      <c r="C813" s="24"/>
      <c r="D813" s="24"/>
      <c r="E813" s="24"/>
      <c r="F813" s="24"/>
      <c r="G813" s="24"/>
      <c r="V813" s="24"/>
      <c r="W813" s="24"/>
      <c r="X813" s="24"/>
      <c r="Y813" s="24"/>
      <c r="Z813" s="24"/>
      <c r="AA813" s="24"/>
      <c r="AB813" s="24"/>
    </row>
    <row r="814" spans="1:28">
      <c r="A814" s="24"/>
      <c r="B814" s="24"/>
      <c r="C814" s="24"/>
      <c r="D814" s="24"/>
      <c r="E814" s="24"/>
      <c r="F814" s="24"/>
      <c r="G814" s="24"/>
      <c r="V814" s="24"/>
      <c r="W814" s="24"/>
      <c r="X814" s="24"/>
      <c r="Y814" s="24"/>
      <c r="Z814" s="24"/>
      <c r="AA814" s="24"/>
      <c r="AB814" s="24"/>
    </row>
    <row r="815" spans="1:28">
      <c r="A815" s="24"/>
      <c r="B815" s="24"/>
      <c r="C815" s="24"/>
      <c r="D815" s="24"/>
      <c r="E815" s="24"/>
      <c r="F815" s="24"/>
      <c r="G815" s="24"/>
      <c r="V815" s="24"/>
      <c r="W815" s="24"/>
      <c r="X815" s="24"/>
      <c r="Y815" s="24"/>
      <c r="Z815" s="24"/>
      <c r="AA815" s="24"/>
      <c r="AB815" s="24"/>
    </row>
    <row r="816" spans="1:28">
      <c r="A816" s="24"/>
      <c r="B816" s="24"/>
      <c r="C816" s="24"/>
      <c r="D816" s="24"/>
      <c r="E816" s="24"/>
      <c r="F816" s="24"/>
      <c r="G816" s="24"/>
      <c r="V816" s="24"/>
      <c r="W816" s="24"/>
      <c r="X816" s="24"/>
      <c r="Y816" s="24"/>
      <c r="Z816" s="24"/>
      <c r="AA816" s="24"/>
      <c r="AB816" s="24"/>
    </row>
    <row r="817" spans="1:28">
      <c r="A817" s="24"/>
      <c r="B817" s="24"/>
      <c r="C817" s="24"/>
      <c r="D817" s="24"/>
      <c r="E817" s="24"/>
      <c r="F817" s="24"/>
      <c r="G817" s="24"/>
      <c r="V817" s="24"/>
      <c r="W817" s="24"/>
      <c r="X817" s="24"/>
      <c r="Y817" s="24"/>
      <c r="Z817" s="24"/>
      <c r="AA817" s="24"/>
      <c r="AB817" s="24"/>
    </row>
    <row r="818" spans="1:28">
      <c r="A818" s="24"/>
      <c r="B818" s="24"/>
      <c r="C818" s="24"/>
      <c r="D818" s="24"/>
      <c r="E818" s="24"/>
      <c r="F818" s="24"/>
      <c r="G818" s="24"/>
      <c r="V818" s="24"/>
      <c r="W818" s="24"/>
      <c r="X818" s="24"/>
      <c r="Y818" s="24"/>
      <c r="Z818" s="24"/>
      <c r="AA818" s="24"/>
      <c r="AB818" s="24"/>
    </row>
    <row r="819" spans="1:28">
      <c r="A819" s="24"/>
      <c r="B819" s="24"/>
      <c r="C819" s="24"/>
      <c r="D819" s="24"/>
      <c r="E819" s="24"/>
      <c r="F819" s="24"/>
      <c r="G819" s="24"/>
      <c r="V819" s="24"/>
      <c r="W819" s="24"/>
      <c r="X819" s="24"/>
      <c r="Y819" s="24"/>
      <c r="Z819" s="24"/>
      <c r="AA819" s="24"/>
      <c r="AB819" s="24"/>
    </row>
    <row r="820" spans="1:28">
      <c r="A820" s="24"/>
      <c r="B820" s="24"/>
      <c r="C820" s="24"/>
      <c r="D820" s="24"/>
      <c r="E820" s="24"/>
      <c r="F820" s="24"/>
      <c r="G820" s="24"/>
      <c r="V820" s="24"/>
      <c r="W820" s="24"/>
      <c r="X820" s="24"/>
      <c r="Y820" s="24"/>
      <c r="Z820" s="24"/>
      <c r="AA820" s="24"/>
      <c r="AB820" s="24"/>
    </row>
    <row r="821" spans="1:28">
      <c r="A821" s="24"/>
      <c r="B821" s="24"/>
      <c r="C821" s="24"/>
      <c r="D821" s="24"/>
      <c r="E821" s="24"/>
      <c r="F821" s="24"/>
      <c r="G821" s="24"/>
      <c r="V821" s="24"/>
      <c r="W821" s="24"/>
      <c r="X821" s="24"/>
      <c r="Y821" s="24"/>
      <c r="Z821" s="24"/>
      <c r="AA821" s="24"/>
      <c r="AB821" s="24"/>
    </row>
    <row r="822" spans="1:28">
      <c r="A822" s="24"/>
      <c r="B822" s="24"/>
      <c r="C822" s="24"/>
      <c r="D822" s="24"/>
      <c r="E822" s="24"/>
      <c r="F822" s="24"/>
      <c r="G822" s="24"/>
      <c r="V822" s="24"/>
      <c r="W822" s="24"/>
      <c r="X822" s="24"/>
      <c r="Y822" s="24"/>
      <c r="Z822" s="24"/>
      <c r="AA822" s="24"/>
      <c r="AB822" s="24"/>
    </row>
    <row r="823" spans="1:28">
      <c r="A823" s="24"/>
      <c r="B823" s="24"/>
      <c r="C823" s="24"/>
      <c r="D823" s="24"/>
      <c r="E823" s="24"/>
      <c r="F823" s="24"/>
      <c r="G823" s="24"/>
      <c r="V823" s="24"/>
      <c r="W823" s="24"/>
      <c r="X823" s="24"/>
      <c r="Y823" s="24"/>
      <c r="Z823" s="24"/>
      <c r="AA823" s="24"/>
      <c r="AB823" s="24"/>
    </row>
    <row r="824" spans="1:28">
      <c r="A824" s="24"/>
      <c r="B824" s="24"/>
      <c r="C824" s="24"/>
      <c r="D824" s="24"/>
      <c r="E824" s="24"/>
      <c r="F824" s="24"/>
      <c r="G824" s="24"/>
      <c r="V824" s="24"/>
      <c r="W824" s="24"/>
      <c r="X824" s="24"/>
      <c r="Y824" s="24"/>
      <c r="Z824" s="24"/>
      <c r="AA824" s="24"/>
      <c r="AB824" s="24"/>
    </row>
    <row r="825" spans="1:28">
      <c r="A825" s="24"/>
      <c r="B825" s="24"/>
      <c r="C825" s="24"/>
      <c r="D825" s="24"/>
      <c r="E825" s="24"/>
      <c r="F825" s="24"/>
      <c r="G825" s="24"/>
      <c r="V825" s="24"/>
      <c r="W825" s="24"/>
      <c r="X825" s="24"/>
      <c r="Y825" s="24"/>
      <c r="Z825" s="24"/>
      <c r="AA825" s="24"/>
      <c r="AB825" s="24"/>
    </row>
    <row r="826" spans="1:28">
      <c r="A826" s="24"/>
      <c r="B826" s="24"/>
      <c r="C826" s="24"/>
      <c r="D826" s="24"/>
      <c r="E826" s="24"/>
      <c r="F826" s="24"/>
      <c r="G826" s="24"/>
      <c r="V826" s="24"/>
      <c r="W826" s="24"/>
      <c r="X826" s="24"/>
      <c r="Y826" s="24"/>
      <c r="Z826" s="24"/>
      <c r="AA826" s="24"/>
      <c r="AB826" s="24"/>
    </row>
    <row r="827" spans="1:28">
      <c r="A827" s="24"/>
      <c r="B827" s="24"/>
      <c r="C827" s="24"/>
      <c r="D827" s="24"/>
      <c r="E827" s="24"/>
      <c r="F827" s="24"/>
      <c r="G827" s="24"/>
      <c r="V827" s="24"/>
      <c r="W827" s="24"/>
      <c r="X827" s="24"/>
      <c r="Y827" s="24"/>
      <c r="Z827" s="24"/>
      <c r="AA827" s="24"/>
      <c r="AB827" s="24"/>
    </row>
    <row r="828" spans="1:28">
      <c r="A828" s="24"/>
      <c r="B828" s="24"/>
      <c r="C828" s="24"/>
      <c r="D828" s="24"/>
      <c r="E828" s="24"/>
      <c r="F828" s="24"/>
      <c r="G828" s="24"/>
      <c r="V828" s="24"/>
      <c r="W828" s="24"/>
      <c r="X828" s="24"/>
      <c r="Y828" s="24"/>
      <c r="Z828" s="24"/>
      <c r="AA828" s="24"/>
      <c r="AB828" s="24"/>
    </row>
    <row r="829" spans="1:28">
      <c r="A829" s="24"/>
      <c r="B829" s="24"/>
      <c r="C829" s="24"/>
      <c r="D829" s="24"/>
      <c r="E829" s="24"/>
      <c r="F829" s="24"/>
      <c r="G829" s="24"/>
      <c r="V829" s="24"/>
      <c r="W829" s="24"/>
      <c r="X829" s="24"/>
      <c r="Y829" s="24"/>
      <c r="Z829" s="24"/>
      <c r="AA829" s="24"/>
      <c r="AB829" s="24"/>
    </row>
    <row r="830" spans="1:28">
      <c r="A830" s="24"/>
      <c r="B830" s="24"/>
      <c r="C830" s="24"/>
      <c r="D830" s="24"/>
      <c r="E830" s="24"/>
      <c r="F830" s="24"/>
      <c r="G830" s="24"/>
      <c r="V830" s="24"/>
      <c r="W830" s="24"/>
      <c r="X830" s="24"/>
      <c r="Y830" s="24"/>
      <c r="Z830" s="24"/>
      <c r="AA830" s="24"/>
      <c r="AB830" s="24"/>
    </row>
    <row r="831" spans="1:28">
      <c r="A831" s="24"/>
      <c r="B831" s="24"/>
      <c r="C831" s="24"/>
      <c r="D831" s="24"/>
      <c r="E831" s="24"/>
      <c r="F831" s="24"/>
      <c r="G831" s="24"/>
      <c r="V831" s="24"/>
      <c r="W831" s="24"/>
      <c r="X831" s="24"/>
      <c r="Y831" s="24"/>
      <c r="Z831" s="24"/>
      <c r="AA831" s="24"/>
      <c r="AB831" s="24"/>
    </row>
    <row r="832" spans="1:28">
      <c r="A832" s="24"/>
      <c r="B832" s="24"/>
      <c r="C832" s="24"/>
      <c r="D832" s="24"/>
      <c r="E832" s="24"/>
      <c r="F832" s="24"/>
      <c r="G832" s="24"/>
      <c r="V832" s="24"/>
      <c r="W832" s="24"/>
      <c r="X832" s="24"/>
      <c r="Y832" s="24"/>
      <c r="Z832" s="24"/>
      <c r="AA832" s="24"/>
      <c r="AB832" s="24"/>
    </row>
    <row r="833" spans="1:28">
      <c r="A833" s="24"/>
      <c r="B833" s="24"/>
      <c r="C833" s="24"/>
      <c r="D833" s="24"/>
      <c r="E833" s="24"/>
      <c r="F833" s="24"/>
      <c r="G833" s="24"/>
      <c r="V833" s="24"/>
      <c r="W833" s="24"/>
      <c r="X833" s="24"/>
      <c r="Y833" s="24"/>
      <c r="Z833" s="24"/>
      <c r="AA833" s="24"/>
      <c r="AB833" s="24"/>
    </row>
    <row r="834" spans="1:28">
      <c r="A834" s="24"/>
      <c r="B834" s="24"/>
      <c r="C834" s="24"/>
      <c r="D834" s="24"/>
      <c r="E834" s="24"/>
      <c r="F834" s="24"/>
      <c r="G834" s="24"/>
      <c r="V834" s="24"/>
      <c r="W834" s="24"/>
      <c r="X834" s="24"/>
      <c r="Y834" s="24"/>
      <c r="Z834" s="24"/>
      <c r="AA834" s="24"/>
      <c r="AB834" s="24"/>
    </row>
    <row r="835" spans="1:28">
      <c r="A835" s="24"/>
      <c r="B835" s="24"/>
      <c r="C835" s="24"/>
      <c r="D835" s="24"/>
      <c r="E835" s="24"/>
      <c r="F835" s="24"/>
      <c r="G835" s="24"/>
      <c r="V835" s="24"/>
      <c r="W835" s="24"/>
      <c r="X835" s="24"/>
      <c r="Y835" s="24"/>
      <c r="Z835" s="24"/>
      <c r="AA835" s="24"/>
      <c r="AB835" s="24"/>
    </row>
    <row r="836" spans="1:28">
      <c r="A836" s="24"/>
      <c r="B836" s="24"/>
      <c r="C836" s="24"/>
      <c r="D836" s="24"/>
      <c r="E836" s="24"/>
      <c r="F836" s="24"/>
      <c r="G836" s="24"/>
      <c r="V836" s="24"/>
      <c r="W836" s="24"/>
      <c r="X836" s="24"/>
      <c r="Y836" s="24"/>
      <c r="Z836" s="24"/>
      <c r="AA836" s="24"/>
      <c r="AB836" s="24"/>
    </row>
    <row r="837" spans="1:28">
      <c r="A837" s="24"/>
      <c r="B837" s="24"/>
      <c r="C837" s="24"/>
      <c r="D837" s="24"/>
      <c r="E837" s="24"/>
      <c r="F837" s="24"/>
      <c r="G837" s="24"/>
      <c r="V837" s="24"/>
      <c r="W837" s="24"/>
      <c r="X837" s="24"/>
      <c r="Y837" s="24"/>
      <c r="Z837" s="24"/>
      <c r="AA837" s="24"/>
      <c r="AB837" s="24"/>
    </row>
    <row r="838" spans="1:28">
      <c r="A838" s="24"/>
      <c r="B838" s="24"/>
      <c r="C838" s="24"/>
      <c r="D838" s="24"/>
      <c r="E838" s="24"/>
      <c r="F838" s="24"/>
      <c r="G838" s="24"/>
      <c r="V838" s="24"/>
      <c r="W838" s="24"/>
      <c r="X838" s="24"/>
      <c r="Y838" s="24"/>
      <c r="Z838" s="24"/>
      <c r="AA838" s="24"/>
      <c r="AB838" s="24"/>
    </row>
    <row r="839" spans="1:28">
      <c r="A839" s="24"/>
      <c r="B839" s="24"/>
      <c r="C839" s="24"/>
      <c r="D839" s="24"/>
      <c r="E839" s="24"/>
      <c r="F839" s="24"/>
      <c r="G839" s="24"/>
      <c r="V839" s="24"/>
      <c r="W839" s="24"/>
      <c r="X839" s="24"/>
      <c r="Y839" s="24"/>
      <c r="Z839" s="24"/>
      <c r="AA839" s="24"/>
      <c r="AB839" s="24"/>
    </row>
    <row r="840" spans="1:28">
      <c r="A840" s="24"/>
      <c r="B840" s="24"/>
      <c r="C840" s="24"/>
      <c r="D840" s="24"/>
      <c r="E840" s="24"/>
      <c r="F840" s="24"/>
      <c r="G840" s="24"/>
      <c r="V840" s="24"/>
      <c r="W840" s="24"/>
      <c r="X840" s="24"/>
      <c r="Y840" s="24"/>
      <c r="Z840" s="24"/>
      <c r="AA840" s="24"/>
      <c r="AB840" s="24"/>
    </row>
    <row r="841" spans="1:28">
      <c r="A841" s="24"/>
      <c r="B841" s="24"/>
      <c r="C841" s="24"/>
      <c r="D841" s="24"/>
      <c r="E841" s="24"/>
      <c r="F841" s="24"/>
      <c r="G841" s="24"/>
      <c r="V841" s="24"/>
      <c r="W841" s="24"/>
      <c r="X841" s="24"/>
      <c r="Y841" s="24"/>
      <c r="Z841" s="24"/>
      <c r="AA841" s="24"/>
      <c r="AB841" s="24"/>
    </row>
    <row r="842" spans="1:28">
      <c r="A842" s="24"/>
      <c r="B842" s="24"/>
      <c r="C842" s="24"/>
      <c r="D842" s="24"/>
      <c r="E842" s="24"/>
      <c r="F842" s="24"/>
      <c r="G842" s="24"/>
      <c r="V842" s="24"/>
      <c r="W842" s="24"/>
      <c r="X842" s="24"/>
      <c r="Y842" s="24"/>
      <c r="Z842" s="24"/>
      <c r="AA842" s="24"/>
      <c r="AB842" s="24"/>
    </row>
    <row r="843" spans="1:28">
      <c r="A843" s="24"/>
      <c r="B843" s="24"/>
      <c r="C843" s="24"/>
      <c r="D843" s="24"/>
      <c r="E843" s="24"/>
      <c r="F843" s="24"/>
      <c r="G843" s="24"/>
      <c r="V843" s="24"/>
      <c r="W843" s="24"/>
      <c r="X843" s="24"/>
      <c r="Y843" s="24"/>
      <c r="Z843" s="24"/>
      <c r="AA843" s="24"/>
      <c r="AB843" s="24"/>
    </row>
    <row r="844" spans="1:28">
      <c r="A844" s="24"/>
      <c r="B844" s="24"/>
      <c r="C844" s="24"/>
      <c r="D844" s="24"/>
      <c r="E844" s="24"/>
      <c r="F844" s="24"/>
      <c r="G844" s="24"/>
      <c r="V844" s="24"/>
      <c r="W844" s="24"/>
      <c r="X844" s="24"/>
      <c r="Y844" s="24"/>
      <c r="Z844" s="24"/>
      <c r="AA844" s="24"/>
      <c r="AB844" s="24"/>
    </row>
    <row r="845" spans="1:28">
      <c r="A845" s="24"/>
      <c r="B845" s="24"/>
      <c r="C845" s="24"/>
      <c r="D845" s="24"/>
      <c r="E845" s="24"/>
      <c r="F845" s="24"/>
      <c r="G845" s="24"/>
      <c r="V845" s="24"/>
      <c r="W845" s="24"/>
      <c r="X845" s="24"/>
      <c r="Y845" s="24"/>
      <c r="Z845" s="24"/>
      <c r="AA845" s="24"/>
      <c r="AB845" s="24"/>
    </row>
    <row r="846" spans="1:28">
      <c r="A846" s="24"/>
      <c r="B846" s="24"/>
      <c r="C846" s="24"/>
      <c r="D846" s="24"/>
      <c r="E846" s="24"/>
      <c r="F846" s="24"/>
      <c r="G846" s="24"/>
      <c r="V846" s="24"/>
      <c r="W846" s="24"/>
      <c r="X846" s="24"/>
      <c r="Y846" s="24"/>
      <c r="Z846" s="24"/>
      <c r="AA846" s="24"/>
      <c r="AB846" s="24"/>
    </row>
    <row r="847" spans="1:28">
      <c r="A847" s="24"/>
      <c r="B847" s="24"/>
      <c r="C847" s="24"/>
      <c r="D847" s="24"/>
      <c r="E847" s="24"/>
      <c r="F847" s="24"/>
      <c r="G847" s="24"/>
      <c r="V847" s="24"/>
      <c r="W847" s="24"/>
      <c r="X847" s="24"/>
      <c r="Y847" s="24"/>
      <c r="Z847" s="24"/>
      <c r="AA847" s="24"/>
      <c r="AB847" s="24"/>
    </row>
    <row r="848" spans="1:28">
      <c r="A848" s="24"/>
      <c r="B848" s="24"/>
      <c r="C848" s="24"/>
      <c r="D848" s="24"/>
      <c r="E848" s="24"/>
      <c r="F848" s="24"/>
      <c r="G848" s="24"/>
      <c r="V848" s="24"/>
      <c r="W848" s="24"/>
      <c r="X848" s="24"/>
      <c r="Y848" s="24"/>
      <c r="Z848" s="24"/>
      <c r="AA848" s="24"/>
      <c r="AB848" s="24"/>
    </row>
    <row r="849" spans="1:28">
      <c r="A849" s="24"/>
      <c r="B849" s="24"/>
      <c r="C849" s="24"/>
      <c r="D849" s="24"/>
      <c r="E849" s="24"/>
      <c r="F849" s="24"/>
      <c r="G849" s="24"/>
      <c r="V849" s="24"/>
      <c r="W849" s="24"/>
      <c r="X849" s="24"/>
      <c r="Y849" s="24"/>
      <c r="Z849" s="24"/>
      <c r="AA849" s="24"/>
      <c r="AB849" s="24"/>
    </row>
    <row r="850" spans="1:28">
      <c r="A850" s="24"/>
      <c r="B850" s="24"/>
      <c r="C850" s="24"/>
      <c r="D850" s="24"/>
      <c r="E850" s="24"/>
      <c r="F850" s="24"/>
      <c r="G850" s="24"/>
      <c r="V850" s="24"/>
      <c r="W850" s="24"/>
      <c r="X850" s="24"/>
      <c r="Y850" s="24"/>
      <c r="Z850" s="24"/>
      <c r="AA850" s="24"/>
      <c r="AB850" s="24"/>
    </row>
    <row r="851" spans="1:28">
      <c r="A851" s="24"/>
      <c r="B851" s="24"/>
      <c r="C851" s="24"/>
      <c r="D851" s="24"/>
      <c r="E851" s="24"/>
      <c r="F851" s="24"/>
      <c r="G851" s="24"/>
      <c r="V851" s="24"/>
      <c r="W851" s="24"/>
      <c r="X851" s="24"/>
      <c r="Y851" s="24"/>
      <c r="Z851" s="24"/>
      <c r="AA851" s="24"/>
      <c r="AB851" s="24"/>
    </row>
    <row r="852" spans="1:28">
      <c r="A852" s="24"/>
      <c r="B852" s="24"/>
      <c r="C852" s="24"/>
      <c r="D852" s="24"/>
      <c r="E852" s="24"/>
      <c r="F852" s="24"/>
      <c r="G852" s="24"/>
      <c r="V852" s="24"/>
      <c r="W852" s="24"/>
      <c r="X852" s="24"/>
      <c r="Y852" s="24"/>
      <c r="Z852" s="24"/>
      <c r="AA852" s="24"/>
      <c r="AB852" s="24"/>
    </row>
    <row r="853" spans="1:28">
      <c r="A853" s="24"/>
      <c r="B853" s="24"/>
      <c r="C853" s="24"/>
      <c r="D853" s="24"/>
      <c r="E853" s="24"/>
      <c r="F853" s="24"/>
      <c r="G853" s="24"/>
      <c r="V853" s="24"/>
      <c r="W853" s="24"/>
      <c r="X853" s="24"/>
      <c r="Y853" s="24"/>
      <c r="Z853" s="24"/>
      <c r="AA853" s="24"/>
      <c r="AB853" s="24"/>
    </row>
    <row r="854" spans="1:28">
      <c r="A854" s="24"/>
      <c r="B854" s="24"/>
      <c r="C854" s="24"/>
      <c r="D854" s="24"/>
      <c r="E854" s="24"/>
      <c r="F854" s="24"/>
      <c r="G854" s="24"/>
      <c r="V854" s="24"/>
      <c r="W854" s="24"/>
      <c r="X854" s="24"/>
      <c r="Y854" s="24"/>
      <c r="Z854" s="24"/>
      <c r="AA854" s="24"/>
      <c r="AB854" s="24"/>
    </row>
    <row r="855" spans="1:28">
      <c r="A855" s="24"/>
      <c r="B855" s="24"/>
      <c r="C855" s="24"/>
      <c r="D855" s="24"/>
      <c r="E855" s="24"/>
      <c r="F855" s="24"/>
      <c r="G855" s="24"/>
      <c r="V855" s="24"/>
      <c r="W855" s="24"/>
      <c r="X855" s="24"/>
      <c r="Y855" s="24"/>
      <c r="Z855" s="24"/>
      <c r="AA855" s="24"/>
      <c r="AB855" s="24"/>
    </row>
    <row r="856" spans="1:28">
      <c r="A856" s="24"/>
      <c r="B856" s="24"/>
      <c r="C856" s="24"/>
      <c r="D856" s="24"/>
      <c r="E856" s="24"/>
      <c r="F856" s="24"/>
      <c r="G856" s="24"/>
      <c r="V856" s="24"/>
      <c r="W856" s="24"/>
      <c r="X856" s="24"/>
      <c r="Y856" s="24"/>
      <c r="Z856" s="24"/>
      <c r="AA856" s="24"/>
      <c r="AB856" s="24"/>
    </row>
    <row r="857" spans="1:28">
      <c r="A857" s="24"/>
      <c r="B857" s="24"/>
      <c r="C857" s="24"/>
      <c r="D857" s="24"/>
      <c r="E857" s="24"/>
      <c r="F857" s="24"/>
      <c r="G857" s="24"/>
      <c r="V857" s="24"/>
      <c r="W857" s="24"/>
      <c r="X857" s="24"/>
      <c r="Y857" s="24"/>
      <c r="Z857" s="24"/>
      <c r="AA857" s="24"/>
      <c r="AB857" s="24"/>
    </row>
    <row r="858" spans="1:28">
      <c r="A858" s="24"/>
      <c r="B858" s="24"/>
      <c r="C858" s="24"/>
      <c r="D858" s="24"/>
      <c r="E858" s="24"/>
      <c r="F858" s="24"/>
      <c r="G858" s="24"/>
      <c r="V858" s="24"/>
      <c r="W858" s="24"/>
      <c r="X858" s="24"/>
      <c r="Y858" s="24"/>
      <c r="Z858" s="24"/>
      <c r="AA858" s="24"/>
      <c r="AB858" s="24"/>
    </row>
    <row r="859" spans="1:28">
      <c r="A859" s="24"/>
      <c r="B859" s="24"/>
      <c r="C859" s="24"/>
      <c r="D859" s="24"/>
      <c r="E859" s="24"/>
      <c r="F859" s="24"/>
      <c r="G859" s="24"/>
      <c r="V859" s="24"/>
      <c r="W859" s="24"/>
      <c r="X859" s="24"/>
      <c r="Y859" s="24"/>
      <c r="Z859" s="24"/>
      <c r="AA859" s="24"/>
      <c r="AB859" s="24"/>
    </row>
    <row r="860" spans="1:28">
      <c r="A860" s="24"/>
      <c r="B860" s="24"/>
      <c r="C860" s="24"/>
      <c r="D860" s="24"/>
      <c r="E860" s="24"/>
      <c r="F860" s="24"/>
      <c r="G860" s="24"/>
      <c r="V860" s="24"/>
      <c r="W860" s="24"/>
      <c r="X860" s="24"/>
      <c r="Y860" s="24"/>
      <c r="Z860" s="24"/>
      <c r="AA860" s="24"/>
      <c r="AB860" s="24"/>
    </row>
    <row r="861" spans="1:28">
      <c r="A861" s="24"/>
      <c r="B861" s="24"/>
      <c r="C861" s="24"/>
      <c r="D861" s="24"/>
      <c r="E861" s="24"/>
      <c r="F861" s="24"/>
      <c r="G861" s="24"/>
      <c r="V861" s="24"/>
      <c r="W861" s="24"/>
      <c r="X861" s="24"/>
      <c r="Y861" s="24"/>
      <c r="Z861" s="24"/>
      <c r="AA861" s="24"/>
      <c r="AB861" s="24"/>
    </row>
    <row r="862" spans="1:28">
      <c r="A862" s="24"/>
      <c r="B862" s="24"/>
      <c r="C862" s="24"/>
      <c r="D862" s="24"/>
      <c r="E862" s="24"/>
      <c r="F862" s="24"/>
      <c r="G862" s="24"/>
      <c r="V862" s="24"/>
      <c r="W862" s="24"/>
      <c r="X862" s="24"/>
      <c r="Y862" s="24"/>
      <c r="Z862" s="24"/>
      <c r="AA862" s="24"/>
      <c r="AB862" s="24"/>
    </row>
    <row r="863" spans="1:28">
      <c r="A863" s="24"/>
      <c r="B863" s="24"/>
      <c r="C863" s="24"/>
      <c r="D863" s="24"/>
      <c r="E863" s="24"/>
      <c r="F863" s="24"/>
      <c r="G863" s="24"/>
      <c r="V863" s="24"/>
      <c r="W863" s="24"/>
      <c r="X863" s="24"/>
      <c r="Y863" s="24"/>
      <c r="Z863" s="24"/>
      <c r="AA863" s="24"/>
      <c r="AB863" s="24"/>
    </row>
    <row r="864" spans="1:28">
      <c r="A864" s="24"/>
      <c r="B864" s="24"/>
      <c r="C864" s="24"/>
      <c r="D864" s="24"/>
      <c r="E864" s="24"/>
      <c r="F864" s="24"/>
      <c r="G864" s="24"/>
      <c r="V864" s="24"/>
      <c r="W864" s="24"/>
      <c r="X864" s="24"/>
      <c r="Y864" s="24"/>
      <c r="Z864" s="24"/>
      <c r="AA864" s="24"/>
      <c r="AB864" s="24"/>
    </row>
    <row r="865" spans="1:28">
      <c r="A865" s="24"/>
      <c r="B865" s="24"/>
      <c r="C865" s="24"/>
      <c r="D865" s="24"/>
      <c r="E865" s="24"/>
      <c r="F865" s="24"/>
      <c r="G865" s="24"/>
      <c r="V865" s="24"/>
      <c r="W865" s="24"/>
      <c r="X865" s="24"/>
      <c r="Y865" s="24"/>
      <c r="Z865" s="24"/>
      <c r="AA865" s="24"/>
      <c r="AB865" s="24"/>
    </row>
    <row r="866" spans="1:28">
      <c r="A866" s="24"/>
      <c r="B866" s="24"/>
      <c r="C866" s="24"/>
      <c r="D866" s="24"/>
      <c r="E866" s="24"/>
      <c r="F866" s="24"/>
      <c r="G866" s="24"/>
      <c r="V866" s="24"/>
      <c r="W866" s="24"/>
      <c r="X866" s="24"/>
      <c r="Y866" s="24"/>
      <c r="Z866" s="24"/>
      <c r="AA866" s="24"/>
      <c r="AB866" s="24"/>
    </row>
    <row r="867" spans="1:28">
      <c r="A867" s="24"/>
      <c r="B867" s="24"/>
      <c r="C867" s="24"/>
      <c r="D867" s="24"/>
      <c r="E867" s="24"/>
      <c r="F867" s="24"/>
      <c r="G867" s="24"/>
      <c r="V867" s="24"/>
      <c r="W867" s="24"/>
      <c r="X867" s="24"/>
      <c r="Y867" s="24"/>
      <c r="Z867" s="24"/>
      <c r="AA867" s="24"/>
      <c r="AB867" s="24"/>
    </row>
    <row r="868" spans="1:28">
      <c r="A868" s="24"/>
      <c r="B868" s="24"/>
      <c r="C868" s="24"/>
      <c r="D868" s="24"/>
      <c r="E868" s="24"/>
      <c r="F868" s="24"/>
      <c r="G868" s="24"/>
      <c r="V868" s="24"/>
      <c r="W868" s="24"/>
      <c r="X868" s="24"/>
      <c r="Y868" s="24"/>
      <c r="Z868" s="24"/>
      <c r="AA868" s="24"/>
      <c r="AB868" s="24"/>
    </row>
    <row r="869" spans="1:28">
      <c r="A869" s="24"/>
      <c r="B869" s="24"/>
      <c r="C869" s="24"/>
      <c r="D869" s="24"/>
      <c r="E869" s="24"/>
      <c r="F869" s="24"/>
      <c r="G869" s="24"/>
      <c r="V869" s="24"/>
      <c r="W869" s="24"/>
      <c r="X869" s="24"/>
      <c r="Y869" s="24"/>
      <c r="Z869" s="24"/>
      <c r="AA869" s="24"/>
      <c r="AB869" s="24"/>
    </row>
    <row r="870" spans="1:28">
      <c r="A870" s="24"/>
      <c r="B870" s="24"/>
      <c r="C870" s="24"/>
      <c r="D870" s="24"/>
      <c r="E870" s="24"/>
      <c r="F870" s="24"/>
      <c r="G870" s="24"/>
      <c r="V870" s="24"/>
      <c r="W870" s="24"/>
      <c r="X870" s="24"/>
      <c r="Y870" s="24"/>
      <c r="Z870" s="24"/>
      <c r="AA870" s="24"/>
      <c r="AB870" s="24"/>
    </row>
    <row r="871" spans="1:28">
      <c r="A871" s="24"/>
      <c r="B871" s="24"/>
      <c r="C871" s="24"/>
      <c r="D871" s="24"/>
      <c r="E871" s="24"/>
      <c r="F871" s="24"/>
      <c r="G871" s="24"/>
      <c r="V871" s="24"/>
      <c r="W871" s="24"/>
      <c r="X871" s="24"/>
      <c r="Y871" s="24"/>
      <c r="Z871" s="24"/>
      <c r="AA871" s="24"/>
      <c r="AB871" s="24"/>
    </row>
    <row r="872" spans="1:28">
      <c r="A872" s="24"/>
      <c r="B872" s="24"/>
      <c r="C872" s="24"/>
      <c r="D872" s="24"/>
      <c r="E872" s="24"/>
      <c r="F872" s="24"/>
      <c r="G872" s="24"/>
      <c r="V872" s="24"/>
      <c r="W872" s="24"/>
      <c r="X872" s="24"/>
      <c r="Y872" s="24"/>
      <c r="Z872" s="24"/>
      <c r="AA872" s="24"/>
      <c r="AB872" s="24"/>
    </row>
    <row r="873" spans="1:28">
      <c r="A873" s="24"/>
      <c r="B873" s="24"/>
      <c r="C873" s="24"/>
      <c r="D873" s="24"/>
      <c r="E873" s="24"/>
      <c r="F873" s="24"/>
      <c r="G873" s="24"/>
      <c r="V873" s="24"/>
      <c r="W873" s="24"/>
      <c r="X873" s="24"/>
      <c r="Y873" s="24"/>
      <c r="Z873" s="24"/>
      <c r="AA873" s="24"/>
      <c r="AB873" s="24"/>
    </row>
    <row r="874" spans="1:28">
      <c r="A874" s="24"/>
      <c r="B874" s="24"/>
      <c r="C874" s="24"/>
      <c r="D874" s="24"/>
      <c r="E874" s="24"/>
      <c r="F874" s="24"/>
      <c r="G874" s="24"/>
      <c r="V874" s="24"/>
      <c r="W874" s="24"/>
      <c r="X874" s="24"/>
      <c r="Y874" s="24"/>
      <c r="Z874" s="24"/>
      <c r="AA874" s="24"/>
      <c r="AB874" s="24"/>
    </row>
    <row r="875" spans="1:28">
      <c r="A875" s="24"/>
      <c r="B875" s="24"/>
      <c r="C875" s="24"/>
      <c r="D875" s="24"/>
      <c r="E875" s="24"/>
      <c r="F875" s="24"/>
      <c r="G875" s="24"/>
      <c r="V875" s="24"/>
      <c r="W875" s="24"/>
      <c r="X875" s="24"/>
      <c r="Y875" s="24"/>
      <c r="Z875" s="24"/>
      <c r="AA875" s="24"/>
      <c r="AB875" s="24"/>
    </row>
    <row r="876" spans="1:28">
      <c r="A876" s="24"/>
      <c r="B876" s="24"/>
      <c r="C876" s="24"/>
      <c r="D876" s="24"/>
      <c r="E876" s="24"/>
      <c r="F876" s="24"/>
      <c r="G876" s="24"/>
      <c r="V876" s="24"/>
      <c r="W876" s="24"/>
      <c r="X876" s="24"/>
      <c r="Y876" s="24"/>
      <c r="Z876" s="24"/>
      <c r="AA876" s="24"/>
      <c r="AB876" s="24"/>
    </row>
    <row r="877" spans="1:28">
      <c r="A877" s="24"/>
      <c r="B877" s="24"/>
      <c r="C877" s="24"/>
      <c r="D877" s="24"/>
      <c r="E877" s="24"/>
      <c r="F877" s="24"/>
      <c r="G877" s="24"/>
      <c r="V877" s="24"/>
      <c r="W877" s="24"/>
      <c r="X877" s="24"/>
      <c r="Y877" s="24"/>
      <c r="Z877" s="24"/>
      <c r="AA877" s="24"/>
      <c r="AB877" s="24"/>
    </row>
    <row r="878" spans="1:28">
      <c r="A878" s="24"/>
      <c r="B878" s="24"/>
      <c r="C878" s="24"/>
      <c r="D878" s="24"/>
      <c r="E878" s="24"/>
      <c r="F878" s="24"/>
      <c r="G878" s="24"/>
      <c r="V878" s="24"/>
      <c r="W878" s="24"/>
      <c r="X878" s="24"/>
      <c r="Y878" s="24"/>
      <c r="Z878" s="24"/>
      <c r="AA878" s="24"/>
      <c r="AB878" s="24"/>
    </row>
    <row r="879" spans="1:28">
      <c r="A879" s="24"/>
      <c r="B879" s="24"/>
      <c r="C879" s="24"/>
      <c r="D879" s="24"/>
      <c r="E879" s="24"/>
      <c r="F879" s="24"/>
      <c r="G879" s="24"/>
      <c r="V879" s="24"/>
      <c r="W879" s="24"/>
      <c r="X879" s="24"/>
      <c r="Y879" s="24"/>
      <c r="Z879" s="24"/>
      <c r="AA879" s="24"/>
      <c r="AB879" s="24"/>
    </row>
    <row r="880" spans="1:28">
      <c r="A880" s="24"/>
      <c r="B880" s="24"/>
      <c r="C880" s="24"/>
      <c r="D880" s="24"/>
      <c r="E880" s="24"/>
      <c r="F880" s="24"/>
      <c r="G880" s="24"/>
      <c r="V880" s="24"/>
      <c r="W880" s="24"/>
      <c r="X880" s="24"/>
      <c r="Y880" s="24"/>
      <c r="Z880" s="24"/>
      <c r="AA880" s="24"/>
      <c r="AB880" s="24"/>
    </row>
    <row r="881" spans="1:28">
      <c r="A881" s="24"/>
      <c r="B881" s="24"/>
      <c r="C881" s="24"/>
      <c r="D881" s="24"/>
      <c r="E881" s="24"/>
      <c r="F881" s="24"/>
      <c r="G881" s="24"/>
      <c r="V881" s="24"/>
      <c r="W881" s="24"/>
      <c r="X881" s="24"/>
      <c r="Y881" s="24"/>
      <c r="Z881" s="24"/>
      <c r="AA881" s="24"/>
      <c r="AB881" s="24"/>
    </row>
    <row r="882" spans="1:28">
      <c r="A882" s="24"/>
      <c r="B882" s="24"/>
      <c r="C882" s="24"/>
      <c r="D882" s="24"/>
      <c r="E882" s="24"/>
      <c r="F882" s="24"/>
      <c r="G882" s="24"/>
      <c r="V882" s="24"/>
      <c r="W882" s="24"/>
      <c r="X882" s="24"/>
      <c r="Y882" s="24"/>
      <c r="Z882" s="24"/>
      <c r="AA882" s="24"/>
      <c r="AB882" s="24"/>
    </row>
    <row r="883" spans="1:28">
      <c r="A883" s="24"/>
      <c r="B883" s="24"/>
      <c r="C883" s="24"/>
      <c r="D883" s="24"/>
      <c r="E883" s="24"/>
      <c r="F883" s="24"/>
      <c r="G883" s="24"/>
      <c r="V883" s="24"/>
      <c r="W883" s="24"/>
      <c r="X883" s="24"/>
      <c r="Y883" s="24"/>
      <c r="Z883" s="24"/>
      <c r="AA883" s="24"/>
      <c r="AB883" s="24"/>
    </row>
    <row r="884" spans="1:28">
      <c r="A884" s="24"/>
      <c r="B884" s="24"/>
      <c r="C884" s="24"/>
      <c r="D884" s="24"/>
      <c r="E884" s="24"/>
      <c r="F884" s="24"/>
      <c r="G884" s="24"/>
      <c r="V884" s="24"/>
      <c r="W884" s="24"/>
      <c r="X884" s="24"/>
      <c r="Y884" s="24"/>
      <c r="Z884" s="24"/>
      <c r="AA884" s="24"/>
      <c r="AB884" s="24"/>
    </row>
    <row r="885" spans="1:28">
      <c r="A885" s="24"/>
      <c r="B885" s="24"/>
      <c r="C885" s="24"/>
      <c r="D885" s="24"/>
      <c r="E885" s="24"/>
      <c r="F885" s="24"/>
      <c r="G885" s="24"/>
      <c r="V885" s="24"/>
      <c r="W885" s="24"/>
      <c r="X885" s="24"/>
      <c r="Y885" s="24"/>
      <c r="Z885" s="24"/>
      <c r="AA885" s="24"/>
      <c r="AB885" s="24"/>
    </row>
    <row r="886" spans="1:28">
      <c r="A886" s="24"/>
      <c r="B886" s="24"/>
      <c r="C886" s="24"/>
      <c r="D886" s="24"/>
      <c r="E886" s="24"/>
      <c r="F886" s="24"/>
      <c r="G886" s="24"/>
      <c r="V886" s="24"/>
      <c r="W886" s="24"/>
      <c r="X886" s="24"/>
      <c r="Y886" s="24"/>
      <c r="Z886" s="24"/>
      <c r="AA886" s="24"/>
      <c r="AB886" s="24"/>
    </row>
    <row r="887" spans="1:28">
      <c r="A887" s="24"/>
      <c r="B887" s="24"/>
      <c r="C887" s="24"/>
      <c r="D887" s="24"/>
      <c r="E887" s="24"/>
      <c r="F887" s="24"/>
      <c r="G887" s="24"/>
      <c r="V887" s="24"/>
      <c r="W887" s="24"/>
      <c r="X887" s="24"/>
      <c r="Y887" s="24"/>
      <c r="Z887" s="24"/>
      <c r="AA887" s="24"/>
      <c r="AB887" s="24"/>
    </row>
    <row r="888" spans="1:28">
      <c r="A888" s="24"/>
      <c r="B888" s="24"/>
      <c r="C888" s="24"/>
      <c r="D888" s="24"/>
      <c r="E888" s="24"/>
      <c r="F888" s="24"/>
      <c r="G888" s="24"/>
      <c r="V888" s="24"/>
      <c r="W888" s="24"/>
      <c r="X888" s="24"/>
      <c r="Y888" s="24"/>
      <c r="Z888" s="24"/>
      <c r="AA888" s="24"/>
      <c r="AB888" s="24"/>
    </row>
    <row r="889" spans="1:28">
      <c r="A889" s="24"/>
      <c r="B889" s="24"/>
      <c r="C889" s="24"/>
      <c r="D889" s="24"/>
      <c r="E889" s="24"/>
      <c r="F889" s="24"/>
      <c r="G889" s="24"/>
      <c r="V889" s="24"/>
      <c r="W889" s="24"/>
      <c r="X889" s="24"/>
      <c r="Y889" s="24"/>
      <c r="Z889" s="24"/>
      <c r="AA889" s="24"/>
      <c r="AB889" s="24"/>
    </row>
    <row r="890" spans="1:28">
      <c r="A890" s="24"/>
      <c r="B890" s="24"/>
      <c r="C890" s="24"/>
      <c r="D890" s="24"/>
      <c r="E890" s="24"/>
      <c r="F890" s="24"/>
      <c r="G890" s="24"/>
      <c r="V890" s="24"/>
      <c r="W890" s="24"/>
      <c r="X890" s="24"/>
      <c r="Y890" s="24"/>
      <c r="Z890" s="24"/>
      <c r="AA890" s="24"/>
      <c r="AB890" s="24"/>
    </row>
    <row r="891" spans="1:28">
      <c r="A891" s="24"/>
      <c r="B891" s="24"/>
      <c r="C891" s="24"/>
      <c r="D891" s="24"/>
      <c r="E891" s="24"/>
      <c r="F891" s="24"/>
      <c r="G891" s="24"/>
      <c r="V891" s="24"/>
      <c r="W891" s="24"/>
      <c r="X891" s="24"/>
      <c r="Y891" s="24"/>
      <c r="Z891" s="24"/>
      <c r="AA891" s="24"/>
      <c r="AB891" s="24"/>
    </row>
    <row r="892" spans="1:28">
      <c r="A892" s="24"/>
      <c r="B892" s="24"/>
      <c r="C892" s="24"/>
      <c r="D892" s="24"/>
      <c r="E892" s="24"/>
      <c r="F892" s="24"/>
      <c r="G892" s="24"/>
      <c r="V892" s="24"/>
      <c r="W892" s="24"/>
      <c r="X892" s="24"/>
      <c r="Y892" s="24"/>
      <c r="Z892" s="24"/>
      <c r="AA892" s="24"/>
      <c r="AB892" s="24"/>
    </row>
    <row r="893" spans="1:28">
      <c r="A893" s="24"/>
      <c r="B893" s="24"/>
      <c r="C893" s="24"/>
      <c r="D893" s="24"/>
      <c r="E893" s="24"/>
      <c r="F893" s="24"/>
      <c r="G893" s="24"/>
      <c r="V893" s="24"/>
      <c r="W893" s="24"/>
      <c r="X893" s="24"/>
      <c r="Y893" s="24"/>
      <c r="Z893" s="24"/>
      <c r="AA893" s="24"/>
      <c r="AB893" s="24"/>
    </row>
    <row r="894" spans="1:28">
      <c r="A894" s="24"/>
      <c r="B894" s="24"/>
      <c r="C894" s="24"/>
      <c r="D894" s="24"/>
      <c r="E894" s="24"/>
      <c r="F894" s="24"/>
      <c r="G894" s="24"/>
      <c r="V894" s="24"/>
      <c r="W894" s="24"/>
      <c r="X894" s="24"/>
      <c r="Y894" s="24"/>
      <c r="Z894" s="24"/>
      <c r="AA894" s="24"/>
      <c r="AB894" s="24"/>
    </row>
    <row r="895" spans="1:28">
      <c r="A895" s="24"/>
      <c r="B895" s="24"/>
      <c r="C895" s="24"/>
      <c r="D895" s="24"/>
      <c r="E895" s="24"/>
      <c r="F895" s="24"/>
      <c r="G895" s="24"/>
      <c r="V895" s="24"/>
      <c r="W895" s="24"/>
      <c r="X895" s="24"/>
      <c r="Y895" s="24"/>
      <c r="Z895" s="24"/>
      <c r="AA895" s="24"/>
      <c r="AB895" s="24"/>
    </row>
    <row r="896" spans="1:28">
      <c r="A896" s="24"/>
      <c r="B896" s="24"/>
      <c r="C896" s="24"/>
      <c r="D896" s="24"/>
      <c r="E896" s="24"/>
      <c r="F896" s="24"/>
      <c r="G896" s="24"/>
      <c r="V896" s="24"/>
      <c r="W896" s="24"/>
      <c r="X896" s="24"/>
      <c r="Y896" s="24"/>
      <c r="Z896" s="24"/>
      <c r="AA896" s="24"/>
      <c r="AB896" s="24"/>
    </row>
    <row r="897" spans="1:28">
      <c r="A897" s="24"/>
      <c r="B897" s="24"/>
      <c r="C897" s="24"/>
      <c r="D897" s="24"/>
      <c r="E897" s="24"/>
      <c r="F897" s="24"/>
      <c r="G897" s="24"/>
      <c r="V897" s="24"/>
      <c r="W897" s="24"/>
      <c r="X897" s="24"/>
      <c r="Y897" s="24"/>
      <c r="Z897" s="24"/>
      <c r="AA897" s="24"/>
      <c r="AB897" s="24"/>
    </row>
    <row r="898" spans="1:28">
      <c r="A898" s="24"/>
      <c r="B898" s="24"/>
      <c r="C898" s="24"/>
      <c r="D898" s="24"/>
      <c r="E898" s="24"/>
      <c r="F898" s="24"/>
      <c r="G898" s="24"/>
      <c r="V898" s="24"/>
      <c r="W898" s="24"/>
      <c r="X898" s="24"/>
      <c r="Y898" s="24"/>
      <c r="Z898" s="24"/>
      <c r="AA898" s="24"/>
      <c r="AB898" s="24"/>
    </row>
    <row r="899" spans="1:28">
      <c r="A899" s="24"/>
      <c r="B899" s="24"/>
      <c r="C899" s="24"/>
      <c r="D899" s="24"/>
      <c r="E899" s="24"/>
      <c r="F899" s="24"/>
      <c r="G899" s="24"/>
      <c r="V899" s="24"/>
      <c r="W899" s="24"/>
      <c r="X899" s="24"/>
      <c r="Y899" s="24"/>
      <c r="Z899" s="24"/>
      <c r="AA899" s="24"/>
      <c r="AB899" s="24"/>
    </row>
    <row r="900" spans="1:28">
      <c r="A900" s="24"/>
      <c r="B900" s="24"/>
      <c r="C900" s="24"/>
      <c r="D900" s="24"/>
      <c r="E900" s="24"/>
      <c r="F900" s="24"/>
      <c r="G900" s="24"/>
      <c r="V900" s="24"/>
      <c r="W900" s="24"/>
      <c r="X900" s="24"/>
      <c r="Y900" s="24"/>
      <c r="Z900" s="24"/>
      <c r="AA900" s="24"/>
      <c r="AB900" s="24"/>
    </row>
    <row r="901" spans="1:28">
      <c r="A901" s="24"/>
      <c r="B901" s="24"/>
      <c r="C901" s="24"/>
      <c r="D901" s="24"/>
      <c r="E901" s="24"/>
      <c r="F901" s="24"/>
      <c r="G901" s="24"/>
      <c r="V901" s="24"/>
      <c r="W901" s="24"/>
      <c r="X901" s="24"/>
      <c r="Y901" s="24"/>
      <c r="Z901" s="24"/>
      <c r="AA901" s="24"/>
      <c r="AB901" s="24"/>
    </row>
    <row r="902" spans="1:28">
      <c r="A902" s="24"/>
      <c r="B902" s="24"/>
      <c r="C902" s="24"/>
      <c r="D902" s="24"/>
      <c r="E902" s="24"/>
      <c r="F902" s="24"/>
      <c r="G902" s="24"/>
      <c r="V902" s="24"/>
      <c r="W902" s="24"/>
      <c r="X902" s="24"/>
      <c r="Y902" s="24"/>
      <c r="Z902" s="24"/>
      <c r="AA902" s="24"/>
      <c r="AB902" s="24"/>
    </row>
    <row r="903" spans="1:28">
      <c r="A903" s="24"/>
      <c r="B903" s="24"/>
      <c r="C903" s="24"/>
      <c r="D903" s="24"/>
      <c r="E903" s="24"/>
      <c r="F903" s="24"/>
      <c r="G903" s="24"/>
      <c r="V903" s="24"/>
      <c r="W903" s="24"/>
      <c r="X903" s="24"/>
      <c r="Y903" s="24"/>
      <c r="Z903" s="24"/>
      <c r="AA903" s="24"/>
      <c r="AB903" s="24"/>
    </row>
    <row r="904" spans="1:28">
      <c r="A904" s="24"/>
      <c r="B904" s="24"/>
      <c r="C904" s="24"/>
      <c r="D904" s="24"/>
      <c r="E904" s="24"/>
      <c r="F904" s="24"/>
      <c r="G904" s="24"/>
      <c r="V904" s="24"/>
      <c r="W904" s="24"/>
      <c r="X904" s="24"/>
      <c r="Y904" s="24"/>
      <c r="Z904" s="24"/>
      <c r="AA904" s="24"/>
      <c r="AB904" s="24"/>
    </row>
    <row r="905" spans="1:28">
      <c r="A905" s="24"/>
      <c r="B905" s="24"/>
      <c r="C905" s="24"/>
      <c r="D905" s="24"/>
      <c r="E905" s="24"/>
      <c r="F905" s="24"/>
      <c r="G905" s="24"/>
      <c r="V905" s="24"/>
      <c r="W905" s="24"/>
      <c r="X905" s="24"/>
      <c r="Y905" s="24"/>
      <c r="Z905" s="24"/>
      <c r="AA905" s="24"/>
      <c r="AB905" s="24"/>
    </row>
    <row r="906" spans="1:28">
      <c r="A906" s="24"/>
      <c r="B906" s="24"/>
      <c r="C906" s="24"/>
      <c r="D906" s="24"/>
      <c r="E906" s="24"/>
      <c r="F906" s="24"/>
      <c r="G906" s="24"/>
      <c r="V906" s="24"/>
      <c r="W906" s="24"/>
      <c r="X906" s="24"/>
      <c r="Y906" s="24"/>
      <c r="Z906" s="24"/>
      <c r="AA906" s="24"/>
      <c r="AB906" s="24"/>
    </row>
    <row r="907" spans="1:28">
      <c r="A907" s="24"/>
      <c r="B907" s="24"/>
      <c r="C907" s="24"/>
      <c r="D907" s="24"/>
      <c r="E907" s="24"/>
      <c r="F907" s="24"/>
      <c r="G907" s="24"/>
      <c r="V907" s="24"/>
      <c r="W907" s="24"/>
      <c r="X907" s="24"/>
      <c r="Y907" s="24"/>
      <c r="Z907" s="24"/>
      <c r="AA907" s="24"/>
      <c r="AB907" s="24"/>
    </row>
    <row r="908" spans="1:28">
      <c r="A908" s="24"/>
      <c r="B908" s="24"/>
      <c r="C908" s="24"/>
      <c r="D908" s="24"/>
      <c r="E908" s="24"/>
      <c r="F908" s="24"/>
      <c r="G908" s="24"/>
      <c r="V908" s="24"/>
      <c r="W908" s="24"/>
      <c r="X908" s="24"/>
      <c r="Y908" s="24"/>
      <c r="Z908" s="24"/>
      <c r="AA908" s="24"/>
      <c r="AB908" s="24"/>
    </row>
    <row r="909" spans="1:28">
      <c r="A909" s="24"/>
      <c r="B909" s="24"/>
      <c r="C909" s="24"/>
      <c r="D909" s="24"/>
      <c r="E909" s="24"/>
      <c r="F909" s="24"/>
      <c r="G909" s="24"/>
      <c r="V909" s="24"/>
      <c r="W909" s="24"/>
      <c r="X909" s="24"/>
      <c r="Y909" s="24"/>
      <c r="Z909" s="24"/>
      <c r="AA909" s="24"/>
      <c r="AB909" s="24"/>
    </row>
    <row r="910" spans="1:28">
      <c r="A910" s="24"/>
      <c r="B910" s="24"/>
      <c r="C910" s="24"/>
      <c r="D910" s="24"/>
      <c r="E910" s="24"/>
      <c r="F910" s="24"/>
      <c r="G910" s="24"/>
      <c r="V910" s="24"/>
      <c r="W910" s="24"/>
      <c r="X910" s="24"/>
      <c r="Y910" s="24"/>
      <c r="Z910" s="24"/>
      <c r="AA910" s="24"/>
      <c r="AB910" s="24"/>
    </row>
    <row r="911" spans="1:28">
      <c r="A911" s="24"/>
      <c r="B911" s="24"/>
      <c r="C911" s="24"/>
      <c r="D911" s="24"/>
      <c r="E911" s="24"/>
      <c r="F911" s="24"/>
      <c r="G911" s="24"/>
      <c r="V911" s="24"/>
      <c r="W911" s="24"/>
      <c r="X911" s="24"/>
      <c r="Y911" s="24"/>
      <c r="Z911" s="24"/>
      <c r="AA911" s="24"/>
      <c r="AB911" s="24"/>
    </row>
    <row r="912" spans="1:28">
      <c r="A912" s="24"/>
      <c r="B912" s="24"/>
      <c r="C912" s="24"/>
      <c r="D912" s="24"/>
      <c r="E912" s="24"/>
      <c r="F912" s="24"/>
      <c r="G912" s="24"/>
      <c r="V912" s="24"/>
      <c r="W912" s="24"/>
      <c r="X912" s="24"/>
      <c r="Y912" s="24"/>
      <c r="Z912" s="24"/>
      <c r="AA912" s="24"/>
      <c r="AB912" s="24"/>
    </row>
    <row r="913" spans="1:28">
      <c r="A913" s="24"/>
      <c r="B913" s="24"/>
      <c r="C913" s="24"/>
      <c r="D913" s="24"/>
      <c r="E913" s="24"/>
      <c r="F913" s="24"/>
      <c r="G913" s="24"/>
      <c r="V913" s="24"/>
      <c r="W913" s="24"/>
      <c r="X913" s="24"/>
      <c r="Y913" s="24"/>
      <c r="Z913" s="24"/>
      <c r="AA913" s="24"/>
      <c r="AB913" s="24"/>
    </row>
    <row r="914" spans="1:28">
      <c r="A914" s="24"/>
      <c r="B914" s="24"/>
      <c r="C914" s="24"/>
      <c r="D914" s="24"/>
      <c r="E914" s="24"/>
      <c r="F914" s="24"/>
      <c r="G914" s="24"/>
      <c r="V914" s="24"/>
      <c r="W914" s="24"/>
      <c r="X914" s="24"/>
      <c r="Y914" s="24"/>
      <c r="Z914" s="24"/>
      <c r="AA914" s="24"/>
      <c r="AB914" s="24"/>
    </row>
    <row r="915" spans="1:28">
      <c r="A915" s="24"/>
      <c r="B915" s="24"/>
      <c r="C915" s="24"/>
      <c r="D915" s="24"/>
      <c r="E915" s="24"/>
      <c r="F915" s="24"/>
      <c r="G915" s="24"/>
      <c r="V915" s="24"/>
      <c r="W915" s="24"/>
      <c r="X915" s="24"/>
      <c r="Y915" s="24"/>
      <c r="Z915" s="24"/>
      <c r="AA915" s="24"/>
      <c r="AB915" s="24"/>
    </row>
    <row r="916" spans="1:28">
      <c r="A916" s="24"/>
      <c r="B916" s="24"/>
      <c r="C916" s="24"/>
      <c r="D916" s="24"/>
      <c r="E916" s="24"/>
      <c r="F916" s="24"/>
      <c r="G916" s="24"/>
      <c r="V916" s="24"/>
      <c r="W916" s="24"/>
      <c r="X916" s="24"/>
      <c r="Y916" s="24"/>
      <c r="Z916" s="24"/>
      <c r="AA916" s="24"/>
      <c r="AB916" s="24"/>
    </row>
    <row r="917" spans="1:28">
      <c r="A917" s="24"/>
      <c r="B917" s="24"/>
      <c r="C917" s="24"/>
      <c r="D917" s="24"/>
      <c r="E917" s="24"/>
      <c r="F917" s="24"/>
      <c r="G917" s="24"/>
      <c r="V917" s="24"/>
      <c r="W917" s="24"/>
      <c r="X917" s="24"/>
      <c r="Y917" s="24"/>
      <c r="Z917" s="24"/>
      <c r="AA917" s="24"/>
      <c r="AB917" s="24"/>
    </row>
    <row r="918" spans="1:28">
      <c r="A918" s="24"/>
      <c r="B918" s="24"/>
      <c r="C918" s="24"/>
      <c r="D918" s="24"/>
      <c r="E918" s="24"/>
      <c r="F918" s="24"/>
      <c r="G918" s="24"/>
      <c r="V918" s="24"/>
      <c r="W918" s="24"/>
      <c r="X918" s="24"/>
      <c r="Y918" s="24"/>
      <c r="Z918" s="24"/>
      <c r="AA918" s="24"/>
      <c r="AB918" s="24"/>
    </row>
    <row r="919" spans="1:28">
      <c r="A919" s="24"/>
      <c r="B919" s="24"/>
      <c r="C919" s="24"/>
      <c r="D919" s="24"/>
      <c r="E919" s="24"/>
      <c r="F919" s="24"/>
      <c r="G919" s="24"/>
      <c r="V919" s="24"/>
      <c r="W919" s="24"/>
      <c r="X919" s="24"/>
      <c r="Y919" s="24"/>
      <c r="Z919" s="24"/>
      <c r="AA919" s="24"/>
      <c r="AB919" s="24"/>
    </row>
    <row r="920" spans="1:28">
      <c r="A920" s="24"/>
      <c r="B920" s="24"/>
      <c r="C920" s="24"/>
      <c r="D920" s="24"/>
      <c r="E920" s="24"/>
      <c r="F920" s="24"/>
      <c r="G920" s="24"/>
      <c r="V920" s="24"/>
      <c r="W920" s="24"/>
      <c r="X920" s="24"/>
      <c r="Y920" s="24"/>
      <c r="Z920" s="24"/>
      <c r="AA920" s="24"/>
      <c r="AB920" s="24"/>
    </row>
    <row r="921" spans="1:28">
      <c r="A921" s="24"/>
      <c r="B921" s="24"/>
      <c r="C921" s="24"/>
      <c r="D921" s="24"/>
      <c r="E921" s="24"/>
      <c r="F921" s="24"/>
      <c r="G921" s="24"/>
      <c r="V921" s="24"/>
      <c r="W921" s="24"/>
      <c r="X921" s="24"/>
      <c r="Y921" s="24"/>
      <c r="Z921" s="24"/>
      <c r="AA921" s="24"/>
      <c r="AB921" s="24"/>
    </row>
    <row r="922" spans="1:28">
      <c r="A922" s="24"/>
      <c r="B922" s="24"/>
      <c r="C922" s="24"/>
      <c r="D922" s="24"/>
      <c r="E922" s="24"/>
      <c r="F922" s="24"/>
      <c r="G922" s="24"/>
      <c r="V922" s="24"/>
      <c r="W922" s="24"/>
      <c r="X922" s="24"/>
      <c r="Y922" s="24"/>
      <c r="Z922" s="24"/>
      <c r="AA922" s="24"/>
      <c r="AB922" s="24"/>
    </row>
    <row r="923" spans="1:28">
      <c r="A923" s="24"/>
      <c r="B923" s="24"/>
      <c r="C923" s="24"/>
      <c r="D923" s="24"/>
      <c r="E923" s="24"/>
      <c r="F923" s="24"/>
      <c r="G923" s="24"/>
      <c r="V923" s="24"/>
      <c r="W923" s="24"/>
      <c r="X923" s="24"/>
      <c r="Y923" s="24"/>
      <c r="Z923" s="24"/>
      <c r="AA923" s="24"/>
      <c r="AB923" s="24"/>
    </row>
    <row r="924" spans="1:28">
      <c r="A924" s="24"/>
      <c r="B924" s="24"/>
      <c r="C924" s="24"/>
      <c r="D924" s="24"/>
      <c r="E924" s="24"/>
      <c r="F924" s="24"/>
      <c r="G924" s="24"/>
      <c r="V924" s="24"/>
      <c r="W924" s="24"/>
      <c r="X924" s="24"/>
      <c r="Y924" s="24"/>
      <c r="Z924" s="24"/>
      <c r="AA924" s="24"/>
      <c r="AB924" s="24"/>
    </row>
    <row r="925" spans="1:28">
      <c r="A925" s="24"/>
      <c r="B925" s="24"/>
      <c r="C925" s="24"/>
      <c r="D925" s="24"/>
      <c r="E925" s="24"/>
      <c r="F925" s="24"/>
      <c r="G925" s="24"/>
      <c r="V925" s="24"/>
      <c r="W925" s="24"/>
      <c r="X925" s="24"/>
      <c r="Y925" s="24"/>
      <c r="Z925" s="24"/>
      <c r="AA925" s="24"/>
      <c r="AB925" s="24"/>
    </row>
    <row r="926" spans="1:28">
      <c r="A926" s="24"/>
      <c r="B926" s="24"/>
      <c r="C926" s="24"/>
      <c r="D926" s="24"/>
      <c r="E926" s="24"/>
      <c r="F926" s="24"/>
      <c r="G926" s="24"/>
      <c r="V926" s="24"/>
      <c r="W926" s="24"/>
      <c r="X926" s="24"/>
      <c r="Y926" s="24"/>
      <c r="Z926" s="24"/>
      <c r="AA926" s="24"/>
      <c r="AB926" s="24"/>
    </row>
    <row r="927" spans="1:28">
      <c r="A927" s="24"/>
      <c r="B927" s="24"/>
      <c r="C927" s="24"/>
      <c r="D927" s="24"/>
      <c r="E927" s="24"/>
      <c r="F927" s="24"/>
      <c r="G927" s="24"/>
      <c r="V927" s="24"/>
      <c r="W927" s="24"/>
      <c r="X927" s="24"/>
      <c r="Y927" s="24"/>
      <c r="Z927" s="24"/>
      <c r="AA927" s="24"/>
      <c r="AB927" s="24"/>
    </row>
    <row r="928" spans="1:28">
      <c r="A928" s="24"/>
      <c r="B928" s="24"/>
      <c r="C928" s="24"/>
      <c r="D928" s="24"/>
      <c r="E928" s="24"/>
      <c r="F928" s="24"/>
      <c r="G928" s="24"/>
      <c r="V928" s="24"/>
      <c r="W928" s="24"/>
      <c r="X928" s="24"/>
      <c r="Y928" s="24"/>
      <c r="Z928" s="24"/>
      <c r="AA928" s="24"/>
      <c r="AB928" s="24"/>
    </row>
    <row r="929" spans="1:28">
      <c r="A929" s="24"/>
      <c r="B929" s="24"/>
      <c r="C929" s="24"/>
      <c r="D929" s="24"/>
      <c r="E929" s="24"/>
      <c r="F929" s="24"/>
      <c r="G929" s="24"/>
      <c r="V929" s="24"/>
      <c r="W929" s="24"/>
      <c r="X929" s="24"/>
      <c r="Y929" s="24"/>
      <c r="Z929" s="24"/>
      <c r="AA929" s="24"/>
      <c r="AB929" s="24"/>
    </row>
    <row r="930" spans="1:28">
      <c r="A930" s="24"/>
      <c r="B930" s="24"/>
      <c r="C930" s="24"/>
      <c r="D930" s="24"/>
      <c r="E930" s="24"/>
      <c r="F930" s="24"/>
      <c r="G930" s="24"/>
      <c r="V930" s="24"/>
      <c r="W930" s="24"/>
      <c r="X930" s="24"/>
      <c r="Y930" s="24"/>
      <c r="Z930" s="24"/>
      <c r="AA930" s="24"/>
      <c r="AB930" s="24"/>
    </row>
    <row r="931" spans="1:28">
      <c r="A931" s="24"/>
      <c r="B931" s="24"/>
      <c r="C931" s="24"/>
      <c r="D931" s="24"/>
      <c r="E931" s="24"/>
      <c r="F931" s="24"/>
      <c r="G931" s="24"/>
      <c r="V931" s="24"/>
      <c r="W931" s="24"/>
      <c r="X931" s="24"/>
      <c r="Y931" s="24"/>
      <c r="Z931" s="24"/>
      <c r="AA931" s="24"/>
      <c r="AB931" s="24"/>
    </row>
    <row r="932" spans="1:28">
      <c r="A932" s="24"/>
      <c r="B932" s="24"/>
      <c r="C932" s="24"/>
      <c r="D932" s="24"/>
      <c r="E932" s="24"/>
      <c r="F932" s="24"/>
      <c r="G932" s="24"/>
      <c r="V932" s="24"/>
      <c r="W932" s="24"/>
      <c r="X932" s="24"/>
      <c r="Y932" s="24"/>
      <c r="Z932" s="24"/>
      <c r="AA932" s="24"/>
      <c r="AB932" s="24"/>
    </row>
    <row r="933" spans="1:28">
      <c r="A933" s="24"/>
      <c r="B933" s="24"/>
      <c r="C933" s="24"/>
      <c r="D933" s="24"/>
      <c r="E933" s="24"/>
      <c r="F933" s="24"/>
      <c r="G933" s="24"/>
      <c r="V933" s="24"/>
      <c r="W933" s="24"/>
      <c r="X933" s="24"/>
      <c r="Y933" s="24"/>
      <c r="Z933" s="24"/>
      <c r="AA933" s="24"/>
      <c r="AB933" s="24"/>
    </row>
    <row r="934" spans="1:28">
      <c r="A934" s="24"/>
      <c r="B934" s="24"/>
      <c r="C934" s="24"/>
      <c r="D934" s="24"/>
      <c r="E934" s="24"/>
      <c r="F934" s="24"/>
      <c r="G934" s="24"/>
      <c r="V934" s="24"/>
      <c r="W934" s="24"/>
      <c r="X934" s="24"/>
      <c r="Y934" s="24"/>
      <c r="Z934" s="24"/>
      <c r="AA934" s="24"/>
      <c r="AB934" s="24"/>
    </row>
    <row r="935" spans="1:28">
      <c r="A935" s="24"/>
      <c r="B935" s="24"/>
      <c r="C935" s="24"/>
      <c r="D935" s="24"/>
      <c r="E935" s="24"/>
      <c r="F935" s="24"/>
      <c r="G935" s="24"/>
      <c r="V935" s="24"/>
      <c r="W935" s="24"/>
      <c r="X935" s="24"/>
      <c r="Y935" s="24"/>
      <c r="Z935" s="24"/>
      <c r="AA935" s="24"/>
      <c r="AB935" s="24"/>
    </row>
    <row r="936" spans="1:28">
      <c r="A936" s="24"/>
      <c r="B936" s="24"/>
      <c r="C936" s="24"/>
      <c r="D936" s="24"/>
      <c r="E936" s="24"/>
      <c r="F936" s="24"/>
      <c r="G936" s="24"/>
      <c r="V936" s="24"/>
      <c r="W936" s="24"/>
      <c r="X936" s="24"/>
      <c r="Y936" s="24"/>
      <c r="Z936" s="24"/>
      <c r="AA936" s="24"/>
      <c r="AB936" s="24"/>
    </row>
    <row r="937" spans="1:28">
      <c r="A937" s="24"/>
      <c r="B937" s="24"/>
      <c r="C937" s="24"/>
      <c r="D937" s="24"/>
      <c r="E937" s="24"/>
      <c r="F937" s="24"/>
      <c r="G937" s="24"/>
      <c r="V937" s="24"/>
      <c r="W937" s="24"/>
      <c r="X937" s="24"/>
      <c r="Y937" s="24"/>
      <c r="Z937" s="24"/>
      <c r="AA937" s="24"/>
      <c r="AB937" s="24"/>
    </row>
    <row r="938" spans="1:28">
      <c r="A938" s="24"/>
      <c r="B938" s="24"/>
      <c r="C938" s="24"/>
      <c r="D938" s="24"/>
      <c r="E938" s="24"/>
      <c r="F938" s="24"/>
      <c r="G938" s="24"/>
      <c r="V938" s="24"/>
      <c r="W938" s="24"/>
      <c r="X938" s="24"/>
      <c r="Y938" s="24"/>
      <c r="Z938" s="24"/>
      <c r="AA938" s="24"/>
      <c r="AB938" s="24"/>
    </row>
    <row r="939" spans="1:28">
      <c r="A939" s="24"/>
      <c r="B939" s="24"/>
      <c r="C939" s="24"/>
      <c r="D939" s="24"/>
      <c r="E939" s="24"/>
      <c r="F939" s="24"/>
      <c r="G939" s="24"/>
      <c r="V939" s="24"/>
      <c r="W939" s="24"/>
      <c r="X939" s="24"/>
      <c r="Y939" s="24"/>
      <c r="Z939" s="24"/>
      <c r="AA939" s="24"/>
      <c r="AB939" s="24"/>
    </row>
    <row r="940" spans="1:28">
      <c r="A940" s="24"/>
      <c r="B940" s="24"/>
      <c r="C940" s="24"/>
      <c r="D940" s="24"/>
      <c r="E940" s="24"/>
      <c r="F940" s="24"/>
      <c r="G940" s="24"/>
      <c r="V940" s="24"/>
      <c r="W940" s="24"/>
      <c r="X940" s="24"/>
      <c r="Y940" s="24"/>
      <c r="Z940" s="24"/>
      <c r="AA940" s="24"/>
      <c r="AB940" s="24"/>
    </row>
    <row r="941" spans="1:28">
      <c r="A941" s="24"/>
      <c r="B941" s="24"/>
      <c r="C941" s="24"/>
      <c r="D941" s="24"/>
      <c r="E941" s="24"/>
      <c r="F941" s="24"/>
      <c r="G941" s="24"/>
      <c r="V941" s="24"/>
      <c r="W941" s="24"/>
      <c r="X941" s="24"/>
      <c r="Y941" s="24"/>
      <c r="Z941" s="24"/>
      <c r="AA941" s="24"/>
      <c r="AB941" s="24"/>
    </row>
    <row r="942" spans="1:28">
      <c r="A942" s="24"/>
      <c r="B942" s="24"/>
      <c r="C942" s="24"/>
      <c r="D942" s="24"/>
      <c r="E942" s="24"/>
      <c r="F942" s="24"/>
      <c r="G942" s="24"/>
      <c r="V942" s="24"/>
      <c r="W942" s="24"/>
      <c r="X942" s="24"/>
      <c r="Y942" s="24"/>
      <c r="Z942" s="24"/>
      <c r="AA942" s="24"/>
      <c r="AB942" s="24"/>
    </row>
    <row r="943" spans="1:28">
      <c r="A943" s="24"/>
      <c r="B943" s="24"/>
      <c r="C943" s="24"/>
      <c r="D943" s="24"/>
      <c r="E943" s="24"/>
      <c r="F943" s="24"/>
      <c r="G943" s="24"/>
      <c r="V943" s="24"/>
      <c r="W943" s="24"/>
      <c r="X943" s="24"/>
      <c r="Y943" s="24"/>
      <c r="Z943" s="24"/>
      <c r="AA943" s="24"/>
      <c r="AB943" s="24"/>
    </row>
    <row r="944" spans="1:28">
      <c r="A944" s="24"/>
      <c r="B944" s="24"/>
      <c r="C944" s="24"/>
      <c r="D944" s="24"/>
      <c r="E944" s="24"/>
      <c r="F944" s="24"/>
      <c r="G944" s="24"/>
      <c r="V944" s="24"/>
      <c r="W944" s="24"/>
      <c r="X944" s="24"/>
      <c r="Y944" s="24"/>
      <c r="Z944" s="24"/>
      <c r="AA944" s="24"/>
      <c r="AB944" s="24"/>
    </row>
    <row r="945" spans="1:28">
      <c r="A945" s="24"/>
      <c r="B945" s="24"/>
      <c r="C945" s="24"/>
      <c r="D945" s="24"/>
      <c r="E945" s="24"/>
      <c r="F945" s="24"/>
      <c r="G945" s="24"/>
      <c r="V945" s="24"/>
      <c r="W945" s="24"/>
      <c r="X945" s="24"/>
      <c r="Y945" s="24"/>
      <c r="Z945" s="24"/>
      <c r="AA945" s="24"/>
      <c r="AB945" s="24"/>
    </row>
    <row r="946" spans="1:28">
      <c r="A946" s="24"/>
      <c r="B946" s="24"/>
      <c r="C946" s="24"/>
      <c r="D946" s="24"/>
      <c r="E946" s="24"/>
      <c r="F946" s="24"/>
      <c r="G946" s="24"/>
      <c r="V946" s="24"/>
      <c r="W946" s="24"/>
      <c r="X946" s="24"/>
      <c r="Y946" s="24"/>
      <c r="Z946" s="24"/>
      <c r="AA946" s="24"/>
      <c r="AB946" s="24"/>
    </row>
    <row r="947" spans="1:28">
      <c r="A947" s="24"/>
      <c r="B947" s="24"/>
      <c r="C947" s="24"/>
      <c r="D947" s="24"/>
      <c r="E947" s="24"/>
      <c r="F947" s="24"/>
      <c r="G947" s="24"/>
      <c r="V947" s="24"/>
      <c r="W947" s="24"/>
      <c r="X947" s="24"/>
      <c r="Y947" s="24"/>
      <c r="Z947" s="24"/>
      <c r="AA947" s="24"/>
      <c r="AB947" s="24"/>
    </row>
    <row r="948" spans="1:28">
      <c r="A948" s="24"/>
      <c r="B948" s="24"/>
      <c r="C948" s="24"/>
      <c r="D948" s="24"/>
      <c r="E948" s="24"/>
      <c r="F948" s="24"/>
      <c r="G948" s="24"/>
      <c r="V948" s="24"/>
      <c r="W948" s="24"/>
      <c r="X948" s="24"/>
      <c r="Y948" s="24"/>
      <c r="Z948" s="24"/>
      <c r="AA948" s="24"/>
      <c r="AB948" s="24"/>
    </row>
    <row r="949" spans="1:28">
      <c r="A949" s="24"/>
      <c r="B949" s="24"/>
      <c r="C949" s="24"/>
      <c r="D949" s="24"/>
      <c r="E949" s="24"/>
      <c r="F949" s="24"/>
      <c r="G949" s="24"/>
      <c r="V949" s="24"/>
      <c r="W949" s="24"/>
      <c r="X949" s="24"/>
      <c r="Y949" s="24"/>
      <c r="Z949" s="24"/>
      <c r="AA949" s="24"/>
      <c r="AB949" s="24"/>
    </row>
    <row r="950" spans="1:28">
      <c r="A950" s="24"/>
      <c r="B950" s="24"/>
      <c r="C950" s="24"/>
      <c r="D950" s="24"/>
      <c r="E950" s="24"/>
      <c r="F950" s="24"/>
      <c r="G950" s="24"/>
      <c r="V950" s="24"/>
      <c r="W950" s="24"/>
      <c r="X950" s="24"/>
      <c r="Y950" s="24"/>
      <c r="Z950" s="24"/>
      <c r="AA950" s="24"/>
      <c r="AB950" s="24"/>
    </row>
    <row r="951" spans="1:28">
      <c r="A951" s="24"/>
      <c r="B951" s="24"/>
      <c r="C951" s="24"/>
      <c r="D951" s="24"/>
      <c r="E951" s="24"/>
      <c r="F951" s="24"/>
      <c r="G951" s="24"/>
      <c r="V951" s="24"/>
      <c r="W951" s="24"/>
      <c r="X951" s="24"/>
      <c r="Y951" s="24"/>
      <c r="Z951" s="24"/>
      <c r="AA951" s="24"/>
      <c r="AB951" s="24"/>
    </row>
    <row r="952" spans="1:28">
      <c r="A952" s="24"/>
      <c r="B952" s="24"/>
      <c r="C952" s="24"/>
      <c r="D952" s="24"/>
      <c r="E952" s="24"/>
      <c r="F952" s="24"/>
      <c r="G952" s="24"/>
      <c r="V952" s="24"/>
      <c r="W952" s="24"/>
      <c r="X952" s="24"/>
      <c r="Y952" s="24"/>
      <c r="Z952" s="24"/>
      <c r="AA952" s="24"/>
      <c r="AB952" s="24"/>
    </row>
    <row r="953" spans="1:28">
      <c r="A953" s="24"/>
      <c r="B953" s="24"/>
      <c r="C953" s="24"/>
      <c r="D953" s="24"/>
      <c r="E953" s="24"/>
      <c r="F953" s="24"/>
      <c r="G953" s="24"/>
      <c r="V953" s="24"/>
      <c r="W953" s="24"/>
      <c r="X953" s="24"/>
      <c r="Y953" s="24"/>
      <c r="Z953" s="24"/>
      <c r="AA953" s="24"/>
      <c r="AB953" s="24"/>
    </row>
    <row r="954" spans="1:28">
      <c r="A954" s="24"/>
      <c r="B954" s="24"/>
      <c r="C954" s="24"/>
      <c r="D954" s="24"/>
      <c r="E954" s="24"/>
      <c r="F954" s="24"/>
      <c r="G954" s="24"/>
      <c r="V954" s="24"/>
      <c r="W954" s="24"/>
      <c r="X954" s="24"/>
      <c r="Y954" s="24"/>
      <c r="Z954" s="24"/>
      <c r="AA954" s="24"/>
      <c r="AB954" s="24"/>
    </row>
    <row r="955" spans="1:28">
      <c r="A955" s="24"/>
      <c r="B955" s="24"/>
      <c r="C955" s="24"/>
      <c r="D955" s="24"/>
      <c r="E955" s="24"/>
      <c r="F955" s="24"/>
      <c r="G955" s="24"/>
      <c r="V955" s="24"/>
      <c r="W955" s="24"/>
      <c r="X955" s="24"/>
      <c r="Y955" s="24"/>
      <c r="Z955" s="24"/>
      <c r="AA955" s="24"/>
      <c r="AB955" s="24"/>
    </row>
    <row r="956" spans="1:28">
      <c r="A956" s="24"/>
      <c r="B956" s="24"/>
      <c r="C956" s="24"/>
      <c r="D956" s="24"/>
      <c r="E956" s="24"/>
      <c r="F956" s="24"/>
      <c r="G956" s="24"/>
      <c r="V956" s="24"/>
      <c r="W956" s="24"/>
      <c r="X956" s="24"/>
      <c r="Y956" s="24"/>
      <c r="Z956" s="24"/>
      <c r="AA956" s="24"/>
      <c r="AB956" s="24"/>
    </row>
    <row r="957" spans="1:28">
      <c r="A957" s="24"/>
      <c r="B957" s="24"/>
      <c r="C957" s="24"/>
      <c r="D957" s="24"/>
      <c r="E957" s="24"/>
      <c r="F957" s="24"/>
      <c r="G957" s="24"/>
      <c r="V957" s="24"/>
      <c r="W957" s="24"/>
      <c r="X957" s="24"/>
      <c r="Y957" s="24"/>
      <c r="Z957" s="24"/>
      <c r="AA957" s="24"/>
      <c r="AB957" s="24"/>
    </row>
    <row r="958" spans="1:28">
      <c r="A958" s="24"/>
      <c r="B958" s="24"/>
      <c r="C958" s="24"/>
      <c r="D958" s="24"/>
      <c r="E958" s="24"/>
      <c r="F958" s="24"/>
      <c r="G958" s="24"/>
      <c r="V958" s="24"/>
      <c r="W958" s="24"/>
      <c r="X958" s="24"/>
      <c r="Y958" s="24"/>
      <c r="Z958" s="24"/>
      <c r="AA958" s="24"/>
      <c r="AB958" s="24"/>
    </row>
    <row r="959" spans="1:28">
      <c r="A959" s="24"/>
      <c r="B959" s="24"/>
      <c r="C959" s="24"/>
      <c r="D959" s="24"/>
      <c r="E959" s="24"/>
      <c r="F959" s="24"/>
      <c r="G959" s="24"/>
      <c r="V959" s="24"/>
      <c r="W959" s="24"/>
      <c r="X959" s="24"/>
      <c r="Y959" s="24"/>
      <c r="Z959" s="24"/>
      <c r="AA959" s="24"/>
      <c r="AB959" s="24"/>
    </row>
    <row r="960" spans="1:28">
      <c r="A960" s="24"/>
      <c r="B960" s="24"/>
      <c r="C960" s="24"/>
      <c r="D960" s="24"/>
      <c r="E960" s="24"/>
      <c r="F960" s="24"/>
      <c r="G960" s="24"/>
      <c r="V960" s="24"/>
      <c r="W960" s="24"/>
      <c r="X960" s="24"/>
      <c r="Y960" s="24"/>
      <c r="Z960" s="24"/>
      <c r="AA960" s="24"/>
      <c r="AB960" s="24"/>
    </row>
    <row r="961" spans="1:28">
      <c r="A961" s="24"/>
      <c r="B961" s="24"/>
      <c r="C961" s="24"/>
      <c r="D961" s="24"/>
      <c r="E961" s="24"/>
      <c r="F961" s="24"/>
      <c r="G961" s="24"/>
      <c r="V961" s="24"/>
      <c r="W961" s="24"/>
      <c r="X961" s="24"/>
      <c r="Y961" s="24"/>
      <c r="Z961" s="24"/>
      <c r="AA961" s="24"/>
      <c r="AB961" s="24"/>
    </row>
    <row r="962" spans="1:28">
      <c r="A962" s="24"/>
      <c r="B962" s="24"/>
      <c r="C962" s="24"/>
      <c r="D962" s="24"/>
      <c r="E962" s="24"/>
      <c r="F962" s="24"/>
      <c r="G962" s="24"/>
      <c r="V962" s="24"/>
      <c r="W962" s="24"/>
      <c r="X962" s="24"/>
      <c r="Y962" s="24"/>
      <c r="Z962" s="24"/>
      <c r="AA962" s="24"/>
      <c r="AB962" s="24"/>
    </row>
    <row r="963" spans="1:28">
      <c r="A963" s="24"/>
      <c r="B963" s="24"/>
      <c r="C963" s="24"/>
      <c r="D963" s="24"/>
      <c r="E963" s="24"/>
      <c r="F963" s="24"/>
      <c r="G963" s="24"/>
      <c r="V963" s="24"/>
      <c r="W963" s="24"/>
      <c r="X963" s="24"/>
      <c r="Y963" s="24"/>
      <c r="Z963" s="24"/>
      <c r="AA963" s="24"/>
      <c r="AB963" s="24"/>
    </row>
    <row r="964" spans="1:28">
      <c r="A964" s="24"/>
      <c r="B964" s="24"/>
      <c r="C964" s="24"/>
      <c r="D964" s="24"/>
      <c r="E964" s="24"/>
      <c r="F964" s="24"/>
      <c r="G964" s="24"/>
      <c r="V964" s="24"/>
      <c r="W964" s="24"/>
      <c r="X964" s="24"/>
      <c r="Y964" s="24"/>
      <c r="Z964" s="24"/>
      <c r="AA964" s="24"/>
      <c r="AB964" s="24"/>
    </row>
    <row r="965" spans="1:28">
      <c r="A965" s="24"/>
      <c r="B965" s="24"/>
      <c r="C965" s="24"/>
      <c r="D965" s="24"/>
      <c r="E965" s="24"/>
      <c r="F965" s="24"/>
      <c r="G965" s="24"/>
      <c r="V965" s="24"/>
      <c r="W965" s="24"/>
      <c r="X965" s="24"/>
      <c r="Y965" s="24"/>
      <c r="Z965" s="24"/>
      <c r="AA965" s="24"/>
      <c r="AB965" s="24"/>
    </row>
    <row r="966" spans="1:28">
      <c r="A966" s="24"/>
      <c r="B966" s="24"/>
      <c r="C966" s="24"/>
      <c r="D966" s="24"/>
      <c r="E966" s="24"/>
      <c r="F966" s="24"/>
      <c r="G966" s="24"/>
      <c r="V966" s="24"/>
      <c r="W966" s="24"/>
      <c r="X966" s="24"/>
      <c r="Y966" s="24"/>
      <c r="Z966" s="24"/>
      <c r="AA966" s="24"/>
      <c r="AB966" s="24"/>
    </row>
    <row r="967" spans="1:28">
      <c r="A967" s="24"/>
      <c r="B967" s="24"/>
      <c r="C967" s="24"/>
      <c r="D967" s="24"/>
      <c r="E967" s="24"/>
      <c r="F967" s="24"/>
      <c r="G967" s="24"/>
      <c r="V967" s="24"/>
      <c r="W967" s="24"/>
      <c r="X967" s="24"/>
      <c r="Y967" s="24"/>
      <c r="Z967" s="24"/>
      <c r="AA967" s="24"/>
      <c r="AB967" s="24"/>
    </row>
    <row r="968" spans="1:28">
      <c r="A968" s="24"/>
      <c r="B968" s="24"/>
      <c r="C968" s="24"/>
      <c r="D968" s="24"/>
      <c r="E968" s="24"/>
      <c r="F968" s="24"/>
      <c r="G968" s="24"/>
      <c r="V968" s="24"/>
      <c r="W968" s="24"/>
      <c r="X968" s="24"/>
      <c r="Y968" s="24"/>
      <c r="Z968" s="24"/>
      <c r="AA968" s="24"/>
      <c r="AB968" s="24"/>
    </row>
    <row r="969" spans="1:28">
      <c r="A969" s="24"/>
      <c r="B969" s="24"/>
      <c r="C969" s="24"/>
      <c r="D969" s="24"/>
      <c r="E969" s="24"/>
      <c r="F969" s="24"/>
      <c r="G969" s="24"/>
      <c r="V969" s="24"/>
      <c r="W969" s="24"/>
      <c r="X969" s="24"/>
      <c r="Y969" s="24"/>
      <c r="Z969" s="24"/>
      <c r="AA969" s="24"/>
      <c r="AB969" s="24"/>
    </row>
    <row r="970" spans="1:28">
      <c r="A970" s="24"/>
      <c r="B970" s="24"/>
      <c r="C970" s="24"/>
      <c r="D970" s="24"/>
      <c r="E970" s="24"/>
      <c r="F970" s="24"/>
      <c r="G970" s="24"/>
      <c r="V970" s="24"/>
      <c r="W970" s="24"/>
      <c r="X970" s="24"/>
      <c r="Y970" s="24"/>
      <c r="Z970" s="24"/>
      <c r="AA970" s="24"/>
      <c r="AB970" s="24"/>
    </row>
    <row r="971" spans="1:28">
      <c r="A971" s="24"/>
      <c r="B971" s="24"/>
      <c r="C971" s="24"/>
      <c r="D971" s="24"/>
      <c r="E971" s="24"/>
      <c r="F971" s="24"/>
      <c r="G971" s="24"/>
      <c r="V971" s="24"/>
      <c r="W971" s="24"/>
      <c r="X971" s="24"/>
      <c r="Y971" s="24"/>
      <c r="Z971" s="24"/>
      <c r="AA971" s="24"/>
      <c r="AB971" s="24"/>
    </row>
    <row r="972" spans="1:28">
      <c r="A972" s="24"/>
      <c r="B972" s="24"/>
      <c r="C972" s="24"/>
      <c r="D972" s="24"/>
      <c r="E972" s="24"/>
      <c r="F972" s="24"/>
      <c r="G972" s="24"/>
      <c r="V972" s="24"/>
      <c r="W972" s="24"/>
      <c r="X972" s="24"/>
      <c r="Y972" s="24"/>
      <c r="Z972" s="24"/>
      <c r="AA972" s="24"/>
      <c r="AB972" s="24"/>
    </row>
    <row r="973" spans="1:28">
      <c r="A973" s="24"/>
      <c r="B973" s="24"/>
      <c r="C973" s="24"/>
      <c r="D973" s="24"/>
      <c r="E973" s="24"/>
      <c r="F973" s="24"/>
      <c r="G973" s="24"/>
      <c r="V973" s="24"/>
      <c r="W973" s="24"/>
      <c r="X973" s="24"/>
      <c r="Y973" s="24"/>
      <c r="Z973" s="24"/>
      <c r="AA973" s="24"/>
      <c r="AB973" s="24"/>
    </row>
    <row r="974" spans="1:28">
      <c r="A974" s="24"/>
      <c r="B974" s="24"/>
      <c r="C974" s="24"/>
      <c r="D974" s="24"/>
      <c r="E974" s="24"/>
      <c r="F974" s="24"/>
      <c r="G974" s="24"/>
      <c r="V974" s="24"/>
      <c r="W974" s="24"/>
      <c r="X974" s="24"/>
      <c r="Y974" s="24"/>
      <c r="Z974" s="24"/>
      <c r="AA974" s="24"/>
      <c r="AB974" s="24"/>
    </row>
    <row r="975" spans="1:28">
      <c r="A975" s="24"/>
      <c r="B975" s="24"/>
      <c r="C975" s="24"/>
      <c r="D975" s="24"/>
      <c r="E975" s="24"/>
      <c r="F975" s="24"/>
      <c r="G975" s="24"/>
      <c r="V975" s="24"/>
      <c r="W975" s="24"/>
      <c r="X975" s="24"/>
      <c r="Y975" s="24"/>
      <c r="Z975" s="24"/>
      <c r="AA975" s="24"/>
      <c r="AB975" s="24"/>
    </row>
    <row r="976" spans="1:28">
      <c r="A976" s="24"/>
      <c r="B976" s="24"/>
      <c r="C976" s="24"/>
      <c r="D976" s="24"/>
      <c r="E976" s="24"/>
      <c r="F976" s="24"/>
      <c r="G976" s="24"/>
      <c r="V976" s="24"/>
      <c r="W976" s="24"/>
      <c r="X976" s="24"/>
      <c r="Y976" s="24"/>
      <c r="Z976" s="24"/>
      <c r="AA976" s="24"/>
      <c r="AB976" s="24"/>
    </row>
    <row r="977" spans="1:28">
      <c r="A977" s="24"/>
      <c r="B977" s="24"/>
      <c r="C977" s="24"/>
      <c r="D977" s="24"/>
      <c r="E977" s="24"/>
      <c r="F977" s="24"/>
      <c r="G977" s="24"/>
      <c r="V977" s="24"/>
      <c r="W977" s="24"/>
      <c r="X977" s="24"/>
      <c r="Y977" s="24"/>
      <c r="Z977" s="24"/>
      <c r="AA977" s="24"/>
      <c r="AB977" s="24"/>
    </row>
    <row r="978" spans="1:28">
      <c r="A978" s="24"/>
      <c r="B978" s="24"/>
      <c r="C978" s="24"/>
      <c r="D978" s="24"/>
      <c r="E978" s="24"/>
      <c r="F978" s="24"/>
      <c r="G978" s="24"/>
      <c r="V978" s="24"/>
      <c r="W978" s="24"/>
      <c r="X978" s="24"/>
      <c r="Y978" s="24"/>
      <c r="Z978" s="24"/>
      <c r="AA978" s="24"/>
      <c r="AB978" s="24"/>
    </row>
    <row r="979" spans="1:28">
      <c r="A979" s="24"/>
      <c r="B979" s="24"/>
      <c r="C979" s="24"/>
      <c r="D979" s="24"/>
      <c r="E979" s="24"/>
      <c r="F979" s="24"/>
      <c r="G979" s="24"/>
      <c r="V979" s="24"/>
      <c r="W979" s="24"/>
      <c r="X979" s="24"/>
      <c r="Y979" s="24"/>
      <c r="Z979" s="24"/>
      <c r="AA979" s="24"/>
      <c r="AB979" s="24"/>
    </row>
    <row r="980" spans="1:28">
      <c r="A980" s="24"/>
      <c r="B980" s="24"/>
      <c r="C980" s="24"/>
      <c r="D980" s="24"/>
      <c r="E980" s="24"/>
      <c r="F980" s="24"/>
      <c r="G980" s="24"/>
      <c r="V980" s="24"/>
      <c r="W980" s="24"/>
      <c r="X980" s="24"/>
      <c r="Y980" s="24"/>
      <c r="Z980" s="24"/>
      <c r="AA980" s="24"/>
      <c r="AB980" s="24"/>
    </row>
    <row r="981" spans="1:28">
      <c r="A981" s="24"/>
      <c r="B981" s="24"/>
      <c r="C981" s="24"/>
      <c r="D981" s="24"/>
      <c r="E981" s="24"/>
      <c r="F981" s="24"/>
      <c r="G981" s="24"/>
      <c r="V981" s="24"/>
      <c r="W981" s="24"/>
      <c r="X981" s="24"/>
      <c r="Y981" s="24"/>
      <c r="Z981" s="24"/>
      <c r="AA981" s="24"/>
      <c r="AB981" s="24"/>
    </row>
    <row r="982" spans="1:28">
      <c r="A982" s="24"/>
      <c r="B982" s="24"/>
      <c r="C982" s="24"/>
      <c r="D982" s="24"/>
      <c r="E982" s="24"/>
      <c r="F982" s="24"/>
      <c r="G982" s="24"/>
      <c r="V982" s="24"/>
      <c r="W982" s="24"/>
      <c r="X982" s="24"/>
      <c r="Y982" s="24"/>
      <c r="Z982" s="24"/>
      <c r="AA982" s="24"/>
      <c r="AB982" s="24"/>
    </row>
    <row r="983" spans="1:28">
      <c r="A983" s="24"/>
      <c r="B983" s="24"/>
      <c r="C983" s="24"/>
      <c r="D983" s="24"/>
      <c r="E983" s="24"/>
      <c r="F983" s="24"/>
      <c r="G983" s="24"/>
      <c r="V983" s="24"/>
      <c r="W983" s="24"/>
      <c r="X983" s="24"/>
      <c r="Y983" s="24"/>
      <c r="Z983" s="24"/>
      <c r="AA983" s="24"/>
      <c r="AB983" s="24"/>
    </row>
    <row r="984" spans="1:28">
      <c r="A984" s="24"/>
      <c r="B984" s="24"/>
      <c r="C984" s="24"/>
      <c r="D984" s="24"/>
      <c r="E984" s="24"/>
      <c r="F984" s="24"/>
      <c r="G984" s="24"/>
      <c r="V984" s="24"/>
      <c r="W984" s="24"/>
      <c r="X984" s="24"/>
      <c r="Y984" s="24"/>
      <c r="Z984" s="24"/>
      <c r="AA984" s="24"/>
      <c r="AB984" s="24"/>
    </row>
    <row r="985" spans="1:28">
      <c r="A985" s="24"/>
      <c r="B985" s="24"/>
      <c r="C985" s="24"/>
      <c r="D985" s="24"/>
      <c r="E985" s="24"/>
      <c r="F985" s="24"/>
      <c r="G985" s="24"/>
      <c r="V985" s="24"/>
      <c r="W985" s="24"/>
      <c r="X985" s="24"/>
      <c r="Y985" s="24"/>
      <c r="Z985" s="24"/>
      <c r="AA985" s="24"/>
      <c r="AB985" s="24"/>
    </row>
    <row r="986" spans="1:28">
      <c r="A986" s="24"/>
      <c r="B986" s="24"/>
      <c r="C986" s="24"/>
      <c r="D986" s="24"/>
      <c r="E986" s="24"/>
      <c r="F986" s="24"/>
      <c r="G986" s="24"/>
      <c r="V986" s="24"/>
      <c r="W986" s="24"/>
      <c r="X986" s="24"/>
      <c r="Y986" s="24"/>
      <c r="Z986" s="24"/>
      <c r="AA986" s="24"/>
      <c r="AB986" s="24"/>
    </row>
    <row r="987" spans="1:28">
      <c r="A987" s="24"/>
      <c r="B987" s="24"/>
      <c r="C987" s="24"/>
      <c r="D987" s="24"/>
      <c r="E987" s="24"/>
      <c r="F987" s="24"/>
      <c r="G987" s="24"/>
      <c r="V987" s="24"/>
      <c r="W987" s="24"/>
      <c r="X987" s="24"/>
      <c r="Y987" s="24"/>
      <c r="Z987" s="24"/>
      <c r="AA987" s="24"/>
      <c r="AB987" s="24"/>
    </row>
    <row r="988" spans="1:28">
      <c r="A988" s="24"/>
      <c r="B988" s="24"/>
      <c r="C988" s="24"/>
      <c r="D988" s="24"/>
      <c r="E988" s="24"/>
      <c r="F988" s="24"/>
      <c r="G988" s="24"/>
      <c r="V988" s="24"/>
      <c r="W988" s="24"/>
      <c r="X988" s="24"/>
      <c r="Y988" s="24"/>
      <c r="Z988" s="24"/>
      <c r="AA988" s="24"/>
      <c r="AB988" s="24"/>
    </row>
    <row r="989" spans="1:28">
      <c r="A989" s="24"/>
      <c r="B989" s="24"/>
      <c r="C989" s="24"/>
      <c r="D989" s="24"/>
      <c r="E989" s="24"/>
      <c r="F989" s="24"/>
      <c r="G989" s="24"/>
      <c r="V989" s="24"/>
      <c r="W989" s="24"/>
      <c r="X989" s="24"/>
      <c r="Y989" s="24"/>
      <c r="Z989" s="24"/>
      <c r="AA989" s="24"/>
      <c r="AB989" s="24"/>
    </row>
    <row r="990" spans="1:28">
      <c r="A990" s="24"/>
      <c r="B990" s="24"/>
      <c r="C990" s="24"/>
      <c r="D990" s="24"/>
      <c r="E990" s="24"/>
      <c r="F990" s="24"/>
      <c r="G990" s="24"/>
      <c r="V990" s="24"/>
      <c r="W990" s="24"/>
      <c r="X990" s="24"/>
      <c r="Y990" s="24"/>
      <c r="Z990" s="24"/>
      <c r="AA990" s="24"/>
      <c r="AB990" s="24"/>
    </row>
    <row r="991" spans="1:28">
      <c r="A991" s="24"/>
      <c r="B991" s="24"/>
      <c r="C991" s="24"/>
      <c r="D991" s="24"/>
      <c r="E991" s="24"/>
      <c r="F991" s="24"/>
      <c r="G991" s="24"/>
      <c r="V991" s="24"/>
      <c r="W991" s="24"/>
      <c r="X991" s="24"/>
      <c r="Y991" s="24"/>
      <c r="Z991" s="24"/>
      <c r="AA991" s="24"/>
      <c r="AB991" s="24"/>
    </row>
    <row r="992" spans="1:28">
      <c r="A992" s="24"/>
      <c r="B992" s="24"/>
      <c r="C992" s="24"/>
      <c r="D992" s="24"/>
      <c r="E992" s="24"/>
      <c r="F992" s="24"/>
      <c r="G992" s="24"/>
      <c r="V992" s="24"/>
      <c r="W992" s="24"/>
      <c r="X992" s="24"/>
      <c r="Y992" s="24"/>
      <c r="Z992" s="24"/>
      <c r="AA992" s="24"/>
      <c r="AB992" s="24"/>
    </row>
    <row r="993" spans="1:28">
      <c r="A993" s="24"/>
      <c r="B993" s="24"/>
      <c r="C993" s="24"/>
      <c r="D993" s="24"/>
      <c r="E993" s="24"/>
      <c r="F993" s="24"/>
      <c r="G993" s="24"/>
      <c r="V993" s="24"/>
      <c r="W993" s="24"/>
      <c r="X993" s="24"/>
      <c r="Y993" s="24"/>
      <c r="Z993" s="24"/>
      <c r="AA993" s="24"/>
      <c r="AB993" s="24"/>
    </row>
    <row r="994" spans="1:28">
      <c r="A994" s="24"/>
      <c r="B994" s="24"/>
      <c r="C994" s="24"/>
      <c r="D994" s="24"/>
      <c r="E994" s="24"/>
      <c r="F994" s="24"/>
      <c r="G994" s="24"/>
      <c r="V994" s="24"/>
      <c r="W994" s="24"/>
      <c r="X994" s="24"/>
      <c r="Y994" s="24"/>
      <c r="Z994" s="24"/>
      <c r="AA994" s="24"/>
      <c r="AB994" s="24"/>
    </row>
    <row r="995" spans="1:28">
      <c r="A995" s="24"/>
      <c r="B995" s="24"/>
      <c r="C995" s="24"/>
      <c r="D995" s="24"/>
      <c r="E995" s="24"/>
      <c r="F995" s="24"/>
      <c r="G995" s="24"/>
      <c r="V995" s="24"/>
      <c r="W995" s="24"/>
      <c r="X995" s="24"/>
      <c r="Y995" s="24"/>
      <c r="Z995" s="24"/>
      <c r="AA995" s="24"/>
      <c r="AB995" s="24"/>
    </row>
    <row r="996" spans="1:28">
      <c r="A996" s="24"/>
      <c r="B996" s="24"/>
      <c r="C996" s="24"/>
      <c r="D996" s="24"/>
      <c r="E996" s="24"/>
      <c r="F996" s="24"/>
      <c r="G996" s="24"/>
      <c r="V996" s="24"/>
      <c r="W996" s="24"/>
      <c r="X996" s="24"/>
      <c r="Y996" s="24"/>
      <c r="Z996" s="24"/>
      <c r="AA996" s="24"/>
      <c r="AB996" s="24"/>
    </row>
    <row r="997" spans="1:28">
      <c r="A997" s="24"/>
      <c r="B997" s="24"/>
      <c r="C997" s="24"/>
      <c r="D997" s="24"/>
      <c r="E997" s="24"/>
      <c r="F997" s="24"/>
      <c r="G997" s="24"/>
      <c r="V997" s="24"/>
      <c r="W997" s="24"/>
      <c r="X997" s="24"/>
      <c r="Y997" s="24"/>
      <c r="Z997" s="24"/>
      <c r="AA997" s="24"/>
      <c r="AB997" s="24"/>
    </row>
    <row r="998" spans="1:28">
      <c r="A998" s="24"/>
      <c r="B998" s="24"/>
      <c r="C998" s="24"/>
      <c r="D998" s="24"/>
      <c r="E998" s="24"/>
      <c r="F998" s="24"/>
      <c r="G998" s="24"/>
      <c r="V998" s="24"/>
      <c r="W998" s="24"/>
      <c r="X998" s="24"/>
      <c r="Y998" s="24"/>
      <c r="Z998" s="24"/>
      <c r="AA998" s="24"/>
      <c r="AB998" s="24"/>
    </row>
    <row r="999" spans="1:28">
      <c r="A999" s="24"/>
      <c r="B999" s="24"/>
      <c r="C999" s="24"/>
      <c r="D999" s="24"/>
      <c r="E999" s="24"/>
      <c r="F999" s="24"/>
      <c r="G999" s="24"/>
      <c r="V999" s="24"/>
      <c r="W999" s="24"/>
      <c r="X999" s="24"/>
      <c r="Y999" s="24"/>
      <c r="Z999" s="24"/>
      <c r="AA999" s="24"/>
      <c r="AB999" s="24"/>
    </row>
    <row r="1000" spans="1:28">
      <c r="A1000" s="24"/>
      <c r="B1000" s="24"/>
      <c r="C1000" s="24"/>
      <c r="D1000" s="24"/>
      <c r="E1000" s="24"/>
      <c r="F1000" s="24"/>
      <c r="G1000" s="24"/>
      <c r="V1000" s="24"/>
      <c r="W1000" s="24"/>
      <c r="X1000" s="24"/>
      <c r="Y1000" s="24"/>
      <c r="Z1000" s="24"/>
      <c r="AA1000" s="24"/>
      <c r="AB1000" s="24"/>
    </row>
    <row r="1001" spans="1:28">
      <c r="A1001" s="24"/>
      <c r="B1001" s="24"/>
      <c r="C1001" s="24"/>
      <c r="D1001" s="24"/>
      <c r="E1001" s="24"/>
      <c r="F1001" s="24"/>
      <c r="G1001" s="24"/>
      <c r="V1001" s="24"/>
      <c r="W1001" s="24"/>
      <c r="X1001" s="24"/>
      <c r="Y1001" s="24"/>
      <c r="Z1001" s="24"/>
      <c r="AA1001" s="24"/>
      <c r="AB1001" s="24"/>
    </row>
    <row r="1002" spans="1:28">
      <c r="A1002" s="24"/>
      <c r="B1002" s="24"/>
      <c r="C1002" s="24"/>
      <c r="D1002" s="24"/>
      <c r="E1002" s="24"/>
      <c r="F1002" s="24"/>
      <c r="G1002" s="24"/>
      <c r="V1002" s="24"/>
      <c r="W1002" s="24"/>
      <c r="X1002" s="24"/>
      <c r="Y1002" s="24"/>
      <c r="Z1002" s="24"/>
      <c r="AA1002" s="24"/>
      <c r="AB1002" s="24"/>
    </row>
    <row r="1003" spans="1:28">
      <c r="A1003" s="24"/>
      <c r="B1003" s="24"/>
      <c r="C1003" s="24"/>
      <c r="D1003" s="24"/>
      <c r="E1003" s="24"/>
      <c r="F1003" s="24"/>
      <c r="G1003" s="24"/>
      <c r="V1003" s="24"/>
      <c r="W1003" s="24"/>
      <c r="X1003" s="24"/>
      <c r="Y1003" s="24"/>
      <c r="Z1003" s="24"/>
      <c r="AA1003" s="24"/>
      <c r="AB1003" s="24"/>
    </row>
    <row r="1004" spans="1:28">
      <c r="A1004" s="24"/>
      <c r="B1004" s="24"/>
      <c r="C1004" s="24"/>
      <c r="D1004" s="24"/>
      <c r="E1004" s="24"/>
      <c r="F1004" s="24"/>
      <c r="G1004" s="24"/>
      <c r="V1004" s="24"/>
      <c r="W1004" s="24"/>
      <c r="X1004" s="24"/>
      <c r="Y1004" s="24"/>
      <c r="Z1004" s="24"/>
      <c r="AA1004" s="24"/>
      <c r="AB1004" s="24"/>
    </row>
    <row r="1005" spans="1:28">
      <c r="A1005" s="24"/>
      <c r="B1005" s="24"/>
      <c r="C1005" s="24"/>
      <c r="D1005" s="24"/>
      <c r="E1005" s="24"/>
      <c r="F1005" s="24"/>
      <c r="G1005" s="24"/>
      <c r="V1005" s="24"/>
      <c r="W1005" s="24"/>
      <c r="X1005" s="24"/>
      <c r="Y1005" s="24"/>
      <c r="Z1005" s="24"/>
      <c r="AA1005" s="24"/>
      <c r="AB1005" s="24"/>
    </row>
    <row r="1006" spans="1:28">
      <c r="A1006" s="24"/>
      <c r="B1006" s="24"/>
      <c r="C1006" s="24"/>
      <c r="D1006" s="24"/>
      <c r="E1006" s="24"/>
      <c r="F1006" s="24"/>
      <c r="G1006" s="24"/>
      <c r="V1006" s="24"/>
      <c r="W1006" s="24"/>
      <c r="X1006" s="24"/>
      <c r="Y1006" s="24"/>
      <c r="Z1006" s="24"/>
      <c r="AA1006" s="24"/>
      <c r="AB1006" s="24"/>
    </row>
    <row r="1007" spans="1:28">
      <c r="A1007" s="24"/>
      <c r="B1007" s="24"/>
      <c r="C1007" s="24"/>
      <c r="D1007" s="24"/>
      <c r="E1007" s="24"/>
      <c r="F1007" s="24"/>
      <c r="G1007" s="24"/>
      <c r="V1007" s="24"/>
      <c r="W1007" s="24"/>
      <c r="X1007" s="24"/>
      <c r="Y1007" s="24"/>
      <c r="Z1007" s="24"/>
      <c r="AA1007" s="24"/>
      <c r="AB1007" s="24"/>
    </row>
    <row r="1008" spans="1:28">
      <c r="A1008" s="24"/>
      <c r="B1008" s="24"/>
      <c r="C1008" s="24"/>
      <c r="D1008" s="24"/>
      <c r="E1008" s="24"/>
      <c r="F1008" s="24"/>
      <c r="G1008" s="24"/>
      <c r="V1008" s="24"/>
      <c r="W1008" s="24"/>
      <c r="X1008" s="24"/>
      <c r="Y1008" s="24"/>
      <c r="Z1008" s="24"/>
      <c r="AA1008" s="24"/>
      <c r="AB1008" s="24"/>
    </row>
    <row r="1009" spans="1:28">
      <c r="A1009" s="24"/>
      <c r="B1009" s="24"/>
      <c r="C1009" s="24"/>
      <c r="D1009" s="24"/>
      <c r="E1009" s="24"/>
      <c r="F1009" s="24"/>
      <c r="G1009" s="24"/>
      <c r="V1009" s="24"/>
      <c r="W1009" s="24"/>
      <c r="X1009" s="24"/>
      <c r="Y1009" s="24"/>
      <c r="Z1009" s="24"/>
      <c r="AA1009" s="24"/>
      <c r="AB1009" s="24"/>
    </row>
    <row r="1010" spans="1:28">
      <c r="A1010" s="24"/>
      <c r="B1010" s="24"/>
      <c r="C1010" s="24"/>
      <c r="D1010" s="24"/>
      <c r="E1010" s="24"/>
      <c r="F1010" s="24"/>
      <c r="G1010" s="24"/>
      <c r="V1010" s="24"/>
      <c r="W1010" s="24"/>
      <c r="X1010" s="24"/>
      <c r="Y1010" s="24"/>
      <c r="Z1010" s="24"/>
      <c r="AA1010" s="24"/>
      <c r="AB1010" s="24"/>
    </row>
    <row r="1011" spans="1:28">
      <c r="A1011" s="24"/>
      <c r="B1011" s="24"/>
      <c r="C1011" s="24"/>
      <c r="D1011" s="24"/>
      <c r="E1011" s="24"/>
      <c r="F1011" s="24"/>
      <c r="G1011" s="24"/>
      <c r="V1011" s="24"/>
      <c r="W1011" s="24"/>
      <c r="X1011" s="24"/>
      <c r="Y1011" s="24"/>
      <c r="Z1011" s="24"/>
      <c r="AA1011" s="24"/>
      <c r="AB1011" s="24"/>
    </row>
    <row r="1012" spans="1:28">
      <c r="A1012" s="24"/>
      <c r="B1012" s="24"/>
      <c r="C1012" s="24"/>
      <c r="D1012" s="24"/>
      <c r="E1012" s="24"/>
      <c r="F1012" s="24"/>
      <c r="G1012" s="24"/>
      <c r="V1012" s="24"/>
      <c r="W1012" s="24"/>
      <c r="X1012" s="24"/>
      <c r="Y1012" s="24"/>
      <c r="Z1012" s="24"/>
      <c r="AA1012" s="24"/>
      <c r="AB1012" s="24"/>
    </row>
    <row r="1013" spans="1:28">
      <c r="A1013" s="24"/>
      <c r="B1013" s="24"/>
      <c r="C1013" s="24"/>
      <c r="D1013" s="24"/>
      <c r="E1013" s="24"/>
      <c r="F1013" s="24"/>
      <c r="G1013" s="24"/>
      <c r="V1013" s="24"/>
      <c r="W1013" s="24"/>
      <c r="X1013" s="24"/>
      <c r="Y1013" s="24"/>
      <c r="Z1013" s="24"/>
      <c r="AA1013" s="24"/>
      <c r="AB1013" s="24"/>
    </row>
    <row r="1014" spans="1:28">
      <c r="A1014" s="24"/>
      <c r="B1014" s="24"/>
      <c r="C1014" s="24"/>
      <c r="D1014" s="24"/>
      <c r="E1014" s="24"/>
      <c r="F1014" s="24"/>
      <c r="G1014" s="24"/>
      <c r="V1014" s="24"/>
      <c r="W1014" s="24"/>
      <c r="X1014" s="24"/>
      <c r="Y1014" s="24"/>
      <c r="Z1014" s="24"/>
      <c r="AA1014" s="24"/>
      <c r="AB1014" s="24"/>
    </row>
    <row r="1015" spans="1:28">
      <c r="A1015" s="24"/>
      <c r="B1015" s="24"/>
      <c r="C1015" s="24"/>
      <c r="D1015" s="24"/>
      <c r="E1015" s="24"/>
      <c r="F1015" s="24"/>
      <c r="G1015" s="24"/>
      <c r="V1015" s="24"/>
      <c r="W1015" s="24"/>
      <c r="X1015" s="24"/>
      <c r="Y1015" s="24"/>
      <c r="Z1015" s="24"/>
      <c r="AA1015" s="24"/>
      <c r="AB1015" s="24"/>
    </row>
    <row r="1016" spans="1:28">
      <c r="A1016" s="24"/>
      <c r="B1016" s="24"/>
      <c r="C1016" s="24"/>
      <c r="D1016" s="24"/>
      <c r="E1016" s="24"/>
      <c r="F1016" s="24"/>
      <c r="G1016" s="24"/>
      <c r="V1016" s="24"/>
      <c r="W1016" s="24"/>
      <c r="X1016" s="24"/>
      <c r="Y1016" s="24"/>
      <c r="Z1016" s="24"/>
      <c r="AA1016" s="24"/>
      <c r="AB1016" s="24"/>
    </row>
    <row r="1017" spans="1:28">
      <c r="A1017" s="24"/>
      <c r="B1017" s="24"/>
      <c r="C1017" s="24"/>
      <c r="D1017" s="24"/>
      <c r="E1017" s="24"/>
      <c r="F1017" s="24"/>
      <c r="G1017" s="24"/>
      <c r="V1017" s="24"/>
      <c r="W1017" s="24"/>
      <c r="X1017" s="24"/>
      <c r="Y1017" s="24"/>
      <c r="Z1017" s="24"/>
      <c r="AA1017" s="24"/>
      <c r="AB1017" s="24"/>
    </row>
    <row r="1018" spans="1:28">
      <c r="A1018" s="24"/>
      <c r="B1018" s="24"/>
      <c r="C1018" s="24"/>
      <c r="D1018" s="24"/>
      <c r="E1018" s="24"/>
      <c r="F1018" s="24"/>
      <c r="G1018" s="24"/>
      <c r="V1018" s="24"/>
      <c r="W1018" s="24"/>
      <c r="X1018" s="24"/>
      <c r="Y1018" s="24"/>
      <c r="Z1018" s="24"/>
      <c r="AA1018" s="24"/>
      <c r="AB1018" s="24"/>
    </row>
    <row r="1019" spans="1:28">
      <c r="A1019" s="24"/>
      <c r="B1019" s="24"/>
      <c r="C1019" s="24"/>
      <c r="D1019" s="24"/>
      <c r="E1019" s="24"/>
      <c r="F1019" s="24"/>
      <c r="G1019" s="24"/>
      <c r="V1019" s="24"/>
      <c r="W1019" s="24"/>
      <c r="X1019" s="24"/>
      <c r="Y1019" s="24"/>
      <c r="Z1019" s="24"/>
      <c r="AA1019" s="24"/>
      <c r="AB1019" s="24"/>
    </row>
    <row r="1020" spans="1:28">
      <c r="A1020" s="24"/>
      <c r="B1020" s="24"/>
      <c r="C1020" s="24"/>
      <c r="D1020" s="24"/>
      <c r="E1020" s="24"/>
      <c r="F1020" s="24"/>
      <c r="G1020" s="24"/>
      <c r="V1020" s="24"/>
      <c r="W1020" s="24"/>
      <c r="X1020" s="24"/>
      <c r="Y1020" s="24"/>
      <c r="Z1020" s="24"/>
      <c r="AA1020" s="24"/>
      <c r="AB1020" s="24"/>
    </row>
    <row r="1021" spans="1:28">
      <c r="A1021" s="24"/>
      <c r="B1021" s="24"/>
      <c r="C1021" s="24"/>
      <c r="D1021" s="24"/>
      <c r="E1021" s="24"/>
      <c r="F1021" s="24"/>
      <c r="G1021" s="24"/>
      <c r="V1021" s="24"/>
      <c r="W1021" s="24"/>
      <c r="X1021" s="24"/>
      <c r="Y1021" s="24"/>
      <c r="Z1021" s="24"/>
      <c r="AA1021" s="24"/>
      <c r="AB1021" s="24"/>
    </row>
    <row r="1022" spans="1:28">
      <c r="A1022" s="24"/>
      <c r="B1022" s="24"/>
      <c r="C1022" s="24"/>
      <c r="D1022" s="24"/>
      <c r="E1022" s="24"/>
      <c r="F1022" s="24"/>
      <c r="G1022" s="24"/>
      <c r="V1022" s="24"/>
      <c r="W1022" s="24"/>
      <c r="X1022" s="24"/>
      <c r="Y1022" s="24"/>
      <c r="Z1022" s="24"/>
      <c r="AA1022" s="24"/>
      <c r="AB1022" s="24"/>
    </row>
    <row r="1023" spans="1:28">
      <c r="A1023" s="24"/>
      <c r="B1023" s="24"/>
      <c r="C1023" s="24"/>
      <c r="D1023" s="24"/>
      <c r="E1023" s="24"/>
      <c r="F1023" s="24"/>
      <c r="G1023" s="24"/>
      <c r="V1023" s="24"/>
      <c r="W1023" s="24"/>
      <c r="X1023" s="24"/>
      <c r="Y1023" s="24"/>
      <c r="Z1023" s="24"/>
      <c r="AA1023" s="24"/>
      <c r="AB1023" s="24"/>
    </row>
    <row r="1024" spans="1:28">
      <c r="A1024" s="24"/>
      <c r="B1024" s="24"/>
      <c r="C1024" s="24"/>
      <c r="D1024" s="24"/>
      <c r="E1024" s="24"/>
      <c r="F1024" s="24"/>
      <c r="G1024" s="24"/>
      <c r="V1024" s="24"/>
      <c r="W1024" s="24"/>
      <c r="X1024" s="24"/>
      <c r="Y1024" s="24"/>
      <c r="Z1024" s="24"/>
      <c r="AA1024" s="24"/>
      <c r="AB1024" s="24"/>
    </row>
    <row r="1025" spans="1:28">
      <c r="A1025" s="24"/>
      <c r="B1025" s="24"/>
      <c r="C1025" s="24"/>
      <c r="D1025" s="24"/>
      <c r="E1025" s="24"/>
      <c r="F1025" s="24"/>
      <c r="G1025" s="24"/>
      <c r="V1025" s="24"/>
      <c r="W1025" s="24"/>
      <c r="X1025" s="24"/>
      <c r="Y1025" s="24"/>
      <c r="Z1025" s="24"/>
      <c r="AA1025" s="24"/>
      <c r="AB1025" s="24"/>
    </row>
    <row r="1026" spans="1:28">
      <c r="A1026" s="24"/>
      <c r="B1026" s="24"/>
      <c r="C1026" s="24"/>
      <c r="D1026" s="24"/>
      <c r="E1026" s="24"/>
      <c r="F1026" s="24"/>
      <c r="G1026" s="24"/>
      <c r="V1026" s="24"/>
      <c r="W1026" s="24"/>
      <c r="X1026" s="24"/>
      <c r="Y1026" s="24"/>
      <c r="Z1026" s="24"/>
      <c r="AA1026" s="24"/>
      <c r="AB1026" s="24"/>
    </row>
    <row r="1027" spans="1:28">
      <c r="A1027" s="24"/>
      <c r="B1027" s="24"/>
      <c r="C1027" s="24"/>
      <c r="D1027" s="24"/>
      <c r="E1027" s="24"/>
      <c r="F1027" s="24"/>
      <c r="G1027" s="24"/>
      <c r="V1027" s="24"/>
      <c r="W1027" s="24"/>
      <c r="X1027" s="24"/>
      <c r="Y1027" s="24"/>
      <c r="Z1027" s="24"/>
      <c r="AA1027" s="24"/>
      <c r="AB1027" s="24"/>
    </row>
    <row r="1028" spans="1:28">
      <c r="A1028" s="24"/>
      <c r="B1028" s="24"/>
      <c r="C1028" s="24"/>
      <c r="D1028" s="24"/>
      <c r="E1028" s="24"/>
      <c r="F1028" s="24"/>
      <c r="G1028" s="24"/>
      <c r="V1028" s="24"/>
      <c r="W1028" s="24"/>
      <c r="X1028" s="24"/>
      <c r="Y1028" s="24"/>
      <c r="Z1028" s="24"/>
      <c r="AA1028" s="24"/>
      <c r="AB1028" s="24"/>
    </row>
    <row r="1029" spans="1:28">
      <c r="A1029" s="24"/>
      <c r="B1029" s="24"/>
      <c r="C1029" s="24"/>
      <c r="D1029" s="24"/>
      <c r="E1029" s="24"/>
      <c r="F1029" s="24"/>
      <c r="G1029" s="24"/>
      <c r="V1029" s="24"/>
      <c r="W1029" s="24"/>
      <c r="X1029" s="24"/>
      <c r="Y1029" s="24"/>
      <c r="Z1029" s="24"/>
      <c r="AA1029" s="24"/>
      <c r="AB1029" s="24"/>
    </row>
    <row r="1030" spans="1:28">
      <c r="A1030" s="24"/>
      <c r="B1030" s="24"/>
      <c r="C1030" s="24"/>
      <c r="D1030" s="24"/>
      <c r="E1030" s="24"/>
      <c r="F1030" s="24"/>
      <c r="G1030" s="24"/>
      <c r="V1030" s="24"/>
      <c r="W1030" s="24"/>
      <c r="X1030" s="24"/>
      <c r="Y1030" s="24"/>
      <c r="Z1030" s="24"/>
      <c r="AA1030" s="24"/>
      <c r="AB1030" s="24"/>
    </row>
    <row r="1031" spans="1:28">
      <c r="A1031" s="24"/>
      <c r="B1031" s="24"/>
      <c r="C1031" s="24"/>
      <c r="D1031" s="24"/>
      <c r="E1031" s="24"/>
      <c r="F1031" s="24"/>
      <c r="G1031" s="24"/>
      <c r="V1031" s="24"/>
      <c r="W1031" s="24"/>
      <c r="X1031" s="24"/>
      <c r="Y1031" s="24"/>
      <c r="Z1031" s="24"/>
      <c r="AA1031" s="24"/>
      <c r="AB1031" s="24"/>
    </row>
    <row r="1032" spans="1:28">
      <c r="A1032" s="24"/>
      <c r="B1032" s="24"/>
      <c r="C1032" s="24"/>
      <c r="D1032" s="24"/>
      <c r="E1032" s="24"/>
      <c r="F1032" s="24"/>
      <c r="G1032" s="24"/>
      <c r="V1032" s="24"/>
      <c r="W1032" s="24"/>
      <c r="X1032" s="24"/>
      <c r="Y1032" s="24"/>
      <c r="Z1032" s="24"/>
      <c r="AA1032" s="24"/>
      <c r="AB1032" s="24"/>
    </row>
    <row r="1033" spans="1:28">
      <c r="A1033" s="24"/>
      <c r="B1033" s="24"/>
      <c r="C1033" s="24"/>
      <c r="D1033" s="24"/>
      <c r="E1033" s="24"/>
      <c r="F1033" s="24"/>
      <c r="G1033" s="24"/>
      <c r="V1033" s="24"/>
      <c r="W1033" s="24"/>
      <c r="X1033" s="24"/>
      <c r="Y1033" s="24"/>
      <c r="Z1033" s="24"/>
      <c r="AA1033" s="24"/>
      <c r="AB1033" s="24"/>
    </row>
    <row r="1034" spans="1:28">
      <c r="A1034" s="24"/>
      <c r="B1034" s="24"/>
      <c r="C1034" s="24"/>
      <c r="D1034" s="24"/>
      <c r="E1034" s="24"/>
      <c r="F1034" s="24"/>
      <c r="G1034" s="24"/>
      <c r="V1034" s="24"/>
      <c r="W1034" s="24"/>
      <c r="X1034" s="24"/>
      <c r="Y1034" s="24"/>
      <c r="Z1034" s="24"/>
      <c r="AA1034" s="24"/>
      <c r="AB1034" s="24"/>
    </row>
    <row r="1035" spans="1:28">
      <c r="A1035" s="24"/>
      <c r="B1035" s="24"/>
      <c r="C1035" s="24"/>
      <c r="D1035" s="24"/>
      <c r="E1035" s="24"/>
      <c r="F1035" s="24"/>
      <c r="G1035" s="24"/>
      <c r="V1035" s="24"/>
      <c r="W1035" s="24"/>
      <c r="X1035" s="24"/>
      <c r="Y1035" s="24"/>
      <c r="Z1035" s="24"/>
      <c r="AA1035" s="24"/>
      <c r="AB1035" s="24"/>
    </row>
    <row r="1036" spans="1:28">
      <c r="A1036" s="24"/>
      <c r="B1036" s="24"/>
      <c r="C1036" s="24"/>
      <c r="D1036" s="24"/>
      <c r="E1036" s="24"/>
      <c r="F1036" s="24"/>
      <c r="G1036" s="24"/>
      <c r="V1036" s="24"/>
      <c r="W1036" s="24"/>
      <c r="X1036" s="24"/>
      <c r="Y1036" s="24"/>
      <c r="Z1036" s="24"/>
      <c r="AA1036" s="24"/>
      <c r="AB1036" s="24"/>
    </row>
    <row r="1037" spans="1:28">
      <c r="A1037" s="24"/>
      <c r="B1037" s="24"/>
      <c r="C1037" s="24"/>
      <c r="D1037" s="24"/>
      <c r="E1037" s="24"/>
      <c r="F1037" s="24"/>
      <c r="G1037" s="24"/>
      <c r="V1037" s="24"/>
      <c r="W1037" s="24"/>
      <c r="X1037" s="24"/>
      <c r="Y1037" s="24"/>
      <c r="Z1037" s="24"/>
      <c r="AA1037" s="24"/>
      <c r="AB1037" s="24"/>
    </row>
    <row r="1038" spans="1:28">
      <c r="A1038" s="24"/>
      <c r="B1038" s="24"/>
      <c r="C1038" s="24"/>
      <c r="D1038" s="24"/>
      <c r="E1038" s="24"/>
      <c r="F1038" s="24"/>
      <c r="G1038" s="24"/>
      <c r="V1038" s="24"/>
      <c r="W1038" s="24"/>
      <c r="X1038" s="24"/>
      <c r="Y1038" s="24"/>
      <c r="Z1038" s="24"/>
      <c r="AA1038" s="24"/>
      <c r="AB1038" s="24"/>
    </row>
    <row r="1039" spans="1:28">
      <c r="A1039" s="24"/>
      <c r="B1039" s="24"/>
      <c r="C1039" s="24"/>
      <c r="D1039" s="24"/>
      <c r="E1039" s="24"/>
      <c r="F1039" s="24"/>
      <c r="G1039" s="24"/>
      <c r="V1039" s="24"/>
      <c r="W1039" s="24"/>
      <c r="X1039" s="24"/>
      <c r="Y1039" s="24"/>
      <c r="Z1039" s="24"/>
      <c r="AA1039" s="24"/>
      <c r="AB1039" s="24"/>
    </row>
    <row r="1040" spans="1:28">
      <c r="A1040" s="24"/>
      <c r="B1040" s="24"/>
      <c r="C1040" s="24"/>
      <c r="D1040" s="24"/>
      <c r="E1040" s="24"/>
      <c r="F1040" s="24"/>
      <c r="G1040" s="24"/>
      <c r="V1040" s="24"/>
      <c r="W1040" s="24"/>
      <c r="X1040" s="24"/>
      <c r="Y1040" s="24"/>
      <c r="Z1040" s="24"/>
      <c r="AA1040" s="24"/>
      <c r="AB1040" s="24"/>
    </row>
    <row r="1041" spans="1:28">
      <c r="A1041" s="24"/>
      <c r="B1041" s="24"/>
      <c r="C1041" s="24"/>
      <c r="D1041" s="24"/>
      <c r="E1041" s="24"/>
      <c r="F1041" s="24"/>
      <c r="G1041" s="24"/>
      <c r="V1041" s="24"/>
      <c r="W1041" s="24"/>
      <c r="X1041" s="24"/>
      <c r="Y1041" s="24"/>
      <c r="Z1041" s="24"/>
      <c r="AA1041" s="24"/>
      <c r="AB1041" s="24"/>
    </row>
    <row r="1042" spans="1:28">
      <c r="A1042" s="24"/>
      <c r="B1042" s="24"/>
      <c r="C1042" s="24"/>
      <c r="D1042" s="24"/>
      <c r="E1042" s="24"/>
      <c r="F1042" s="24"/>
      <c r="G1042" s="24"/>
      <c r="V1042" s="24"/>
      <c r="W1042" s="24"/>
      <c r="X1042" s="24"/>
      <c r="Y1042" s="24"/>
      <c r="Z1042" s="24"/>
      <c r="AA1042" s="24"/>
      <c r="AB1042" s="24"/>
    </row>
    <row r="1043" spans="1:28">
      <c r="A1043" s="24"/>
      <c r="B1043" s="24"/>
      <c r="C1043" s="24"/>
      <c r="D1043" s="24"/>
      <c r="E1043" s="24"/>
      <c r="F1043" s="24"/>
      <c r="G1043" s="24"/>
      <c r="V1043" s="24"/>
      <c r="W1043" s="24"/>
      <c r="X1043" s="24"/>
      <c r="Y1043" s="24"/>
      <c r="Z1043" s="24"/>
      <c r="AA1043" s="24"/>
      <c r="AB1043" s="24"/>
    </row>
    <row r="1044" spans="1:28">
      <c r="A1044" s="24"/>
      <c r="B1044" s="24"/>
      <c r="C1044" s="24"/>
      <c r="D1044" s="24"/>
      <c r="E1044" s="24"/>
      <c r="F1044" s="24"/>
      <c r="G1044" s="24"/>
      <c r="V1044" s="24"/>
      <c r="W1044" s="24"/>
      <c r="X1044" s="24"/>
      <c r="Y1044" s="24"/>
      <c r="Z1044" s="24"/>
      <c r="AA1044" s="24"/>
      <c r="AB1044" s="24"/>
    </row>
    <row r="1045" spans="1:28">
      <c r="A1045" s="24"/>
      <c r="B1045" s="24"/>
      <c r="C1045" s="24"/>
      <c r="D1045" s="24"/>
      <c r="E1045" s="24"/>
      <c r="F1045" s="24"/>
      <c r="G1045" s="24"/>
      <c r="V1045" s="24"/>
      <c r="W1045" s="24"/>
      <c r="X1045" s="24"/>
      <c r="Y1045" s="24"/>
      <c r="Z1045" s="24"/>
      <c r="AA1045" s="24"/>
      <c r="AB1045" s="24"/>
    </row>
    <row r="1046" spans="1:28">
      <c r="A1046" s="24"/>
      <c r="B1046" s="24"/>
      <c r="C1046" s="24"/>
      <c r="D1046" s="24"/>
      <c r="E1046" s="24"/>
      <c r="F1046" s="24"/>
      <c r="G1046" s="24"/>
      <c r="V1046" s="24"/>
      <c r="W1046" s="24"/>
      <c r="X1046" s="24"/>
      <c r="Y1046" s="24"/>
      <c r="Z1046" s="24"/>
      <c r="AA1046" s="24"/>
      <c r="AB1046" s="24"/>
    </row>
    <row r="1047" spans="1:28">
      <c r="A1047" s="24"/>
      <c r="B1047" s="24"/>
      <c r="C1047" s="24"/>
      <c r="D1047" s="24"/>
      <c r="E1047" s="24"/>
      <c r="F1047" s="24"/>
      <c r="G1047" s="24"/>
      <c r="V1047" s="24"/>
      <c r="W1047" s="24"/>
      <c r="X1047" s="24"/>
      <c r="Y1047" s="24"/>
      <c r="Z1047" s="24"/>
      <c r="AA1047" s="24"/>
      <c r="AB1047" s="24"/>
    </row>
    <row r="1048" spans="1:28">
      <c r="A1048" s="24"/>
      <c r="B1048" s="24"/>
      <c r="C1048" s="24"/>
      <c r="D1048" s="24"/>
      <c r="E1048" s="24"/>
      <c r="F1048" s="24"/>
      <c r="G1048" s="24"/>
      <c r="V1048" s="24"/>
      <c r="W1048" s="24"/>
      <c r="X1048" s="24"/>
      <c r="Y1048" s="24"/>
      <c r="Z1048" s="24"/>
      <c r="AA1048" s="24"/>
      <c r="AB1048" s="24"/>
    </row>
    <row r="1049" spans="1:28">
      <c r="A1049" s="24"/>
      <c r="B1049" s="24"/>
      <c r="C1049" s="24"/>
      <c r="D1049" s="24"/>
      <c r="E1049" s="24"/>
      <c r="F1049" s="24"/>
      <c r="G1049" s="24"/>
      <c r="V1049" s="24"/>
      <c r="W1049" s="24"/>
      <c r="X1049" s="24"/>
      <c r="Y1049" s="24"/>
      <c r="Z1049" s="24"/>
      <c r="AA1049" s="24"/>
      <c r="AB1049" s="24"/>
    </row>
    <row r="1050" spans="1:28">
      <c r="A1050" s="24"/>
      <c r="B1050" s="24"/>
      <c r="C1050" s="24"/>
      <c r="D1050" s="24"/>
      <c r="E1050" s="24"/>
      <c r="F1050" s="24"/>
      <c r="G1050" s="24"/>
      <c r="V1050" s="24"/>
      <c r="W1050" s="24"/>
      <c r="X1050" s="24"/>
      <c r="Y1050" s="24"/>
      <c r="Z1050" s="24"/>
      <c r="AA1050" s="24"/>
      <c r="AB1050" s="24"/>
    </row>
    <row r="1051" spans="1:28">
      <c r="A1051" s="24"/>
      <c r="B1051" s="24"/>
      <c r="C1051" s="24"/>
      <c r="D1051" s="24"/>
      <c r="E1051" s="24"/>
      <c r="F1051" s="24"/>
      <c r="G1051" s="24"/>
      <c r="V1051" s="24"/>
      <c r="W1051" s="24"/>
      <c r="X1051" s="24"/>
      <c r="Y1051" s="24"/>
      <c r="Z1051" s="24"/>
      <c r="AA1051" s="24"/>
      <c r="AB1051" s="24"/>
    </row>
    <row r="1052" spans="1:28">
      <c r="A1052" s="24"/>
      <c r="B1052" s="24"/>
      <c r="C1052" s="24"/>
      <c r="D1052" s="24"/>
      <c r="E1052" s="24"/>
      <c r="F1052" s="24"/>
      <c r="G1052" s="24"/>
      <c r="V1052" s="24"/>
      <c r="W1052" s="24"/>
      <c r="X1052" s="24"/>
      <c r="Y1052" s="24"/>
      <c r="Z1052" s="24"/>
      <c r="AA1052" s="24"/>
      <c r="AB1052" s="24"/>
    </row>
    <row r="1053" spans="1:28">
      <c r="A1053" s="24"/>
      <c r="B1053" s="24"/>
      <c r="C1053" s="24"/>
      <c r="D1053" s="24"/>
      <c r="E1053" s="24"/>
      <c r="F1053" s="24"/>
      <c r="G1053" s="24"/>
      <c r="V1053" s="24"/>
      <c r="W1053" s="24"/>
      <c r="X1053" s="24"/>
      <c r="Y1053" s="24"/>
      <c r="Z1053" s="24"/>
      <c r="AA1053" s="24"/>
      <c r="AB1053" s="24"/>
    </row>
    <row r="1054" spans="1:28">
      <c r="A1054" s="24"/>
      <c r="B1054" s="24"/>
      <c r="C1054" s="24"/>
      <c r="D1054" s="24"/>
      <c r="E1054" s="24"/>
      <c r="F1054" s="24"/>
      <c r="G1054" s="24"/>
      <c r="V1054" s="24"/>
      <c r="W1054" s="24"/>
      <c r="X1054" s="24"/>
      <c r="Y1054" s="24"/>
      <c r="Z1054" s="24"/>
      <c r="AA1054" s="24"/>
      <c r="AB1054" s="24"/>
    </row>
    <row r="1055" spans="1:28">
      <c r="A1055" s="24"/>
      <c r="B1055" s="24"/>
      <c r="C1055" s="24"/>
      <c r="D1055" s="24"/>
      <c r="E1055" s="24"/>
      <c r="F1055" s="24"/>
      <c r="G1055" s="24"/>
      <c r="V1055" s="24"/>
      <c r="W1055" s="24"/>
      <c r="X1055" s="24"/>
      <c r="Y1055" s="24"/>
      <c r="Z1055" s="24"/>
      <c r="AA1055" s="24"/>
      <c r="AB1055" s="24"/>
    </row>
    <row r="1056" spans="1:28">
      <c r="A1056" s="24"/>
      <c r="B1056" s="24"/>
      <c r="C1056" s="24"/>
      <c r="D1056" s="24"/>
      <c r="E1056" s="24"/>
      <c r="F1056" s="24"/>
      <c r="G1056" s="24"/>
      <c r="V1056" s="24"/>
      <c r="W1056" s="24"/>
      <c r="X1056" s="24"/>
      <c r="Y1056" s="24"/>
      <c r="Z1056" s="24"/>
      <c r="AA1056" s="24"/>
      <c r="AB1056" s="24"/>
    </row>
    <row r="1057" spans="1:28">
      <c r="A1057" s="24"/>
      <c r="B1057" s="24"/>
      <c r="C1057" s="24"/>
      <c r="D1057" s="24"/>
      <c r="E1057" s="24"/>
      <c r="F1057" s="24"/>
      <c r="G1057" s="24"/>
      <c r="V1057" s="24"/>
      <c r="W1057" s="24"/>
      <c r="X1057" s="24"/>
      <c r="Y1057" s="24"/>
      <c r="Z1057" s="24"/>
      <c r="AA1057" s="24"/>
      <c r="AB1057" s="24"/>
    </row>
    <row r="1058" spans="1:28">
      <c r="A1058" s="24"/>
      <c r="B1058" s="24"/>
      <c r="C1058" s="24"/>
      <c r="D1058" s="24"/>
      <c r="E1058" s="24"/>
      <c r="F1058" s="24"/>
      <c r="G1058" s="24"/>
      <c r="V1058" s="24"/>
      <c r="W1058" s="24"/>
      <c r="X1058" s="24"/>
      <c r="Y1058" s="24"/>
      <c r="Z1058" s="24"/>
      <c r="AA1058" s="24"/>
      <c r="AB1058" s="24"/>
    </row>
    <row r="1059" spans="1:28">
      <c r="A1059" s="24"/>
      <c r="B1059" s="24"/>
      <c r="C1059" s="24"/>
      <c r="D1059" s="24"/>
      <c r="E1059" s="24"/>
      <c r="F1059" s="24"/>
      <c r="G1059" s="24"/>
      <c r="V1059" s="24"/>
      <c r="W1059" s="24"/>
      <c r="X1059" s="24"/>
      <c r="Y1059" s="24"/>
      <c r="Z1059" s="24"/>
      <c r="AA1059" s="24"/>
      <c r="AB1059" s="24"/>
    </row>
    <row r="1060" spans="1:28">
      <c r="A1060" s="24"/>
      <c r="B1060" s="24"/>
      <c r="C1060" s="24"/>
      <c r="D1060" s="24"/>
      <c r="E1060" s="24"/>
      <c r="F1060" s="24"/>
      <c r="G1060" s="24"/>
      <c r="V1060" s="24"/>
      <c r="W1060" s="24"/>
      <c r="X1060" s="24"/>
      <c r="Y1060" s="24"/>
      <c r="Z1060" s="24"/>
      <c r="AA1060" s="24"/>
      <c r="AB1060" s="24"/>
    </row>
    <row r="1061" spans="1:28">
      <c r="A1061" s="24"/>
      <c r="B1061" s="24"/>
      <c r="C1061" s="24"/>
      <c r="D1061" s="24"/>
      <c r="E1061" s="24"/>
      <c r="F1061" s="24"/>
      <c r="G1061" s="24"/>
      <c r="V1061" s="24"/>
      <c r="W1061" s="24"/>
      <c r="X1061" s="24"/>
      <c r="Y1061" s="24"/>
      <c r="Z1061" s="24"/>
      <c r="AA1061" s="24"/>
      <c r="AB1061" s="24"/>
    </row>
    <row r="1062" spans="1:28">
      <c r="A1062" s="24"/>
      <c r="B1062" s="24"/>
      <c r="C1062" s="24"/>
      <c r="D1062" s="24"/>
      <c r="E1062" s="24"/>
      <c r="F1062" s="24"/>
      <c r="G1062" s="24"/>
      <c r="V1062" s="24"/>
      <c r="W1062" s="24"/>
      <c r="X1062" s="24"/>
      <c r="Y1062" s="24"/>
      <c r="Z1062" s="24"/>
      <c r="AA1062" s="24"/>
      <c r="AB1062" s="24"/>
    </row>
    <row r="1063" spans="1:28">
      <c r="A1063" s="24"/>
      <c r="B1063" s="24"/>
      <c r="C1063" s="24"/>
      <c r="D1063" s="24"/>
      <c r="E1063" s="24"/>
      <c r="F1063" s="24"/>
      <c r="G1063" s="24"/>
      <c r="V1063" s="24"/>
      <c r="W1063" s="24"/>
      <c r="X1063" s="24"/>
      <c r="Y1063" s="24"/>
      <c r="Z1063" s="24"/>
      <c r="AA1063" s="24"/>
      <c r="AB1063" s="24"/>
    </row>
    <row r="1064" spans="1:28">
      <c r="A1064" s="24"/>
      <c r="B1064" s="24"/>
      <c r="C1064" s="24"/>
      <c r="D1064" s="24"/>
      <c r="E1064" s="24"/>
      <c r="F1064" s="24"/>
      <c r="G1064" s="24"/>
      <c r="V1064" s="24"/>
      <c r="W1064" s="24"/>
      <c r="X1064" s="24"/>
      <c r="Y1064" s="24"/>
      <c r="Z1064" s="24"/>
      <c r="AA1064" s="24"/>
      <c r="AB1064" s="24"/>
    </row>
    <row r="1065" spans="1:28">
      <c r="A1065" s="24"/>
      <c r="B1065" s="24"/>
      <c r="C1065" s="24"/>
      <c r="D1065" s="24"/>
      <c r="E1065" s="24"/>
      <c r="F1065" s="24"/>
      <c r="G1065" s="24"/>
      <c r="V1065" s="24"/>
      <c r="W1065" s="24"/>
      <c r="X1065" s="24"/>
      <c r="Y1065" s="24"/>
      <c r="Z1065" s="24"/>
      <c r="AA1065" s="24"/>
      <c r="AB1065" s="24"/>
    </row>
    <row r="1066" spans="1:28">
      <c r="A1066" s="24"/>
      <c r="B1066" s="24"/>
      <c r="C1066" s="24"/>
      <c r="D1066" s="24"/>
      <c r="E1066" s="24"/>
      <c r="F1066" s="24"/>
      <c r="G1066" s="24"/>
      <c r="V1066" s="24"/>
      <c r="W1066" s="24"/>
      <c r="X1066" s="24"/>
      <c r="Y1066" s="24"/>
      <c r="Z1066" s="24"/>
      <c r="AA1066" s="24"/>
      <c r="AB1066" s="24"/>
    </row>
    <row r="1067" spans="1:28">
      <c r="A1067" s="24"/>
      <c r="B1067" s="24"/>
      <c r="C1067" s="24"/>
      <c r="D1067" s="24"/>
      <c r="E1067" s="24"/>
      <c r="F1067" s="24"/>
      <c r="G1067" s="24"/>
      <c r="V1067" s="24"/>
      <c r="W1067" s="24"/>
      <c r="X1067" s="24"/>
      <c r="Y1067" s="24"/>
      <c r="Z1067" s="24"/>
      <c r="AA1067" s="24"/>
      <c r="AB1067" s="24"/>
    </row>
    <row r="1068" spans="1:28">
      <c r="A1068" s="24"/>
      <c r="B1068" s="24"/>
      <c r="C1068" s="24"/>
      <c r="D1068" s="24"/>
      <c r="E1068" s="24"/>
      <c r="F1068" s="24"/>
      <c r="G1068" s="24"/>
      <c r="V1068" s="24"/>
      <c r="W1068" s="24"/>
      <c r="X1068" s="24"/>
      <c r="Y1068" s="24"/>
      <c r="Z1068" s="24"/>
      <c r="AA1068" s="24"/>
      <c r="AB1068" s="24"/>
    </row>
    <row r="1069" spans="1:28">
      <c r="A1069" s="24"/>
      <c r="B1069" s="24"/>
      <c r="C1069" s="24"/>
      <c r="D1069" s="24"/>
      <c r="E1069" s="24"/>
      <c r="F1069" s="24"/>
      <c r="G1069" s="24"/>
      <c r="V1069" s="24"/>
      <c r="W1069" s="24"/>
      <c r="X1069" s="24"/>
      <c r="Y1069" s="24"/>
      <c r="Z1069" s="24"/>
      <c r="AA1069" s="24"/>
      <c r="AB1069" s="24"/>
    </row>
    <row r="1070" spans="1:28">
      <c r="A1070" s="24"/>
      <c r="B1070" s="24"/>
      <c r="C1070" s="24"/>
      <c r="D1070" s="24"/>
      <c r="E1070" s="24"/>
      <c r="F1070" s="24"/>
      <c r="G1070" s="24"/>
      <c r="V1070" s="24"/>
      <c r="W1070" s="24"/>
      <c r="X1070" s="24"/>
      <c r="Y1070" s="24"/>
      <c r="Z1070" s="24"/>
      <c r="AA1070" s="24"/>
      <c r="AB1070" s="24"/>
    </row>
    <row r="1071" spans="1:28">
      <c r="A1071" s="24"/>
      <c r="B1071" s="24"/>
      <c r="C1071" s="24"/>
      <c r="D1071" s="24"/>
      <c r="E1071" s="24"/>
      <c r="F1071" s="24"/>
      <c r="G1071" s="24"/>
      <c r="V1071" s="24"/>
      <c r="W1071" s="24"/>
      <c r="X1071" s="24"/>
      <c r="Y1071" s="24"/>
      <c r="Z1071" s="24"/>
      <c r="AA1071" s="24"/>
      <c r="AB1071" s="24"/>
    </row>
    <row r="1072" spans="1:28">
      <c r="A1072" s="24"/>
      <c r="B1072" s="24"/>
      <c r="C1072" s="24"/>
      <c r="D1072" s="24"/>
      <c r="E1072" s="24"/>
      <c r="F1072" s="24"/>
      <c r="G1072" s="24"/>
      <c r="V1072" s="24"/>
      <c r="W1072" s="24"/>
      <c r="X1072" s="24"/>
      <c r="Y1072" s="24"/>
      <c r="Z1072" s="24"/>
      <c r="AA1072" s="24"/>
      <c r="AB1072" s="24"/>
    </row>
    <row r="1073" spans="1:28">
      <c r="A1073" s="24"/>
      <c r="B1073" s="24"/>
      <c r="C1073" s="24"/>
      <c r="D1073" s="24"/>
      <c r="E1073" s="24"/>
      <c r="F1073" s="24"/>
      <c r="G1073" s="24"/>
      <c r="V1073" s="24"/>
      <c r="W1073" s="24"/>
      <c r="X1073" s="24"/>
      <c r="Y1073" s="24"/>
      <c r="Z1073" s="24"/>
      <c r="AA1073" s="24"/>
      <c r="AB1073" s="24"/>
    </row>
    <row r="1074" spans="1:28">
      <c r="A1074" s="24"/>
      <c r="B1074" s="24"/>
      <c r="C1074" s="24"/>
      <c r="D1074" s="24"/>
      <c r="E1074" s="24"/>
      <c r="F1074" s="24"/>
      <c r="G1074" s="24"/>
      <c r="V1074" s="24"/>
      <c r="W1074" s="24"/>
      <c r="X1074" s="24"/>
      <c r="Y1074" s="24"/>
      <c r="Z1074" s="24"/>
      <c r="AA1074" s="24"/>
      <c r="AB1074" s="24"/>
    </row>
    <row r="1075" spans="1:28">
      <c r="A1075" s="24"/>
      <c r="B1075" s="24"/>
      <c r="C1075" s="24"/>
      <c r="D1075" s="24"/>
      <c r="E1075" s="24"/>
      <c r="F1075" s="24"/>
      <c r="G1075" s="24"/>
      <c r="V1075" s="24"/>
      <c r="W1075" s="24"/>
      <c r="X1075" s="24"/>
      <c r="Y1075" s="24"/>
      <c r="Z1075" s="24"/>
      <c r="AA1075" s="24"/>
      <c r="AB1075" s="24"/>
    </row>
    <row r="1076" spans="1:28">
      <c r="A1076" s="24"/>
      <c r="B1076" s="24"/>
      <c r="C1076" s="24"/>
      <c r="D1076" s="24"/>
      <c r="E1076" s="24"/>
      <c r="F1076" s="24"/>
      <c r="G1076" s="24"/>
      <c r="V1076" s="24"/>
      <c r="W1076" s="24"/>
      <c r="X1076" s="24"/>
      <c r="Y1076" s="24"/>
      <c r="Z1076" s="24"/>
      <c r="AA1076" s="24"/>
      <c r="AB1076" s="24"/>
    </row>
    <row r="1077" spans="1:28">
      <c r="A1077" s="24"/>
      <c r="B1077" s="24"/>
      <c r="C1077" s="24"/>
      <c r="D1077" s="24"/>
      <c r="E1077" s="24"/>
      <c r="F1077" s="24"/>
      <c r="G1077" s="24"/>
      <c r="V1077" s="24"/>
      <c r="W1077" s="24"/>
      <c r="X1077" s="24"/>
      <c r="Y1077" s="24"/>
      <c r="Z1077" s="24"/>
      <c r="AA1077" s="24"/>
      <c r="AB1077" s="24"/>
    </row>
    <row r="1078" spans="1:28">
      <c r="A1078" s="24"/>
      <c r="B1078" s="24"/>
      <c r="C1078" s="24"/>
      <c r="D1078" s="24"/>
      <c r="E1078" s="24"/>
      <c r="F1078" s="24"/>
      <c r="G1078" s="24"/>
      <c r="V1078" s="24"/>
      <c r="W1078" s="24"/>
      <c r="X1078" s="24"/>
      <c r="Y1078" s="24"/>
      <c r="Z1078" s="24"/>
      <c r="AA1078" s="24"/>
      <c r="AB1078" s="24"/>
    </row>
    <row r="1079" spans="1:28">
      <c r="A1079" s="24"/>
      <c r="B1079" s="24"/>
      <c r="C1079" s="24"/>
      <c r="D1079" s="24"/>
      <c r="E1079" s="24"/>
      <c r="F1079" s="24"/>
      <c r="G1079" s="24"/>
      <c r="V1079" s="24"/>
      <c r="W1079" s="24"/>
      <c r="X1079" s="24"/>
      <c r="Y1079" s="24"/>
      <c r="Z1079" s="24"/>
      <c r="AA1079" s="24"/>
      <c r="AB1079" s="24"/>
    </row>
    <row r="1080" spans="1:28">
      <c r="A1080" s="24"/>
      <c r="B1080" s="24"/>
      <c r="C1080" s="24"/>
      <c r="D1080" s="24"/>
      <c r="E1080" s="24"/>
      <c r="F1080" s="24"/>
      <c r="G1080" s="24"/>
      <c r="V1080" s="24"/>
      <c r="W1080" s="24"/>
      <c r="X1080" s="24"/>
      <c r="Y1080" s="24"/>
      <c r="Z1080" s="24"/>
      <c r="AA1080" s="24"/>
      <c r="AB1080" s="24"/>
    </row>
    <row r="1081" spans="1:28">
      <c r="A1081" s="24"/>
      <c r="B1081" s="24"/>
      <c r="C1081" s="24"/>
      <c r="D1081" s="24"/>
      <c r="E1081" s="24"/>
      <c r="F1081" s="24"/>
      <c r="G1081" s="24"/>
      <c r="V1081" s="24"/>
      <c r="W1081" s="24"/>
      <c r="X1081" s="24"/>
      <c r="Y1081" s="24"/>
      <c r="Z1081" s="24"/>
      <c r="AA1081" s="24"/>
      <c r="AB1081" s="24"/>
    </row>
    <row r="1082" spans="1:28">
      <c r="A1082" s="24"/>
      <c r="B1082" s="24"/>
      <c r="C1082" s="24"/>
      <c r="D1082" s="24"/>
      <c r="E1082" s="24"/>
      <c r="F1082" s="24"/>
      <c r="G1082" s="24"/>
      <c r="V1082" s="24"/>
      <c r="W1082" s="24"/>
      <c r="X1082" s="24"/>
      <c r="Y1082" s="24"/>
      <c r="Z1082" s="24"/>
      <c r="AA1082" s="24"/>
      <c r="AB1082" s="24"/>
    </row>
    <row r="1083" spans="1:28">
      <c r="A1083" s="24"/>
      <c r="B1083" s="24"/>
      <c r="C1083" s="24"/>
      <c r="D1083" s="24"/>
      <c r="E1083" s="24"/>
      <c r="F1083" s="24"/>
      <c r="G1083" s="24"/>
      <c r="V1083" s="24"/>
      <c r="W1083" s="24"/>
      <c r="X1083" s="24"/>
      <c r="Y1083" s="24"/>
      <c r="Z1083" s="24"/>
      <c r="AA1083" s="24"/>
      <c r="AB1083" s="24"/>
    </row>
    <row r="1084" spans="1:28">
      <c r="A1084" s="24"/>
      <c r="B1084" s="24"/>
      <c r="C1084" s="24"/>
      <c r="D1084" s="24"/>
      <c r="E1084" s="24"/>
      <c r="F1084" s="24"/>
      <c r="G1084" s="24"/>
      <c r="V1084" s="24"/>
      <c r="W1084" s="24"/>
      <c r="X1084" s="24"/>
      <c r="Y1084" s="24"/>
      <c r="Z1084" s="24"/>
      <c r="AA1084" s="24"/>
      <c r="AB1084" s="24"/>
    </row>
    <row r="1085" spans="1:28">
      <c r="A1085" s="24"/>
      <c r="B1085" s="24"/>
      <c r="C1085" s="24"/>
      <c r="D1085" s="24"/>
      <c r="E1085" s="24"/>
      <c r="F1085" s="24"/>
      <c r="G1085" s="24"/>
      <c r="V1085" s="24"/>
      <c r="W1085" s="24"/>
      <c r="X1085" s="24"/>
      <c r="Y1085" s="24"/>
      <c r="Z1085" s="24"/>
      <c r="AA1085" s="24"/>
      <c r="AB1085" s="24"/>
    </row>
    <row r="1086" spans="1:28">
      <c r="A1086" s="24"/>
      <c r="B1086" s="24"/>
      <c r="C1086" s="24"/>
      <c r="D1086" s="24"/>
      <c r="E1086" s="24"/>
      <c r="F1086" s="24"/>
      <c r="G1086" s="24"/>
      <c r="V1086" s="24"/>
      <c r="W1086" s="24"/>
      <c r="X1086" s="24"/>
      <c r="Y1086" s="24"/>
      <c r="Z1086" s="24"/>
      <c r="AA1086" s="24"/>
      <c r="AB1086" s="24"/>
    </row>
    <row r="1087" spans="1:28">
      <c r="A1087" s="24"/>
      <c r="B1087" s="24"/>
      <c r="C1087" s="24"/>
      <c r="D1087" s="24"/>
      <c r="E1087" s="24"/>
      <c r="F1087" s="24"/>
      <c r="G1087" s="24"/>
      <c r="V1087" s="24"/>
      <c r="W1087" s="24"/>
      <c r="X1087" s="24"/>
      <c r="Y1087" s="24"/>
      <c r="Z1087" s="24"/>
      <c r="AA1087" s="24"/>
      <c r="AB1087" s="24"/>
    </row>
    <row r="1088" spans="1:28">
      <c r="A1088" s="24"/>
      <c r="B1088" s="24"/>
      <c r="C1088" s="24"/>
      <c r="D1088" s="24"/>
      <c r="E1088" s="24"/>
      <c r="F1088" s="24"/>
      <c r="G1088" s="24"/>
      <c r="V1088" s="24"/>
      <c r="W1088" s="24"/>
      <c r="X1088" s="24"/>
      <c r="Y1088" s="24"/>
      <c r="Z1088" s="24"/>
      <c r="AA1088" s="24"/>
      <c r="AB1088" s="24"/>
    </row>
    <row r="1089" spans="1:28">
      <c r="A1089" s="24"/>
      <c r="B1089" s="24"/>
      <c r="C1089" s="24"/>
      <c r="D1089" s="24"/>
      <c r="E1089" s="24"/>
      <c r="F1089" s="24"/>
      <c r="G1089" s="24"/>
      <c r="V1089" s="24"/>
      <c r="W1089" s="24"/>
      <c r="X1089" s="24"/>
      <c r="Y1089" s="24"/>
      <c r="Z1089" s="24"/>
      <c r="AA1089" s="24"/>
      <c r="AB1089" s="24"/>
    </row>
    <row r="1090" spans="1:28">
      <c r="A1090" s="24"/>
      <c r="B1090" s="24"/>
      <c r="C1090" s="24"/>
      <c r="D1090" s="24"/>
      <c r="E1090" s="24"/>
      <c r="F1090" s="24"/>
      <c r="G1090" s="24"/>
      <c r="V1090" s="24"/>
      <c r="W1090" s="24"/>
      <c r="X1090" s="24"/>
      <c r="Y1090" s="24"/>
      <c r="Z1090" s="24"/>
      <c r="AA1090" s="24"/>
      <c r="AB1090" s="24"/>
    </row>
    <row r="1091" spans="1:28">
      <c r="A1091" s="24"/>
      <c r="B1091" s="24"/>
      <c r="C1091" s="24"/>
      <c r="D1091" s="24"/>
      <c r="E1091" s="24"/>
      <c r="F1091" s="24"/>
      <c r="G1091" s="24"/>
      <c r="V1091" s="24"/>
      <c r="W1091" s="24"/>
      <c r="X1091" s="24"/>
      <c r="Y1091" s="24"/>
      <c r="Z1091" s="24"/>
      <c r="AA1091" s="24"/>
      <c r="AB1091" s="24"/>
    </row>
    <row r="1092" spans="1:28">
      <c r="A1092" s="24"/>
      <c r="B1092" s="24"/>
      <c r="C1092" s="24"/>
      <c r="D1092" s="24"/>
      <c r="E1092" s="24"/>
      <c r="F1092" s="24"/>
      <c r="G1092" s="24"/>
      <c r="V1092" s="24"/>
      <c r="W1092" s="24"/>
      <c r="X1092" s="24"/>
      <c r="Y1092" s="24"/>
      <c r="Z1092" s="24"/>
      <c r="AA1092" s="24"/>
      <c r="AB1092" s="24"/>
    </row>
    <row r="1093" spans="1:28">
      <c r="A1093" s="24"/>
      <c r="B1093" s="24"/>
      <c r="C1093" s="24"/>
      <c r="D1093" s="24"/>
      <c r="E1093" s="24"/>
      <c r="F1093" s="24"/>
      <c r="G1093" s="24"/>
      <c r="V1093" s="24"/>
      <c r="W1093" s="24"/>
      <c r="X1093" s="24"/>
      <c r="Y1093" s="24"/>
      <c r="Z1093" s="24"/>
      <c r="AA1093" s="24"/>
      <c r="AB1093" s="24"/>
    </row>
    <row r="1094" spans="1:28">
      <c r="A1094" s="24"/>
      <c r="B1094" s="24"/>
      <c r="C1094" s="24"/>
      <c r="D1094" s="24"/>
      <c r="E1094" s="24"/>
      <c r="F1094" s="24"/>
      <c r="G1094" s="24"/>
      <c r="V1094" s="24"/>
      <c r="W1094" s="24"/>
      <c r="X1094" s="24"/>
      <c r="Y1094" s="24"/>
      <c r="Z1094" s="24"/>
      <c r="AA1094" s="24"/>
      <c r="AB1094" s="24"/>
    </row>
    <row r="1095" spans="1:28">
      <c r="A1095" s="24"/>
      <c r="B1095" s="24"/>
      <c r="C1095" s="24"/>
      <c r="D1095" s="24"/>
      <c r="E1095" s="24"/>
      <c r="F1095" s="24"/>
      <c r="G1095" s="24"/>
      <c r="V1095" s="24"/>
      <c r="W1095" s="24"/>
      <c r="X1095" s="24"/>
      <c r="Y1095" s="24"/>
      <c r="Z1095" s="24"/>
      <c r="AA1095" s="24"/>
      <c r="AB1095" s="24"/>
    </row>
    <row r="1096" spans="1:28">
      <c r="A1096" s="24"/>
      <c r="B1096" s="24"/>
      <c r="C1096" s="24"/>
      <c r="D1096" s="24"/>
      <c r="E1096" s="24"/>
      <c r="F1096" s="24"/>
      <c r="G1096" s="24"/>
      <c r="V1096" s="24"/>
      <c r="W1096" s="24"/>
      <c r="X1096" s="24"/>
      <c r="Y1096" s="24"/>
      <c r="Z1096" s="24"/>
      <c r="AA1096" s="24"/>
      <c r="AB1096" s="24"/>
    </row>
    <row r="1097" spans="1:28">
      <c r="A1097" s="24"/>
      <c r="B1097" s="24"/>
      <c r="C1097" s="24"/>
      <c r="D1097" s="24"/>
      <c r="E1097" s="24"/>
      <c r="F1097" s="24"/>
      <c r="G1097" s="24"/>
      <c r="V1097" s="24"/>
      <c r="W1097" s="24"/>
      <c r="X1097" s="24"/>
      <c r="Y1097" s="24"/>
      <c r="Z1097" s="24"/>
      <c r="AA1097" s="24"/>
      <c r="AB1097" s="24"/>
    </row>
    <row r="1098" spans="1:28">
      <c r="A1098" s="24"/>
      <c r="B1098" s="24"/>
      <c r="C1098" s="24"/>
      <c r="D1098" s="24"/>
      <c r="E1098" s="24"/>
      <c r="F1098" s="24"/>
      <c r="G1098" s="24"/>
      <c r="V1098" s="24"/>
      <c r="W1098" s="24"/>
      <c r="X1098" s="24"/>
      <c r="Y1098" s="24"/>
      <c r="Z1098" s="24"/>
      <c r="AA1098" s="24"/>
      <c r="AB1098" s="24"/>
    </row>
    <row r="1099" spans="1:28">
      <c r="A1099" s="24"/>
      <c r="B1099" s="24"/>
      <c r="C1099" s="24"/>
      <c r="D1099" s="24"/>
      <c r="E1099" s="24"/>
      <c r="F1099" s="24"/>
      <c r="G1099" s="24"/>
      <c r="V1099" s="24"/>
      <c r="W1099" s="24"/>
      <c r="X1099" s="24"/>
      <c r="Y1099" s="24"/>
      <c r="Z1099" s="24"/>
      <c r="AA1099" s="24"/>
      <c r="AB1099" s="24"/>
    </row>
    <row r="1100" spans="1:28">
      <c r="A1100" s="24"/>
      <c r="B1100" s="24"/>
      <c r="C1100" s="24"/>
      <c r="D1100" s="24"/>
      <c r="E1100" s="24"/>
      <c r="F1100" s="24"/>
      <c r="G1100" s="24"/>
      <c r="V1100" s="24"/>
      <c r="W1100" s="24"/>
      <c r="X1100" s="24"/>
      <c r="Y1100" s="24"/>
      <c r="Z1100" s="24"/>
      <c r="AA1100" s="24"/>
      <c r="AB1100" s="24"/>
    </row>
    <row r="1101" spans="1:28">
      <c r="A1101" s="24"/>
      <c r="B1101" s="24"/>
      <c r="C1101" s="24"/>
      <c r="D1101" s="24"/>
      <c r="E1101" s="24"/>
      <c r="F1101" s="24"/>
      <c r="G1101" s="24"/>
      <c r="V1101" s="24"/>
      <c r="W1101" s="24"/>
      <c r="X1101" s="24"/>
      <c r="Y1101" s="24"/>
      <c r="Z1101" s="24"/>
      <c r="AA1101" s="24"/>
      <c r="AB1101" s="24"/>
    </row>
    <row r="1102" spans="1:28">
      <c r="A1102" s="24"/>
      <c r="B1102" s="24"/>
      <c r="C1102" s="24"/>
      <c r="D1102" s="24"/>
      <c r="E1102" s="24"/>
      <c r="F1102" s="24"/>
      <c r="G1102" s="24"/>
      <c r="V1102" s="24"/>
      <c r="W1102" s="24"/>
      <c r="X1102" s="24"/>
      <c r="Y1102" s="24"/>
      <c r="Z1102" s="24"/>
      <c r="AA1102" s="24"/>
      <c r="AB1102" s="24"/>
    </row>
    <row r="1103" spans="1:28">
      <c r="A1103" s="24"/>
      <c r="B1103" s="24"/>
      <c r="C1103" s="24"/>
      <c r="D1103" s="24"/>
      <c r="E1103" s="24"/>
      <c r="F1103" s="24"/>
      <c r="G1103" s="24"/>
      <c r="V1103" s="24"/>
      <c r="W1103" s="24"/>
      <c r="X1103" s="24"/>
      <c r="Y1103" s="24"/>
      <c r="Z1103" s="24"/>
      <c r="AA1103" s="24"/>
      <c r="AB1103" s="24"/>
    </row>
    <row r="1104" spans="1:28">
      <c r="A1104" s="24"/>
      <c r="B1104" s="24"/>
      <c r="C1104" s="24"/>
      <c r="D1104" s="24"/>
      <c r="E1104" s="24"/>
      <c r="F1104" s="24"/>
      <c r="G1104" s="24"/>
      <c r="V1104" s="24"/>
      <c r="W1104" s="24"/>
      <c r="X1104" s="24"/>
      <c r="Y1104" s="24"/>
      <c r="Z1104" s="24"/>
      <c r="AA1104" s="24"/>
      <c r="AB1104" s="24"/>
    </row>
    <row r="1105" spans="1:28">
      <c r="A1105" s="24"/>
      <c r="B1105" s="24"/>
      <c r="C1105" s="24"/>
      <c r="D1105" s="24"/>
      <c r="E1105" s="24"/>
      <c r="F1105" s="24"/>
      <c r="G1105" s="24"/>
      <c r="V1105" s="24"/>
      <c r="W1105" s="24"/>
      <c r="X1105" s="24"/>
      <c r="Y1105" s="24"/>
      <c r="Z1105" s="24"/>
      <c r="AA1105" s="24"/>
      <c r="AB1105" s="24"/>
    </row>
    <row r="1106" spans="1:28">
      <c r="A1106" s="24"/>
      <c r="B1106" s="24"/>
      <c r="C1106" s="24"/>
      <c r="D1106" s="24"/>
      <c r="E1106" s="24"/>
      <c r="F1106" s="24"/>
      <c r="G1106" s="24"/>
      <c r="V1106" s="24"/>
      <c r="W1106" s="24"/>
      <c r="X1106" s="24"/>
      <c r="Y1106" s="24"/>
      <c r="Z1106" s="24"/>
      <c r="AA1106" s="24"/>
      <c r="AB1106" s="24"/>
    </row>
    <row r="1107" spans="1:28">
      <c r="A1107" s="24"/>
      <c r="B1107" s="24"/>
      <c r="C1107" s="24"/>
      <c r="D1107" s="24"/>
      <c r="E1107" s="24"/>
      <c r="F1107" s="24"/>
      <c r="G1107" s="24"/>
      <c r="V1107" s="24"/>
      <c r="W1107" s="24"/>
      <c r="X1107" s="24"/>
      <c r="Y1107" s="24"/>
      <c r="Z1107" s="24"/>
      <c r="AA1107" s="24"/>
      <c r="AB1107" s="24"/>
    </row>
    <row r="1108" spans="1:28">
      <c r="A1108" s="24"/>
      <c r="B1108" s="24"/>
      <c r="C1108" s="24"/>
      <c r="D1108" s="24"/>
      <c r="E1108" s="24"/>
      <c r="F1108" s="24"/>
      <c r="G1108" s="24"/>
      <c r="V1108" s="24"/>
      <c r="W1108" s="24"/>
      <c r="X1108" s="24"/>
      <c r="Y1108" s="24"/>
      <c r="Z1108" s="24"/>
      <c r="AA1108" s="24"/>
      <c r="AB1108" s="24"/>
    </row>
    <row r="1109" spans="1:28">
      <c r="A1109" s="24"/>
      <c r="B1109" s="24"/>
      <c r="C1109" s="24"/>
      <c r="D1109" s="24"/>
      <c r="E1109" s="24"/>
      <c r="F1109" s="24"/>
      <c r="G1109" s="24"/>
      <c r="V1109" s="24"/>
      <c r="W1109" s="24"/>
      <c r="X1109" s="24"/>
      <c r="Y1109" s="24"/>
      <c r="Z1109" s="24"/>
      <c r="AA1109" s="24"/>
      <c r="AB1109" s="24"/>
    </row>
    <row r="1110" spans="1:28">
      <c r="A1110" s="24"/>
      <c r="B1110" s="24"/>
      <c r="C1110" s="24"/>
      <c r="D1110" s="24"/>
      <c r="E1110" s="24"/>
      <c r="F1110" s="24"/>
      <c r="G1110" s="24"/>
      <c r="V1110" s="24"/>
      <c r="W1110" s="24"/>
      <c r="X1110" s="24"/>
      <c r="Y1110" s="24"/>
      <c r="Z1110" s="24"/>
      <c r="AA1110" s="24"/>
      <c r="AB1110" s="24"/>
    </row>
    <row r="1111" spans="1:28">
      <c r="A1111" s="24"/>
      <c r="B1111" s="24"/>
      <c r="C1111" s="24"/>
      <c r="D1111" s="24"/>
      <c r="E1111" s="24"/>
      <c r="F1111" s="24"/>
      <c r="G1111" s="24"/>
      <c r="V1111" s="24"/>
      <c r="W1111" s="24"/>
      <c r="X1111" s="24"/>
      <c r="Y1111" s="24"/>
      <c r="Z1111" s="24"/>
      <c r="AA1111" s="24"/>
      <c r="AB1111" s="24"/>
    </row>
    <row r="1112" spans="1:28">
      <c r="A1112" s="24"/>
      <c r="B1112" s="24"/>
      <c r="C1112" s="24"/>
      <c r="D1112" s="24"/>
      <c r="E1112" s="24"/>
      <c r="F1112" s="24"/>
      <c r="G1112" s="24"/>
      <c r="V1112" s="24"/>
      <c r="W1112" s="24"/>
      <c r="X1112" s="24"/>
      <c r="Y1112" s="24"/>
      <c r="Z1112" s="24"/>
      <c r="AA1112" s="24"/>
      <c r="AB1112" s="24"/>
    </row>
    <row r="1113" spans="1:28">
      <c r="A1113" s="24"/>
      <c r="B1113" s="24"/>
      <c r="C1113" s="24"/>
      <c r="D1113" s="24"/>
      <c r="E1113" s="24"/>
      <c r="F1113" s="24"/>
      <c r="G1113" s="24"/>
      <c r="V1113" s="24"/>
      <c r="W1113" s="24"/>
      <c r="X1113" s="24"/>
      <c r="Y1113" s="24"/>
      <c r="Z1113" s="24"/>
      <c r="AA1113" s="24"/>
      <c r="AB1113" s="24"/>
    </row>
    <row r="1114" spans="1:28">
      <c r="A1114" s="24"/>
      <c r="B1114" s="24"/>
      <c r="C1114" s="24"/>
      <c r="D1114" s="24"/>
      <c r="E1114" s="24"/>
      <c r="F1114" s="24"/>
      <c r="G1114" s="24"/>
      <c r="V1114" s="24"/>
      <c r="W1114" s="24"/>
      <c r="X1114" s="24"/>
      <c r="Y1114" s="24"/>
      <c r="Z1114" s="24"/>
      <c r="AA1114" s="24"/>
      <c r="AB1114" s="24"/>
    </row>
    <row r="1115" spans="1:28">
      <c r="A1115" s="24"/>
      <c r="B1115" s="24"/>
      <c r="C1115" s="24"/>
      <c r="D1115" s="24"/>
      <c r="E1115" s="24"/>
      <c r="F1115" s="24"/>
      <c r="G1115" s="24"/>
      <c r="V1115" s="24"/>
      <c r="W1115" s="24"/>
      <c r="X1115" s="24"/>
      <c r="Y1115" s="24"/>
      <c r="Z1115" s="24"/>
      <c r="AA1115" s="24"/>
      <c r="AB1115" s="24"/>
    </row>
    <row r="1116" spans="1:28">
      <c r="A1116" s="24"/>
      <c r="B1116" s="24"/>
      <c r="C1116" s="24"/>
      <c r="D1116" s="24"/>
      <c r="E1116" s="24"/>
      <c r="F1116" s="24"/>
      <c r="G1116" s="24"/>
      <c r="V1116" s="24"/>
      <c r="W1116" s="24"/>
      <c r="X1116" s="24"/>
      <c r="Y1116" s="24"/>
      <c r="Z1116" s="24"/>
      <c r="AA1116" s="24"/>
      <c r="AB1116" s="24"/>
    </row>
    <row r="1117" spans="1:28">
      <c r="A1117" s="24"/>
      <c r="B1117" s="24"/>
      <c r="C1117" s="24"/>
      <c r="D1117" s="24"/>
      <c r="E1117" s="24"/>
      <c r="F1117" s="24"/>
      <c r="G1117" s="24"/>
      <c r="V1117" s="24"/>
      <c r="W1117" s="24"/>
      <c r="X1117" s="24"/>
      <c r="Y1117" s="24"/>
      <c r="Z1117" s="24"/>
      <c r="AA1117" s="24"/>
      <c r="AB1117" s="24"/>
    </row>
    <row r="1118" spans="1:28">
      <c r="A1118" s="24"/>
      <c r="B1118" s="24"/>
      <c r="C1118" s="24"/>
      <c r="D1118" s="24"/>
      <c r="E1118" s="24"/>
      <c r="F1118" s="24"/>
      <c r="G1118" s="24"/>
      <c r="V1118" s="24"/>
      <c r="W1118" s="24"/>
      <c r="X1118" s="24"/>
      <c r="Y1118" s="24"/>
      <c r="Z1118" s="24"/>
      <c r="AA1118" s="24"/>
      <c r="AB1118" s="24"/>
    </row>
    <row r="1119" spans="1:28">
      <c r="A1119" s="24"/>
      <c r="B1119" s="24"/>
      <c r="C1119" s="24"/>
      <c r="D1119" s="24"/>
      <c r="E1119" s="24"/>
      <c r="F1119" s="24"/>
      <c r="G1119" s="24"/>
      <c r="V1119" s="24"/>
      <c r="W1119" s="24"/>
      <c r="X1119" s="24"/>
      <c r="Y1119" s="24"/>
      <c r="Z1119" s="24"/>
      <c r="AA1119" s="24"/>
      <c r="AB1119" s="24"/>
    </row>
    <row r="1120" spans="1:28">
      <c r="A1120" s="24"/>
      <c r="B1120" s="24"/>
      <c r="C1120" s="24"/>
      <c r="D1120" s="24"/>
      <c r="E1120" s="24"/>
      <c r="F1120" s="24"/>
      <c r="G1120" s="24"/>
      <c r="V1120" s="24"/>
      <c r="W1120" s="24"/>
      <c r="X1120" s="24"/>
      <c r="Y1120" s="24"/>
      <c r="Z1120" s="24"/>
      <c r="AA1120" s="24"/>
      <c r="AB1120" s="24"/>
    </row>
    <row r="1121" spans="1:28">
      <c r="A1121" s="24"/>
      <c r="B1121" s="24"/>
      <c r="C1121" s="24"/>
      <c r="D1121" s="24"/>
      <c r="E1121" s="24"/>
      <c r="F1121" s="24"/>
      <c r="G1121" s="24"/>
      <c r="V1121" s="24"/>
      <c r="W1121" s="24"/>
      <c r="X1121" s="24"/>
      <c r="Y1121" s="24"/>
      <c r="Z1121" s="24"/>
      <c r="AA1121" s="24"/>
      <c r="AB1121" s="24"/>
    </row>
    <row r="1122" spans="1:28">
      <c r="A1122" s="24"/>
      <c r="B1122" s="24"/>
      <c r="C1122" s="24"/>
      <c r="D1122" s="24"/>
      <c r="E1122" s="24"/>
      <c r="F1122" s="24"/>
      <c r="G1122" s="24"/>
      <c r="V1122" s="24"/>
      <c r="W1122" s="24"/>
      <c r="X1122" s="24"/>
      <c r="Y1122" s="24"/>
      <c r="Z1122" s="24"/>
      <c r="AA1122" s="24"/>
      <c r="AB1122" s="24"/>
    </row>
    <row r="1123" spans="1:28">
      <c r="A1123" s="24"/>
      <c r="B1123" s="24"/>
      <c r="C1123" s="24"/>
      <c r="D1123" s="24"/>
      <c r="E1123" s="24"/>
      <c r="F1123" s="24"/>
      <c r="G1123" s="24"/>
      <c r="V1123" s="24"/>
      <c r="W1123" s="24"/>
      <c r="X1123" s="24"/>
      <c r="Y1123" s="24"/>
      <c r="Z1123" s="24"/>
      <c r="AA1123" s="24"/>
      <c r="AB1123" s="24"/>
    </row>
    <row r="1124" spans="1:28">
      <c r="A1124" s="24"/>
      <c r="B1124" s="24"/>
      <c r="C1124" s="24"/>
      <c r="D1124" s="24"/>
      <c r="E1124" s="24"/>
      <c r="F1124" s="24"/>
      <c r="G1124" s="24"/>
      <c r="V1124" s="24"/>
      <c r="W1124" s="24"/>
      <c r="X1124" s="24"/>
      <c r="Y1124" s="24"/>
      <c r="Z1124" s="24"/>
      <c r="AA1124" s="24"/>
      <c r="AB1124" s="24"/>
    </row>
    <row r="1125" spans="1:28">
      <c r="A1125" s="24"/>
      <c r="B1125" s="24"/>
      <c r="C1125" s="24"/>
      <c r="D1125" s="24"/>
      <c r="E1125" s="24"/>
      <c r="F1125" s="24"/>
      <c r="G1125" s="24"/>
      <c r="V1125" s="24"/>
      <c r="W1125" s="24"/>
      <c r="X1125" s="24"/>
      <c r="Y1125" s="24"/>
      <c r="Z1125" s="24"/>
      <c r="AA1125" s="24"/>
      <c r="AB1125" s="24"/>
    </row>
    <row r="1126" spans="1:28">
      <c r="A1126" s="24"/>
      <c r="B1126" s="24"/>
      <c r="C1126" s="24"/>
      <c r="D1126" s="24"/>
      <c r="E1126" s="24"/>
      <c r="F1126" s="24"/>
      <c r="G1126" s="24"/>
      <c r="V1126" s="24"/>
      <c r="W1126" s="24"/>
      <c r="X1126" s="24"/>
      <c r="Y1126" s="24"/>
      <c r="Z1126" s="24"/>
      <c r="AA1126" s="24"/>
      <c r="AB1126" s="24"/>
    </row>
    <row r="1127" spans="1:28">
      <c r="A1127" s="24"/>
      <c r="B1127" s="24"/>
      <c r="C1127" s="24"/>
      <c r="D1127" s="24"/>
      <c r="E1127" s="24"/>
      <c r="F1127" s="24"/>
      <c r="G1127" s="24"/>
      <c r="V1127" s="24"/>
      <c r="W1127" s="24"/>
      <c r="X1127" s="24"/>
      <c r="Y1127" s="24"/>
      <c r="Z1127" s="24"/>
      <c r="AA1127" s="24"/>
      <c r="AB1127" s="24"/>
    </row>
    <row r="1128" spans="1:28">
      <c r="A1128" s="24"/>
      <c r="B1128" s="24"/>
      <c r="C1128" s="24"/>
      <c r="D1128" s="24"/>
      <c r="E1128" s="24"/>
      <c r="F1128" s="24"/>
      <c r="G1128" s="24"/>
      <c r="V1128" s="24"/>
      <c r="W1128" s="24"/>
      <c r="X1128" s="24"/>
      <c r="Y1128" s="24"/>
      <c r="Z1128" s="24"/>
      <c r="AA1128" s="24"/>
      <c r="AB1128" s="24"/>
    </row>
    <row r="1129" spans="1:28">
      <c r="A1129" s="24"/>
      <c r="B1129" s="24"/>
      <c r="C1129" s="24"/>
      <c r="D1129" s="24"/>
      <c r="E1129" s="24"/>
      <c r="F1129" s="24"/>
      <c r="G1129" s="24"/>
      <c r="V1129" s="24"/>
      <c r="W1129" s="24"/>
      <c r="X1129" s="24"/>
      <c r="Y1129" s="24"/>
      <c r="Z1129" s="24"/>
      <c r="AA1129" s="24"/>
      <c r="AB1129" s="24"/>
    </row>
    <row r="1130" spans="1:28">
      <c r="A1130" s="24"/>
      <c r="B1130" s="24"/>
      <c r="C1130" s="24"/>
      <c r="D1130" s="24"/>
      <c r="E1130" s="24"/>
      <c r="F1130" s="24"/>
      <c r="G1130" s="24"/>
      <c r="V1130" s="24"/>
      <c r="W1130" s="24"/>
      <c r="X1130" s="24"/>
      <c r="Y1130" s="24"/>
      <c r="Z1130" s="24"/>
      <c r="AA1130" s="24"/>
      <c r="AB1130" s="24"/>
    </row>
    <row r="1131" spans="1:28">
      <c r="A1131" s="24"/>
      <c r="B1131" s="24"/>
      <c r="C1131" s="24"/>
      <c r="D1131" s="24"/>
      <c r="E1131" s="24"/>
      <c r="F1131" s="24"/>
      <c r="G1131" s="24"/>
      <c r="V1131" s="24"/>
      <c r="W1131" s="24"/>
      <c r="X1131" s="24"/>
      <c r="Y1131" s="24"/>
      <c r="Z1131" s="24"/>
      <c r="AA1131" s="24"/>
      <c r="AB1131" s="24"/>
    </row>
    <row r="1132" spans="1:28">
      <c r="A1132" s="24"/>
      <c r="B1132" s="24"/>
      <c r="C1132" s="24"/>
      <c r="D1132" s="24"/>
      <c r="E1132" s="24"/>
      <c r="F1132" s="24"/>
      <c r="G1132" s="24"/>
      <c r="V1132" s="24"/>
      <c r="W1132" s="24"/>
      <c r="X1132" s="24"/>
      <c r="Y1132" s="24"/>
      <c r="Z1132" s="24"/>
      <c r="AA1132" s="24"/>
      <c r="AB1132" s="24"/>
    </row>
    <row r="1133" spans="1:28">
      <c r="A1133" s="24"/>
      <c r="B1133" s="24"/>
      <c r="C1133" s="24"/>
      <c r="D1133" s="24"/>
      <c r="E1133" s="24"/>
      <c r="F1133" s="24"/>
      <c r="G1133" s="24"/>
      <c r="V1133" s="24"/>
      <c r="W1133" s="24"/>
      <c r="X1133" s="24"/>
      <c r="Y1133" s="24"/>
      <c r="Z1133" s="24"/>
      <c r="AA1133" s="24"/>
      <c r="AB1133" s="24"/>
    </row>
    <row r="1134" spans="1:28">
      <c r="A1134" s="24"/>
      <c r="B1134" s="24"/>
      <c r="C1134" s="24"/>
      <c r="D1134" s="24"/>
      <c r="E1134" s="24"/>
      <c r="F1134" s="24"/>
      <c r="G1134" s="24"/>
      <c r="V1134" s="24"/>
      <c r="W1134" s="24"/>
      <c r="X1134" s="24"/>
      <c r="Y1134" s="24"/>
      <c r="Z1134" s="24"/>
      <c r="AA1134" s="24"/>
      <c r="AB1134" s="24"/>
    </row>
    <row r="1135" spans="1:28">
      <c r="A1135" s="24"/>
      <c r="B1135" s="24"/>
      <c r="C1135" s="24"/>
      <c r="D1135" s="24"/>
      <c r="E1135" s="24"/>
      <c r="F1135" s="24"/>
      <c r="G1135" s="24"/>
      <c r="V1135" s="24"/>
      <c r="W1135" s="24"/>
      <c r="X1135" s="24"/>
      <c r="Y1135" s="24"/>
      <c r="Z1135" s="24"/>
      <c r="AA1135" s="24"/>
      <c r="AB1135" s="24"/>
    </row>
    <row r="1136" spans="1:28">
      <c r="A1136" s="24"/>
      <c r="B1136" s="24"/>
      <c r="C1136" s="24"/>
      <c r="D1136" s="24"/>
      <c r="E1136" s="24"/>
      <c r="F1136" s="24"/>
      <c r="G1136" s="24"/>
      <c r="V1136" s="24"/>
      <c r="W1136" s="24"/>
      <c r="X1136" s="24"/>
      <c r="Y1136" s="24"/>
      <c r="Z1136" s="24"/>
      <c r="AA1136" s="24"/>
      <c r="AB1136" s="24"/>
    </row>
    <row r="1137" spans="1:28">
      <c r="A1137" s="24"/>
      <c r="B1137" s="24"/>
      <c r="C1137" s="24"/>
      <c r="D1137" s="24"/>
      <c r="E1137" s="24"/>
      <c r="F1137" s="24"/>
      <c r="G1137" s="24"/>
      <c r="V1137" s="24"/>
      <c r="W1137" s="24"/>
      <c r="X1137" s="24"/>
      <c r="Y1137" s="24"/>
      <c r="Z1137" s="24"/>
      <c r="AA1137" s="24"/>
      <c r="AB1137" s="24"/>
    </row>
    <row r="1138" spans="1:28">
      <c r="A1138" s="24"/>
      <c r="B1138" s="24"/>
      <c r="C1138" s="24"/>
      <c r="D1138" s="24"/>
      <c r="E1138" s="24"/>
      <c r="F1138" s="24"/>
      <c r="G1138" s="24"/>
      <c r="V1138" s="24"/>
      <c r="W1138" s="24"/>
      <c r="X1138" s="24"/>
      <c r="Y1138" s="24"/>
      <c r="Z1138" s="24"/>
      <c r="AA1138" s="24"/>
      <c r="AB1138" s="24"/>
    </row>
    <row r="1139" spans="1:28">
      <c r="A1139" s="24"/>
      <c r="B1139" s="24"/>
      <c r="C1139" s="24"/>
      <c r="D1139" s="24"/>
      <c r="E1139" s="24"/>
      <c r="F1139" s="24"/>
      <c r="G1139" s="24"/>
      <c r="V1139" s="24"/>
      <c r="W1139" s="24"/>
      <c r="X1139" s="24"/>
      <c r="Y1139" s="24"/>
      <c r="Z1139" s="24"/>
      <c r="AA1139" s="24"/>
      <c r="AB1139" s="24"/>
    </row>
    <row r="1140" spans="1:28">
      <c r="A1140" s="24"/>
      <c r="B1140" s="24"/>
      <c r="C1140" s="24"/>
      <c r="D1140" s="24"/>
      <c r="E1140" s="24"/>
      <c r="F1140" s="24"/>
      <c r="G1140" s="24"/>
      <c r="V1140" s="24"/>
      <c r="W1140" s="24"/>
      <c r="X1140" s="24"/>
      <c r="Y1140" s="24"/>
      <c r="Z1140" s="24"/>
      <c r="AA1140" s="24"/>
      <c r="AB1140" s="24"/>
    </row>
    <row r="1141" spans="1:28">
      <c r="A1141" s="24"/>
      <c r="B1141" s="24"/>
      <c r="C1141" s="24"/>
      <c r="D1141" s="24"/>
      <c r="E1141" s="24"/>
      <c r="F1141" s="24"/>
      <c r="G1141" s="24"/>
      <c r="V1141" s="24"/>
      <c r="W1141" s="24"/>
      <c r="X1141" s="24"/>
      <c r="Y1141" s="24"/>
      <c r="Z1141" s="24"/>
      <c r="AA1141" s="24"/>
      <c r="AB1141" s="24"/>
    </row>
    <row r="1142" spans="1:28">
      <c r="A1142" s="24"/>
      <c r="B1142" s="24"/>
      <c r="C1142" s="24"/>
      <c r="D1142" s="24"/>
      <c r="E1142" s="24"/>
      <c r="F1142" s="24"/>
      <c r="G1142" s="24"/>
      <c r="V1142" s="24"/>
      <c r="W1142" s="24"/>
      <c r="X1142" s="24"/>
      <c r="Y1142" s="24"/>
      <c r="Z1142" s="24"/>
      <c r="AA1142" s="24"/>
      <c r="AB1142" s="24"/>
    </row>
    <row r="1143" spans="1:28">
      <c r="A1143" s="24"/>
      <c r="B1143" s="24"/>
      <c r="C1143" s="24"/>
      <c r="D1143" s="24"/>
      <c r="E1143" s="24"/>
      <c r="F1143" s="24"/>
      <c r="G1143" s="24"/>
      <c r="V1143" s="24"/>
      <c r="W1143" s="24"/>
      <c r="X1143" s="24"/>
      <c r="Y1143" s="24"/>
      <c r="Z1143" s="24"/>
      <c r="AA1143" s="24"/>
      <c r="AB1143" s="24"/>
    </row>
    <row r="1144" spans="1:28">
      <c r="A1144" s="24"/>
      <c r="B1144" s="24"/>
      <c r="C1144" s="24"/>
      <c r="D1144" s="24"/>
      <c r="E1144" s="24"/>
      <c r="F1144" s="24"/>
      <c r="G1144" s="24"/>
      <c r="V1144" s="24"/>
      <c r="W1144" s="24"/>
      <c r="X1144" s="24"/>
      <c r="Y1144" s="24"/>
      <c r="Z1144" s="24"/>
      <c r="AA1144" s="24"/>
      <c r="AB1144" s="24"/>
    </row>
    <row r="1145" spans="1:28">
      <c r="A1145" s="24"/>
      <c r="B1145" s="24"/>
      <c r="C1145" s="24"/>
      <c r="D1145" s="24"/>
      <c r="E1145" s="24"/>
      <c r="F1145" s="24"/>
      <c r="G1145" s="24"/>
      <c r="V1145" s="24"/>
      <c r="W1145" s="24"/>
      <c r="X1145" s="24"/>
      <c r="Y1145" s="24"/>
      <c r="Z1145" s="24"/>
      <c r="AA1145" s="24"/>
      <c r="AB1145" s="24"/>
    </row>
    <row r="1146" spans="1:28">
      <c r="A1146" s="24"/>
      <c r="B1146" s="24"/>
      <c r="C1146" s="24"/>
      <c r="D1146" s="24"/>
      <c r="E1146" s="24"/>
      <c r="F1146" s="24"/>
      <c r="G1146" s="24"/>
      <c r="V1146" s="24"/>
      <c r="W1146" s="24"/>
      <c r="X1146" s="24"/>
      <c r="Y1146" s="24"/>
      <c r="Z1146" s="24"/>
      <c r="AA1146" s="24"/>
      <c r="AB1146" s="24"/>
    </row>
    <row r="1147" spans="1:28">
      <c r="A1147" s="24"/>
      <c r="B1147" s="24"/>
      <c r="C1147" s="24"/>
      <c r="D1147" s="24"/>
      <c r="E1147" s="24"/>
      <c r="F1147" s="24"/>
      <c r="G1147" s="24"/>
      <c r="V1147" s="24"/>
      <c r="W1147" s="24"/>
      <c r="X1147" s="24"/>
      <c r="Y1147" s="24"/>
      <c r="Z1147" s="24"/>
      <c r="AA1147" s="24"/>
      <c r="AB1147" s="24"/>
    </row>
    <row r="1148" spans="1:28">
      <c r="A1148" s="24"/>
      <c r="B1148" s="24"/>
      <c r="C1148" s="24"/>
      <c r="D1148" s="24"/>
      <c r="E1148" s="24"/>
      <c r="F1148" s="24"/>
      <c r="G1148" s="24"/>
      <c r="V1148" s="24"/>
      <c r="W1148" s="24"/>
      <c r="X1148" s="24"/>
      <c r="Y1148" s="24"/>
      <c r="Z1148" s="24"/>
      <c r="AA1148" s="24"/>
      <c r="AB1148" s="24"/>
    </row>
    <row r="1149" spans="1:28">
      <c r="A1149" s="24"/>
      <c r="B1149" s="24"/>
      <c r="C1149" s="24"/>
      <c r="D1149" s="24"/>
      <c r="E1149" s="24"/>
      <c r="F1149" s="24"/>
      <c r="G1149" s="24"/>
      <c r="V1149" s="24"/>
      <c r="W1149" s="24"/>
      <c r="X1149" s="24"/>
      <c r="Y1149" s="24"/>
      <c r="Z1149" s="24"/>
      <c r="AA1149" s="24"/>
      <c r="AB1149" s="24"/>
    </row>
    <row r="1150" spans="1:28">
      <c r="A1150" s="24"/>
      <c r="B1150" s="24"/>
      <c r="C1150" s="24"/>
      <c r="D1150" s="24"/>
      <c r="E1150" s="24"/>
      <c r="F1150" s="24"/>
      <c r="G1150" s="24"/>
      <c r="V1150" s="24"/>
      <c r="W1150" s="24"/>
      <c r="X1150" s="24"/>
      <c r="Y1150" s="24"/>
      <c r="Z1150" s="24"/>
      <c r="AA1150" s="24"/>
      <c r="AB1150" s="24"/>
    </row>
    <row r="1151" spans="1:28">
      <c r="A1151" s="24"/>
      <c r="B1151" s="24"/>
      <c r="C1151" s="24"/>
      <c r="D1151" s="24"/>
      <c r="E1151" s="24"/>
      <c r="F1151" s="24"/>
      <c r="G1151" s="24"/>
      <c r="V1151" s="24"/>
      <c r="W1151" s="24"/>
      <c r="X1151" s="24"/>
      <c r="Y1151" s="24"/>
      <c r="Z1151" s="24"/>
      <c r="AA1151" s="24"/>
      <c r="AB1151" s="24"/>
    </row>
    <row r="1152" spans="1:28">
      <c r="A1152" s="24"/>
      <c r="B1152" s="24"/>
      <c r="C1152" s="24"/>
      <c r="D1152" s="24"/>
      <c r="E1152" s="24"/>
      <c r="F1152" s="24"/>
      <c r="G1152" s="24"/>
      <c r="V1152" s="24"/>
      <c r="W1152" s="24"/>
      <c r="X1152" s="24"/>
      <c r="Y1152" s="24"/>
      <c r="Z1152" s="24"/>
      <c r="AA1152" s="24"/>
      <c r="AB1152" s="24"/>
    </row>
    <row r="1153" spans="1:28">
      <c r="A1153" s="24"/>
      <c r="B1153" s="24"/>
      <c r="C1153" s="24"/>
      <c r="D1153" s="24"/>
      <c r="E1153" s="24"/>
      <c r="F1153" s="24"/>
      <c r="G1153" s="24"/>
      <c r="V1153" s="24"/>
      <c r="W1153" s="24"/>
      <c r="X1153" s="24"/>
      <c r="Y1153" s="24"/>
      <c r="Z1153" s="24"/>
      <c r="AA1153" s="24"/>
      <c r="AB1153" s="24"/>
    </row>
    <row r="1154" spans="1:28">
      <c r="A1154" s="24"/>
      <c r="B1154" s="24"/>
      <c r="C1154" s="24"/>
      <c r="D1154" s="24"/>
      <c r="E1154" s="24"/>
      <c r="F1154" s="24"/>
      <c r="G1154" s="24"/>
      <c r="V1154" s="24"/>
      <c r="W1154" s="24"/>
      <c r="X1154" s="24"/>
      <c r="Y1154" s="24"/>
      <c r="Z1154" s="24"/>
      <c r="AA1154" s="24"/>
      <c r="AB1154" s="24"/>
    </row>
    <row r="1155" spans="1:28">
      <c r="A1155" s="24"/>
      <c r="B1155" s="24"/>
      <c r="C1155" s="24"/>
      <c r="D1155" s="24"/>
      <c r="E1155" s="24"/>
      <c r="F1155" s="24"/>
      <c r="G1155" s="24"/>
      <c r="V1155" s="24"/>
      <c r="W1155" s="24"/>
      <c r="X1155" s="24"/>
      <c r="Y1155" s="24"/>
      <c r="Z1155" s="24"/>
      <c r="AA1155" s="24"/>
      <c r="AB1155" s="24"/>
    </row>
    <row r="1156" spans="1:28">
      <c r="A1156" s="24"/>
      <c r="B1156" s="24"/>
      <c r="C1156" s="24"/>
      <c r="D1156" s="24"/>
      <c r="E1156" s="24"/>
      <c r="F1156" s="24"/>
      <c r="G1156" s="24"/>
      <c r="V1156" s="24"/>
      <c r="W1156" s="24"/>
      <c r="X1156" s="24"/>
      <c r="Y1156" s="24"/>
      <c r="Z1156" s="24"/>
      <c r="AA1156" s="24"/>
      <c r="AB1156" s="24"/>
    </row>
    <row r="1157" spans="1:28">
      <c r="A1157" s="24"/>
      <c r="B1157" s="24"/>
      <c r="C1157" s="24"/>
      <c r="D1157" s="24"/>
      <c r="E1157" s="24"/>
      <c r="F1157" s="24"/>
      <c r="G1157" s="24"/>
      <c r="V1157" s="24"/>
      <c r="W1157" s="24"/>
      <c r="X1157" s="24"/>
      <c r="Y1157" s="24"/>
      <c r="Z1157" s="24"/>
      <c r="AA1157" s="24"/>
      <c r="AB1157" s="24"/>
    </row>
    <row r="1158" spans="1:28">
      <c r="A1158" s="24"/>
      <c r="B1158" s="24"/>
      <c r="C1158" s="24"/>
      <c r="D1158" s="24"/>
      <c r="E1158" s="24"/>
      <c r="F1158" s="24"/>
      <c r="G1158" s="24"/>
      <c r="V1158" s="24"/>
      <c r="W1158" s="24"/>
      <c r="X1158" s="24"/>
      <c r="Y1158" s="24"/>
      <c r="Z1158" s="24"/>
      <c r="AA1158" s="24"/>
      <c r="AB1158" s="24"/>
    </row>
    <row r="1159" spans="1:28">
      <c r="A1159" s="24"/>
      <c r="B1159" s="24"/>
      <c r="C1159" s="24"/>
      <c r="D1159" s="24"/>
      <c r="E1159" s="24"/>
      <c r="F1159" s="24"/>
      <c r="G1159" s="24"/>
      <c r="V1159" s="24"/>
      <c r="W1159" s="24"/>
      <c r="X1159" s="24"/>
      <c r="Y1159" s="24"/>
      <c r="Z1159" s="24"/>
      <c r="AA1159" s="24"/>
      <c r="AB1159" s="24"/>
    </row>
    <row r="1160" spans="1:28">
      <c r="A1160" s="24"/>
      <c r="B1160" s="24"/>
      <c r="C1160" s="24"/>
      <c r="D1160" s="24"/>
      <c r="E1160" s="24"/>
      <c r="F1160" s="24"/>
      <c r="G1160" s="24"/>
      <c r="V1160" s="24"/>
      <c r="W1160" s="24"/>
      <c r="X1160" s="24"/>
      <c r="Y1160" s="24"/>
      <c r="Z1160" s="24"/>
      <c r="AA1160" s="24"/>
      <c r="AB1160" s="24"/>
    </row>
    <row r="1161" spans="1:28">
      <c r="A1161" s="24"/>
      <c r="B1161" s="24"/>
      <c r="C1161" s="24"/>
      <c r="D1161" s="24"/>
      <c r="E1161" s="24"/>
      <c r="F1161" s="24"/>
      <c r="G1161" s="24"/>
      <c r="V1161" s="24"/>
      <c r="W1161" s="24"/>
      <c r="X1161" s="24"/>
      <c r="Y1161" s="24"/>
      <c r="Z1161" s="24"/>
      <c r="AA1161" s="24"/>
      <c r="AB1161" s="24"/>
    </row>
    <row r="1162" spans="1:28">
      <c r="A1162" s="24"/>
      <c r="B1162" s="24"/>
      <c r="C1162" s="24"/>
      <c r="D1162" s="24"/>
      <c r="E1162" s="24"/>
      <c r="F1162" s="24"/>
      <c r="G1162" s="24"/>
      <c r="V1162" s="24"/>
      <c r="W1162" s="24"/>
      <c r="X1162" s="24"/>
      <c r="Y1162" s="24"/>
      <c r="Z1162" s="24"/>
      <c r="AA1162" s="24"/>
      <c r="AB1162" s="24"/>
    </row>
    <row r="1163" spans="1:28">
      <c r="A1163" s="24"/>
      <c r="B1163" s="24"/>
      <c r="C1163" s="24"/>
      <c r="D1163" s="24"/>
      <c r="E1163" s="24"/>
      <c r="F1163" s="24"/>
      <c r="G1163" s="24"/>
      <c r="V1163" s="24"/>
      <c r="W1163" s="24"/>
      <c r="X1163" s="24"/>
      <c r="Y1163" s="24"/>
      <c r="Z1163" s="24"/>
      <c r="AA1163" s="24"/>
      <c r="AB1163" s="24"/>
    </row>
    <row r="1164" spans="1:28">
      <c r="A1164" s="24"/>
      <c r="B1164" s="24"/>
      <c r="C1164" s="24"/>
      <c r="D1164" s="24"/>
      <c r="E1164" s="24"/>
      <c r="F1164" s="24"/>
      <c r="G1164" s="24"/>
      <c r="V1164" s="24"/>
      <c r="W1164" s="24"/>
      <c r="X1164" s="24"/>
      <c r="Y1164" s="24"/>
      <c r="Z1164" s="24"/>
      <c r="AA1164" s="24"/>
      <c r="AB1164" s="24"/>
    </row>
    <row r="1165" spans="1:28">
      <c r="A1165" s="24"/>
      <c r="B1165" s="24"/>
      <c r="C1165" s="24"/>
      <c r="D1165" s="24"/>
      <c r="E1165" s="24"/>
      <c r="F1165" s="24"/>
      <c r="G1165" s="24"/>
      <c r="V1165" s="24"/>
      <c r="W1165" s="24"/>
      <c r="X1165" s="24"/>
      <c r="Y1165" s="24"/>
      <c r="Z1165" s="24"/>
      <c r="AA1165" s="24"/>
      <c r="AB1165" s="24"/>
    </row>
    <row r="1166" spans="1:28">
      <c r="A1166" s="24"/>
      <c r="B1166" s="24"/>
      <c r="C1166" s="24"/>
      <c r="D1166" s="24"/>
      <c r="E1166" s="24"/>
      <c r="F1166" s="24"/>
      <c r="G1166" s="24"/>
      <c r="V1166" s="24"/>
      <c r="W1166" s="24"/>
      <c r="X1166" s="24"/>
      <c r="Y1166" s="24"/>
      <c r="Z1166" s="24"/>
      <c r="AA1166" s="24"/>
      <c r="AB1166" s="24"/>
    </row>
    <row r="1167" spans="1:28">
      <c r="A1167" s="24"/>
      <c r="B1167" s="24"/>
      <c r="C1167" s="24"/>
      <c r="D1167" s="24"/>
      <c r="E1167" s="24"/>
      <c r="F1167" s="24"/>
      <c r="G1167" s="24"/>
      <c r="V1167" s="24"/>
      <c r="W1167" s="24"/>
      <c r="X1167" s="24"/>
      <c r="Y1167" s="24"/>
      <c r="Z1167" s="24"/>
      <c r="AA1167" s="24"/>
      <c r="AB1167" s="24"/>
    </row>
    <row r="1168" spans="1:28">
      <c r="A1168" s="24"/>
      <c r="B1168" s="24"/>
      <c r="C1168" s="24"/>
      <c r="D1168" s="24"/>
      <c r="E1168" s="24"/>
      <c r="F1168" s="24"/>
      <c r="G1168" s="24"/>
      <c r="V1168" s="24"/>
      <c r="W1168" s="24"/>
      <c r="X1168" s="24"/>
      <c r="Y1168" s="24"/>
      <c r="Z1168" s="24"/>
      <c r="AA1168" s="24"/>
      <c r="AB1168" s="24"/>
    </row>
    <row r="1169" spans="1:28">
      <c r="A1169" s="24"/>
      <c r="B1169" s="24"/>
      <c r="C1169" s="24"/>
      <c r="D1169" s="24"/>
      <c r="E1169" s="24"/>
      <c r="F1169" s="24"/>
      <c r="G1169" s="24"/>
      <c r="V1169" s="24"/>
      <c r="W1169" s="24"/>
      <c r="X1169" s="24"/>
      <c r="Y1169" s="24"/>
      <c r="Z1169" s="24"/>
      <c r="AA1169" s="24"/>
      <c r="AB1169" s="24"/>
    </row>
    <row r="1170" spans="1:28">
      <c r="A1170" s="24"/>
      <c r="B1170" s="24"/>
      <c r="C1170" s="24"/>
      <c r="D1170" s="24"/>
      <c r="E1170" s="24"/>
      <c r="F1170" s="24"/>
      <c r="G1170" s="24"/>
      <c r="V1170" s="24"/>
      <c r="W1170" s="24"/>
      <c r="X1170" s="24"/>
      <c r="Y1170" s="24"/>
      <c r="Z1170" s="24"/>
      <c r="AA1170" s="24"/>
      <c r="AB1170" s="24"/>
    </row>
    <row r="1171" spans="1:28">
      <c r="A1171" s="24"/>
      <c r="B1171" s="24"/>
      <c r="C1171" s="24"/>
      <c r="D1171" s="24"/>
      <c r="E1171" s="24"/>
      <c r="F1171" s="24"/>
      <c r="G1171" s="24"/>
      <c r="V1171" s="24"/>
      <c r="W1171" s="24"/>
      <c r="X1171" s="24"/>
      <c r="Y1171" s="24"/>
      <c r="Z1171" s="24"/>
      <c r="AA1171" s="24"/>
      <c r="AB1171" s="24"/>
    </row>
    <row r="1172" spans="1:28">
      <c r="A1172" s="24"/>
      <c r="B1172" s="24"/>
      <c r="C1172" s="24"/>
      <c r="D1172" s="24"/>
      <c r="E1172" s="24"/>
      <c r="F1172" s="24"/>
      <c r="G1172" s="24"/>
      <c r="V1172" s="24"/>
      <c r="W1172" s="24"/>
      <c r="X1172" s="24"/>
      <c r="Y1172" s="24"/>
      <c r="Z1172" s="24"/>
      <c r="AA1172" s="24"/>
      <c r="AB1172" s="24"/>
    </row>
    <row r="1173" spans="1:28">
      <c r="A1173" s="24"/>
      <c r="B1173" s="24"/>
      <c r="C1173" s="24"/>
      <c r="D1173" s="24"/>
      <c r="E1173" s="24"/>
      <c r="F1173" s="24"/>
      <c r="G1173" s="24"/>
      <c r="V1173" s="24"/>
      <c r="W1173" s="24"/>
      <c r="X1173" s="24"/>
      <c r="Y1173" s="24"/>
      <c r="Z1173" s="24"/>
      <c r="AA1173" s="24"/>
      <c r="AB1173" s="24"/>
    </row>
    <row r="1174" spans="1:28">
      <c r="A1174" s="24"/>
      <c r="B1174" s="24"/>
      <c r="C1174" s="24"/>
      <c r="D1174" s="24"/>
      <c r="E1174" s="24"/>
      <c r="F1174" s="24"/>
      <c r="G1174" s="24"/>
      <c r="V1174" s="24"/>
      <c r="W1174" s="24"/>
      <c r="X1174" s="24"/>
      <c r="Y1174" s="24"/>
      <c r="Z1174" s="24"/>
      <c r="AA1174" s="24"/>
      <c r="AB1174" s="24"/>
    </row>
    <row r="1175" spans="1:28">
      <c r="A1175" s="24"/>
      <c r="B1175" s="24"/>
      <c r="C1175" s="24"/>
      <c r="D1175" s="24"/>
      <c r="E1175" s="24"/>
      <c r="F1175" s="24"/>
      <c r="G1175" s="24"/>
      <c r="V1175" s="24"/>
      <c r="W1175" s="24"/>
      <c r="X1175" s="24"/>
      <c r="Y1175" s="24"/>
      <c r="Z1175" s="24"/>
      <c r="AA1175" s="24"/>
      <c r="AB1175" s="24"/>
    </row>
    <row r="1176" spans="1:28">
      <c r="A1176" s="24"/>
      <c r="B1176" s="24"/>
      <c r="C1176" s="24"/>
      <c r="D1176" s="24"/>
      <c r="E1176" s="24"/>
      <c r="F1176" s="24"/>
      <c r="G1176" s="24"/>
      <c r="V1176" s="24"/>
      <c r="W1176" s="24"/>
      <c r="X1176" s="24"/>
      <c r="Y1176" s="24"/>
      <c r="Z1176" s="24"/>
      <c r="AA1176" s="24"/>
      <c r="AB1176" s="24"/>
    </row>
    <row r="1177" spans="1:28">
      <c r="A1177" s="24"/>
      <c r="B1177" s="24"/>
      <c r="C1177" s="24"/>
      <c r="D1177" s="24"/>
      <c r="E1177" s="24"/>
      <c r="F1177" s="24"/>
      <c r="G1177" s="24"/>
      <c r="V1177" s="24"/>
      <c r="W1177" s="24"/>
      <c r="X1177" s="24"/>
      <c r="Y1177" s="24"/>
      <c r="Z1177" s="24"/>
      <c r="AA1177" s="24"/>
      <c r="AB1177" s="24"/>
    </row>
    <row r="1178" spans="1:28">
      <c r="A1178" s="24"/>
      <c r="B1178" s="24"/>
      <c r="C1178" s="24"/>
      <c r="D1178" s="24"/>
      <c r="E1178" s="24"/>
      <c r="F1178" s="24"/>
      <c r="G1178" s="24"/>
      <c r="V1178" s="24"/>
      <c r="W1178" s="24"/>
      <c r="X1178" s="24"/>
      <c r="Y1178" s="24"/>
      <c r="Z1178" s="24"/>
      <c r="AA1178" s="24"/>
      <c r="AB1178" s="24"/>
    </row>
    <row r="1179" spans="1:28">
      <c r="A1179" s="24"/>
      <c r="B1179" s="24"/>
      <c r="C1179" s="24"/>
      <c r="D1179" s="24"/>
      <c r="E1179" s="24"/>
      <c r="F1179" s="24"/>
      <c r="G1179" s="24"/>
      <c r="V1179" s="24"/>
      <c r="W1179" s="24"/>
      <c r="X1179" s="24"/>
      <c r="Y1179" s="24"/>
      <c r="Z1179" s="24"/>
      <c r="AA1179" s="24"/>
      <c r="AB1179" s="24"/>
    </row>
    <row r="1180" spans="1:28">
      <c r="A1180" s="24"/>
      <c r="B1180" s="24"/>
      <c r="C1180" s="24"/>
      <c r="D1180" s="24"/>
      <c r="E1180" s="24"/>
      <c r="F1180" s="24"/>
      <c r="G1180" s="24"/>
      <c r="V1180" s="24"/>
      <c r="W1180" s="24"/>
      <c r="X1180" s="24"/>
      <c r="Y1180" s="24"/>
      <c r="Z1180" s="24"/>
      <c r="AA1180" s="24"/>
      <c r="AB1180" s="24"/>
    </row>
    <row r="1181" spans="1:28">
      <c r="A1181" s="24"/>
      <c r="B1181" s="24"/>
      <c r="C1181" s="24"/>
      <c r="D1181" s="24"/>
      <c r="E1181" s="24"/>
      <c r="F1181" s="24"/>
      <c r="G1181" s="24"/>
      <c r="V1181" s="24"/>
      <c r="W1181" s="24"/>
      <c r="X1181" s="24"/>
      <c r="Y1181" s="24"/>
      <c r="Z1181" s="24"/>
      <c r="AA1181" s="24"/>
      <c r="AB1181" s="24"/>
    </row>
    <row r="1182" spans="1:28">
      <c r="A1182" s="24"/>
      <c r="B1182" s="24"/>
      <c r="C1182" s="24"/>
      <c r="D1182" s="24"/>
      <c r="E1182" s="24"/>
      <c r="F1182" s="24"/>
      <c r="G1182" s="24"/>
      <c r="V1182" s="24"/>
      <c r="W1182" s="24"/>
      <c r="X1182" s="24"/>
      <c r="Y1182" s="24"/>
      <c r="Z1182" s="24"/>
      <c r="AA1182" s="24"/>
      <c r="AB1182" s="24"/>
    </row>
    <row r="1183" spans="1:28">
      <c r="A1183" s="24"/>
      <c r="B1183" s="24"/>
      <c r="C1183" s="24"/>
      <c r="D1183" s="24"/>
      <c r="E1183" s="24"/>
      <c r="F1183" s="24"/>
      <c r="G1183" s="24"/>
      <c r="V1183" s="24"/>
      <c r="W1183" s="24"/>
      <c r="X1183" s="24"/>
      <c r="Y1183" s="24"/>
      <c r="Z1183" s="24"/>
      <c r="AA1183" s="24"/>
      <c r="AB1183" s="24"/>
    </row>
    <row r="1184" spans="1:28">
      <c r="A1184" s="24"/>
      <c r="B1184" s="24"/>
      <c r="C1184" s="24"/>
      <c r="D1184" s="24"/>
      <c r="E1184" s="24"/>
      <c r="F1184" s="24"/>
      <c r="G1184" s="24"/>
      <c r="V1184" s="24"/>
      <c r="W1184" s="24"/>
      <c r="X1184" s="24"/>
      <c r="Y1184" s="24"/>
      <c r="Z1184" s="24"/>
      <c r="AA1184" s="24"/>
      <c r="AB1184" s="24"/>
    </row>
    <row r="1185" spans="1:28">
      <c r="A1185" s="24"/>
      <c r="B1185" s="24"/>
      <c r="C1185" s="24"/>
      <c r="D1185" s="24"/>
      <c r="E1185" s="24"/>
      <c r="F1185" s="24"/>
      <c r="G1185" s="24"/>
      <c r="V1185" s="24"/>
      <c r="W1185" s="24"/>
      <c r="X1185" s="24"/>
      <c r="Y1185" s="24"/>
      <c r="Z1185" s="24"/>
      <c r="AA1185" s="24"/>
      <c r="AB1185" s="24"/>
    </row>
    <row r="1186" spans="1:28">
      <c r="A1186" s="24"/>
      <c r="B1186" s="24"/>
      <c r="C1186" s="24"/>
      <c r="D1186" s="24"/>
      <c r="E1186" s="24"/>
      <c r="F1186" s="24"/>
      <c r="G1186" s="24"/>
      <c r="V1186" s="24"/>
      <c r="W1186" s="24"/>
      <c r="X1186" s="24"/>
      <c r="Y1186" s="24"/>
      <c r="Z1186" s="24"/>
      <c r="AA1186" s="24"/>
      <c r="AB1186" s="24"/>
    </row>
    <row r="1187" spans="1:28">
      <c r="A1187" s="24"/>
      <c r="B1187" s="24"/>
      <c r="C1187" s="24"/>
      <c r="D1187" s="24"/>
      <c r="E1187" s="24"/>
      <c r="F1187" s="24"/>
      <c r="G1187" s="24"/>
      <c r="V1187" s="24"/>
      <c r="W1187" s="24"/>
      <c r="X1187" s="24"/>
      <c r="Y1187" s="24"/>
      <c r="Z1187" s="24"/>
      <c r="AA1187" s="24"/>
      <c r="AB1187" s="24"/>
    </row>
    <row r="1188" spans="1:28">
      <c r="A1188" s="24"/>
      <c r="B1188" s="24"/>
      <c r="C1188" s="24"/>
      <c r="D1188" s="24"/>
      <c r="E1188" s="24"/>
      <c r="F1188" s="24"/>
      <c r="G1188" s="24"/>
      <c r="V1188" s="24"/>
      <c r="W1188" s="24"/>
      <c r="X1188" s="24"/>
      <c r="Y1188" s="24"/>
      <c r="Z1188" s="24"/>
      <c r="AA1188" s="24"/>
      <c r="AB1188" s="24"/>
    </row>
    <row r="1189" spans="1:28">
      <c r="A1189" s="24"/>
      <c r="B1189" s="24"/>
      <c r="C1189" s="24"/>
      <c r="D1189" s="24"/>
      <c r="E1189" s="24"/>
      <c r="F1189" s="24"/>
      <c r="G1189" s="24"/>
      <c r="V1189" s="24"/>
      <c r="W1189" s="24"/>
      <c r="X1189" s="24"/>
      <c r="Y1189" s="24"/>
      <c r="Z1189" s="24"/>
      <c r="AA1189" s="24"/>
      <c r="AB1189" s="24"/>
    </row>
    <row r="1190" spans="1:28">
      <c r="A1190" s="24"/>
      <c r="B1190" s="24"/>
      <c r="C1190" s="24"/>
      <c r="D1190" s="24"/>
      <c r="E1190" s="24"/>
      <c r="F1190" s="24"/>
      <c r="G1190" s="24"/>
      <c r="V1190" s="24"/>
      <c r="W1190" s="24"/>
      <c r="X1190" s="24"/>
      <c r="Y1190" s="24"/>
      <c r="Z1190" s="24"/>
      <c r="AA1190" s="24"/>
      <c r="AB1190" s="24"/>
    </row>
    <row r="1191" spans="1:28">
      <c r="A1191" s="24"/>
      <c r="B1191" s="24"/>
      <c r="C1191" s="24"/>
      <c r="D1191" s="24"/>
      <c r="E1191" s="24"/>
      <c r="F1191" s="24"/>
      <c r="G1191" s="24"/>
      <c r="V1191" s="24"/>
      <c r="W1191" s="24"/>
      <c r="X1191" s="24"/>
      <c r="Y1191" s="24"/>
      <c r="Z1191" s="24"/>
      <c r="AA1191" s="24"/>
      <c r="AB1191" s="24"/>
    </row>
    <row r="1192" spans="1:28">
      <c r="A1192" s="24"/>
      <c r="B1192" s="24"/>
      <c r="C1192" s="24"/>
      <c r="D1192" s="24"/>
      <c r="E1192" s="24"/>
      <c r="F1192" s="24"/>
      <c r="G1192" s="24"/>
      <c r="V1192" s="24"/>
      <c r="W1192" s="24"/>
      <c r="X1192" s="24"/>
      <c r="Y1192" s="24"/>
      <c r="Z1192" s="24"/>
      <c r="AA1192" s="24"/>
      <c r="AB1192" s="24"/>
    </row>
    <row r="1193" spans="1:28">
      <c r="A1193" s="24"/>
      <c r="B1193" s="24"/>
      <c r="C1193" s="24"/>
      <c r="D1193" s="24"/>
      <c r="E1193" s="24"/>
      <c r="F1193" s="24"/>
      <c r="G1193" s="24"/>
      <c r="V1193" s="24"/>
      <c r="W1193" s="24"/>
      <c r="X1193" s="24"/>
      <c r="Y1193" s="24"/>
      <c r="Z1193" s="24"/>
      <c r="AA1193" s="24"/>
      <c r="AB1193" s="24"/>
    </row>
    <row r="1194" spans="1:28">
      <c r="A1194" s="24"/>
      <c r="B1194" s="24"/>
      <c r="C1194" s="24"/>
      <c r="D1194" s="24"/>
      <c r="E1194" s="24"/>
      <c r="F1194" s="24"/>
      <c r="G1194" s="24"/>
      <c r="V1194" s="24"/>
      <c r="W1194" s="24"/>
      <c r="X1194" s="24"/>
      <c r="Y1194" s="24"/>
      <c r="Z1194" s="24"/>
      <c r="AA1194" s="24"/>
      <c r="AB1194" s="24"/>
    </row>
    <row r="1195" spans="1:28">
      <c r="A1195" s="24"/>
      <c r="B1195" s="24"/>
      <c r="C1195" s="24"/>
      <c r="D1195" s="24"/>
      <c r="E1195" s="24"/>
      <c r="F1195" s="24"/>
      <c r="G1195" s="24"/>
      <c r="V1195" s="24"/>
      <c r="W1195" s="24"/>
      <c r="X1195" s="24"/>
      <c r="Y1195" s="24"/>
      <c r="Z1195" s="24"/>
      <c r="AA1195" s="24"/>
      <c r="AB1195" s="24"/>
    </row>
    <row r="1196" spans="1:28">
      <c r="A1196" s="24"/>
      <c r="B1196" s="24"/>
      <c r="C1196" s="24"/>
      <c r="D1196" s="24"/>
      <c r="E1196" s="24"/>
      <c r="F1196" s="24"/>
      <c r="G1196" s="24"/>
      <c r="V1196" s="24"/>
      <c r="W1196" s="24"/>
      <c r="X1196" s="24"/>
      <c r="Y1196" s="24"/>
      <c r="Z1196" s="24"/>
      <c r="AA1196" s="24"/>
      <c r="AB1196" s="24"/>
    </row>
    <row r="1197" spans="1:28">
      <c r="A1197" s="24"/>
      <c r="B1197" s="24"/>
      <c r="C1197" s="24"/>
      <c r="D1197" s="24"/>
      <c r="E1197" s="24"/>
      <c r="F1197" s="24"/>
      <c r="G1197" s="24"/>
      <c r="V1197" s="24"/>
      <c r="W1197" s="24"/>
      <c r="X1197" s="24"/>
      <c r="Y1197" s="24"/>
      <c r="Z1197" s="24"/>
      <c r="AA1197" s="24"/>
      <c r="AB1197" s="24"/>
    </row>
    <row r="1198" spans="1:28">
      <c r="A1198" s="24"/>
      <c r="B1198" s="24"/>
      <c r="C1198" s="24"/>
      <c r="D1198" s="24"/>
      <c r="E1198" s="24"/>
      <c r="F1198" s="24"/>
      <c r="G1198" s="24"/>
      <c r="V1198" s="24"/>
      <c r="W1198" s="24"/>
      <c r="X1198" s="24"/>
      <c r="Y1198" s="24"/>
      <c r="Z1198" s="24"/>
      <c r="AA1198" s="24"/>
      <c r="AB1198" s="24"/>
    </row>
    <row r="1199" spans="1:28">
      <c r="A1199" s="24"/>
      <c r="B1199" s="24"/>
      <c r="C1199" s="24"/>
      <c r="D1199" s="24"/>
      <c r="E1199" s="24"/>
      <c r="F1199" s="24"/>
      <c r="G1199" s="24"/>
      <c r="V1199" s="24"/>
      <c r="W1199" s="24"/>
      <c r="X1199" s="24"/>
      <c r="Y1199" s="24"/>
      <c r="Z1199" s="24"/>
      <c r="AA1199" s="24"/>
      <c r="AB1199" s="24"/>
    </row>
    <row r="1200" spans="1:28">
      <c r="A1200" s="24"/>
      <c r="B1200" s="24"/>
      <c r="C1200" s="24"/>
      <c r="D1200" s="24"/>
      <c r="E1200" s="24"/>
      <c r="F1200" s="24"/>
      <c r="G1200" s="24"/>
      <c r="V1200" s="24"/>
      <c r="W1200" s="24"/>
      <c r="X1200" s="24"/>
      <c r="Y1200" s="24"/>
      <c r="Z1200" s="24"/>
      <c r="AA1200" s="24"/>
      <c r="AB1200" s="24"/>
    </row>
    <row r="1201" spans="1:28">
      <c r="A1201" s="24"/>
      <c r="B1201" s="24"/>
      <c r="C1201" s="24"/>
      <c r="D1201" s="24"/>
      <c r="E1201" s="24"/>
      <c r="F1201" s="24"/>
      <c r="G1201" s="24"/>
      <c r="V1201" s="24"/>
      <c r="W1201" s="24"/>
      <c r="X1201" s="24"/>
      <c r="Y1201" s="24"/>
      <c r="Z1201" s="24"/>
      <c r="AA1201" s="24"/>
      <c r="AB1201" s="24"/>
    </row>
    <row r="1202" spans="1:28">
      <c r="A1202" s="24"/>
      <c r="B1202" s="24"/>
      <c r="C1202" s="24"/>
      <c r="D1202" s="24"/>
      <c r="E1202" s="24"/>
      <c r="F1202" s="24"/>
      <c r="G1202" s="24"/>
      <c r="V1202" s="24"/>
      <c r="W1202" s="24"/>
      <c r="X1202" s="24"/>
      <c r="Y1202" s="24"/>
      <c r="Z1202" s="24"/>
      <c r="AA1202" s="24"/>
      <c r="AB1202" s="24"/>
    </row>
    <row r="1203" spans="1:28">
      <c r="A1203" s="24"/>
      <c r="B1203" s="24"/>
      <c r="C1203" s="24"/>
      <c r="D1203" s="24"/>
      <c r="E1203" s="24"/>
      <c r="F1203" s="24"/>
      <c r="G1203" s="24"/>
      <c r="V1203" s="24"/>
      <c r="W1203" s="24"/>
      <c r="X1203" s="24"/>
      <c r="Y1203" s="24"/>
      <c r="Z1203" s="24"/>
      <c r="AA1203" s="24"/>
      <c r="AB1203" s="24"/>
    </row>
    <row r="1204" spans="1:28">
      <c r="A1204" s="24"/>
      <c r="B1204" s="24"/>
      <c r="C1204" s="24"/>
      <c r="D1204" s="24"/>
      <c r="E1204" s="24"/>
      <c r="F1204" s="24"/>
      <c r="G1204" s="24"/>
      <c r="V1204" s="24"/>
      <c r="W1204" s="24"/>
      <c r="X1204" s="24"/>
      <c r="Y1204" s="24"/>
      <c r="Z1204" s="24"/>
      <c r="AA1204" s="24"/>
      <c r="AB1204" s="24"/>
    </row>
    <row r="1205" spans="1:28">
      <c r="A1205" s="24"/>
      <c r="B1205" s="24"/>
      <c r="C1205" s="24"/>
      <c r="D1205" s="24"/>
      <c r="E1205" s="24"/>
      <c r="F1205" s="24"/>
      <c r="G1205" s="24"/>
      <c r="V1205" s="24"/>
      <c r="W1205" s="24"/>
      <c r="X1205" s="24"/>
      <c r="Y1205" s="24"/>
      <c r="Z1205" s="24"/>
      <c r="AA1205" s="24"/>
      <c r="AB1205" s="24"/>
    </row>
    <row r="1206" spans="1:28">
      <c r="A1206" s="24"/>
      <c r="B1206" s="24"/>
      <c r="C1206" s="24"/>
      <c r="D1206" s="24"/>
      <c r="E1206" s="24"/>
      <c r="F1206" s="24"/>
      <c r="G1206" s="24"/>
      <c r="V1206" s="24"/>
      <c r="W1206" s="24"/>
      <c r="X1206" s="24"/>
      <c r="Y1206" s="24"/>
      <c r="Z1206" s="24"/>
      <c r="AA1206" s="24"/>
      <c r="AB1206" s="24"/>
    </row>
    <row r="1207" spans="1:28">
      <c r="A1207" s="24"/>
      <c r="B1207" s="24"/>
      <c r="C1207" s="24"/>
      <c r="D1207" s="24"/>
      <c r="E1207" s="24"/>
      <c r="F1207" s="24"/>
      <c r="G1207" s="24"/>
      <c r="V1207" s="24"/>
      <c r="W1207" s="24"/>
      <c r="X1207" s="24"/>
      <c r="Y1207" s="24"/>
      <c r="Z1207" s="24"/>
      <c r="AA1207" s="24"/>
      <c r="AB1207" s="24"/>
    </row>
    <row r="1208" spans="1:28">
      <c r="A1208" s="24"/>
      <c r="B1208" s="24"/>
      <c r="C1208" s="24"/>
      <c r="D1208" s="24"/>
      <c r="E1208" s="24"/>
      <c r="F1208" s="24"/>
      <c r="G1208" s="24"/>
      <c r="V1208" s="24"/>
      <c r="W1208" s="24"/>
      <c r="X1208" s="24"/>
      <c r="Y1208" s="24"/>
      <c r="Z1208" s="24"/>
      <c r="AA1208" s="24"/>
      <c r="AB1208" s="24"/>
    </row>
    <row r="1209" spans="1:28">
      <c r="A1209" s="24"/>
      <c r="B1209" s="24"/>
      <c r="C1209" s="24"/>
      <c r="D1209" s="24"/>
      <c r="E1209" s="24"/>
      <c r="F1209" s="24"/>
      <c r="G1209" s="24"/>
      <c r="V1209" s="24"/>
      <c r="W1209" s="24"/>
      <c r="X1209" s="24"/>
      <c r="Y1209" s="24"/>
      <c r="Z1209" s="24"/>
      <c r="AA1209" s="24"/>
      <c r="AB1209" s="24"/>
    </row>
    <row r="1210" spans="1:28">
      <c r="A1210" s="24"/>
      <c r="B1210" s="24"/>
      <c r="C1210" s="24"/>
      <c r="D1210" s="24"/>
      <c r="E1210" s="24"/>
      <c r="F1210" s="24"/>
      <c r="G1210" s="24"/>
      <c r="V1210" s="24"/>
      <c r="W1210" s="24"/>
      <c r="X1210" s="24"/>
      <c r="Y1210" s="24"/>
      <c r="Z1210" s="24"/>
      <c r="AA1210" s="24"/>
      <c r="AB1210" s="24"/>
    </row>
    <row r="1211" spans="1:28">
      <c r="A1211" s="24"/>
      <c r="B1211" s="24"/>
      <c r="C1211" s="24"/>
      <c r="D1211" s="24"/>
      <c r="E1211" s="24"/>
      <c r="F1211" s="24"/>
      <c r="G1211" s="24"/>
      <c r="V1211" s="24"/>
      <c r="W1211" s="24"/>
      <c r="X1211" s="24"/>
      <c r="Y1211" s="24"/>
      <c r="Z1211" s="24"/>
      <c r="AA1211" s="24"/>
      <c r="AB1211" s="24"/>
    </row>
    <row r="1212" spans="1:28">
      <c r="A1212" s="24"/>
      <c r="B1212" s="24"/>
      <c r="C1212" s="24"/>
      <c r="D1212" s="24"/>
      <c r="E1212" s="24"/>
      <c r="F1212" s="24"/>
      <c r="G1212" s="24"/>
      <c r="V1212" s="24"/>
      <c r="W1212" s="24"/>
      <c r="X1212" s="24"/>
      <c r="Y1212" s="24"/>
      <c r="Z1212" s="24"/>
      <c r="AA1212" s="24"/>
      <c r="AB1212" s="24"/>
    </row>
    <row r="1213" spans="1:28">
      <c r="A1213" s="24"/>
      <c r="B1213" s="24"/>
      <c r="C1213" s="24"/>
      <c r="D1213" s="24"/>
      <c r="E1213" s="24"/>
      <c r="F1213" s="24"/>
      <c r="G1213" s="24"/>
      <c r="V1213" s="24"/>
      <c r="W1213" s="24"/>
      <c r="X1213" s="24"/>
      <c r="Y1213" s="24"/>
      <c r="Z1213" s="24"/>
      <c r="AA1213" s="24"/>
      <c r="AB1213" s="24"/>
    </row>
    <row r="1214" spans="1:28">
      <c r="A1214" s="24"/>
      <c r="B1214" s="24"/>
      <c r="C1214" s="24"/>
      <c r="D1214" s="24"/>
      <c r="E1214" s="24"/>
      <c r="F1214" s="24"/>
      <c r="G1214" s="24"/>
      <c r="V1214" s="24"/>
      <c r="W1214" s="24"/>
      <c r="X1214" s="24"/>
      <c r="Y1214" s="24"/>
      <c r="Z1214" s="24"/>
      <c r="AA1214" s="24"/>
      <c r="AB1214" s="24"/>
    </row>
    <row r="1215" spans="1:28">
      <c r="A1215" s="24"/>
      <c r="B1215" s="24"/>
      <c r="C1215" s="24"/>
      <c r="D1215" s="24"/>
      <c r="E1215" s="24"/>
      <c r="F1215" s="24"/>
      <c r="G1215" s="24"/>
      <c r="V1215" s="24"/>
      <c r="W1215" s="24"/>
      <c r="X1215" s="24"/>
      <c r="Y1215" s="24"/>
      <c r="Z1215" s="24"/>
      <c r="AA1215" s="24"/>
      <c r="AB1215" s="24"/>
    </row>
    <row r="1216" spans="1:28">
      <c r="A1216" s="24"/>
      <c r="B1216" s="24"/>
      <c r="C1216" s="24"/>
      <c r="D1216" s="24"/>
      <c r="E1216" s="24"/>
      <c r="F1216" s="24"/>
      <c r="G1216" s="24"/>
      <c r="V1216" s="24"/>
      <c r="W1216" s="24"/>
      <c r="X1216" s="24"/>
      <c r="Y1216" s="24"/>
      <c r="Z1216" s="24"/>
      <c r="AA1216" s="24"/>
      <c r="AB1216" s="24"/>
    </row>
    <row r="1217" spans="1:28">
      <c r="A1217" s="24"/>
      <c r="B1217" s="24"/>
      <c r="C1217" s="24"/>
      <c r="D1217" s="24"/>
      <c r="E1217" s="24"/>
      <c r="F1217" s="24"/>
      <c r="G1217" s="24"/>
      <c r="V1217" s="24"/>
      <c r="W1217" s="24"/>
      <c r="X1217" s="24"/>
      <c r="Y1217" s="24"/>
      <c r="Z1217" s="24"/>
      <c r="AA1217" s="24"/>
      <c r="AB1217" s="24"/>
    </row>
    <row r="1218" spans="1:28">
      <c r="A1218" s="24"/>
      <c r="B1218" s="24"/>
      <c r="C1218" s="24"/>
      <c r="D1218" s="24"/>
      <c r="E1218" s="24"/>
      <c r="F1218" s="24"/>
      <c r="G1218" s="24"/>
      <c r="V1218" s="24"/>
      <c r="W1218" s="24"/>
      <c r="X1218" s="24"/>
      <c r="Y1218" s="24"/>
      <c r="Z1218" s="24"/>
      <c r="AA1218" s="24"/>
      <c r="AB1218" s="24"/>
    </row>
    <row r="1219" spans="1:28">
      <c r="A1219" s="24"/>
      <c r="B1219" s="24"/>
      <c r="C1219" s="24"/>
      <c r="D1219" s="24"/>
      <c r="E1219" s="24"/>
      <c r="F1219" s="24"/>
      <c r="G1219" s="24"/>
      <c r="V1219" s="24"/>
      <c r="W1219" s="24"/>
      <c r="X1219" s="24"/>
      <c r="Y1219" s="24"/>
      <c r="Z1219" s="24"/>
      <c r="AA1219" s="24"/>
      <c r="AB1219" s="24"/>
    </row>
    <row r="1220" spans="1:28">
      <c r="A1220" s="24"/>
      <c r="B1220" s="24"/>
      <c r="C1220" s="24"/>
      <c r="D1220" s="24"/>
      <c r="E1220" s="24"/>
      <c r="F1220" s="24"/>
      <c r="G1220" s="24"/>
      <c r="V1220" s="24"/>
      <c r="W1220" s="24"/>
      <c r="X1220" s="24"/>
      <c r="Y1220" s="24"/>
      <c r="Z1220" s="24"/>
      <c r="AA1220" s="24"/>
      <c r="AB1220" s="24"/>
    </row>
    <row r="1221" spans="1:28">
      <c r="A1221" s="24"/>
      <c r="B1221" s="24"/>
      <c r="C1221" s="24"/>
      <c r="D1221" s="24"/>
      <c r="E1221" s="24"/>
      <c r="F1221" s="24"/>
      <c r="G1221" s="24"/>
      <c r="V1221" s="24"/>
      <c r="W1221" s="24"/>
      <c r="X1221" s="24"/>
      <c r="Y1221" s="24"/>
      <c r="Z1221" s="24"/>
      <c r="AA1221" s="24"/>
      <c r="AB1221" s="24"/>
    </row>
    <row r="1222" spans="1:28">
      <c r="A1222" s="24"/>
      <c r="B1222" s="24"/>
      <c r="C1222" s="24"/>
      <c r="D1222" s="24"/>
      <c r="E1222" s="24"/>
      <c r="F1222" s="24"/>
      <c r="G1222" s="24"/>
      <c r="V1222" s="24"/>
      <c r="W1222" s="24"/>
      <c r="X1222" s="24"/>
      <c r="Y1222" s="24"/>
      <c r="Z1222" s="24"/>
      <c r="AA1222" s="24"/>
      <c r="AB1222" s="24"/>
    </row>
    <row r="1223" spans="1:28">
      <c r="A1223" s="24"/>
      <c r="B1223" s="24"/>
      <c r="C1223" s="24"/>
      <c r="D1223" s="24"/>
      <c r="E1223" s="24"/>
      <c r="F1223" s="24"/>
      <c r="G1223" s="24"/>
      <c r="V1223" s="24"/>
      <c r="W1223" s="24"/>
      <c r="X1223" s="24"/>
      <c r="Y1223" s="24"/>
      <c r="Z1223" s="24"/>
      <c r="AA1223" s="24"/>
      <c r="AB1223" s="24"/>
    </row>
    <row r="1224" spans="1:28">
      <c r="A1224" s="24"/>
      <c r="B1224" s="24"/>
      <c r="C1224" s="24"/>
      <c r="D1224" s="24"/>
      <c r="E1224" s="24"/>
      <c r="F1224" s="24"/>
      <c r="G1224" s="24"/>
      <c r="V1224" s="24"/>
      <c r="W1224" s="24"/>
      <c r="X1224" s="24"/>
      <c r="Y1224" s="24"/>
      <c r="Z1224" s="24"/>
      <c r="AA1224" s="24"/>
      <c r="AB1224" s="24"/>
    </row>
    <row r="1225" spans="1:28">
      <c r="A1225" s="24"/>
      <c r="B1225" s="24"/>
      <c r="C1225" s="24"/>
      <c r="D1225" s="24"/>
      <c r="E1225" s="24"/>
      <c r="F1225" s="24"/>
      <c r="G1225" s="24"/>
      <c r="V1225" s="24"/>
      <c r="W1225" s="24"/>
      <c r="X1225" s="24"/>
      <c r="Y1225" s="24"/>
      <c r="Z1225" s="24"/>
      <c r="AA1225" s="24"/>
      <c r="AB1225" s="24"/>
    </row>
    <row r="1226" spans="1:28">
      <c r="A1226" s="24"/>
      <c r="B1226" s="24"/>
      <c r="C1226" s="24"/>
      <c r="D1226" s="24"/>
      <c r="E1226" s="24"/>
      <c r="F1226" s="24"/>
      <c r="G1226" s="24"/>
      <c r="V1226" s="24"/>
      <c r="W1226" s="24"/>
      <c r="X1226" s="24"/>
      <c r="Y1226" s="24"/>
      <c r="Z1226" s="24"/>
      <c r="AA1226" s="24"/>
      <c r="AB1226" s="24"/>
    </row>
    <row r="1227" spans="1:28">
      <c r="A1227" s="24"/>
      <c r="B1227" s="24"/>
      <c r="C1227" s="24"/>
      <c r="D1227" s="24"/>
      <c r="E1227" s="24"/>
      <c r="F1227" s="24"/>
      <c r="G1227" s="24"/>
      <c r="V1227" s="24"/>
      <c r="W1227" s="24"/>
      <c r="X1227" s="24"/>
      <c r="Y1227" s="24"/>
      <c r="Z1227" s="24"/>
      <c r="AA1227" s="24"/>
      <c r="AB1227" s="24"/>
    </row>
    <row r="1228" spans="1:28">
      <c r="A1228" s="24"/>
      <c r="B1228" s="24"/>
      <c r="C1228" s="24"/>
      <c r="D1228" s="24"/>
      <c r="E1228" s="24"/>
      <c r="F1228" s="24"/>
      <c r="G1228" s="24"/>
      <c r="V1228" s="24"/>
      <c r="W1228" s="24"/>
      <c r="X1228" s="24"/>
      <c r="Y1228" s="24"/>
      <c r="Z1228" s="24"/>
      <c r="AA1228" s="24"/>
      <c r="AB1228" s="24"/>
    </row>
    <row r="1229" spans="1:28">
      <c r="A1229" s="24"/>
      <c r="B1229" s="24"/>
      <c r="C1229" s="24"/>
      <c r="D1229" s="24"/>
      <c r="E1229" s="24"/>
      <c r="F1229" s="24"/>
      <c r="G1229" s="24"/>
      <c r="V1229" s="24"/>
      <c r="W1229" s="24"/>
      <c r="X1229" s="24"/>
      <c r="Y1229" s="24"/>
      <c r="Z1229" s="24"/>
      <c r="AA1229" s="24"/>
      <c r="AB1229" s="24"/>
    </row>
    <row r="1230" spans="1:28">
      <c r="A1230" s="24"/>
      <c r="B1230" s="24"/>
      <c r="C1230" s="24"/>
      <c r="D1230" s="24"/>
      <c r="E1230" s="24"/>
      <c r="F1230" s="24"/>
      <c r="G1230" s="24"/>
      <c r="V1230" s="24"/>
      <c r="W1230" s="24"/>
      <c r="X1230" s="24"/>
      <c r="Y1230" s="24"/>
      <c r="Z1230" s="24"/>
      <c r="AA1230" s="24"/>
      <c r="AB1230" s="24"/>
    </row>
    <row r="1231" spans="1:28">
      <c r="A1231" s="24"/>
      <c r="B1231" s="24"/>
      <c r="C1231" s="24"/>
      <c r="D1231" s="24"/>
      <c r="E1231" s="24"/>
      <c r="F1231" s="24"/>
      <c r="G1231" s="24"/>
      <c r="V1231" s="24"/>
      <c r="W1231" s="24"/>
      <c r="X1231" s="24"/>
      <c r="Y1231" s="24"/>
      <c r="Z1231" s="24"/>
      <c r="AA1231" s="24"/>
      <c r="AB1231" s="24"/>
    </row>
    <row r="1232" spans="1:28">
      <c r="A1232" s="24"/>
      <c r="B1232" s="24"/>
      <c r="C1232" s="24"/>
      <c r="D1232" s="24"/>
      <c r="E1232" s="24"/>
      <c r="F1232" s="24"/>
      <c r="G1232" s="24"/>
      <c r="V1232" s="24"/>
      <c r="W1232" s="24"/>
      <c r="X1232" s="24"/>
      <c r="Y1232" s="24"/>
      <c r="Z1232" s="24"/>
      <c r="AA1232" s="24"/>
      <c r="AB1232" s="24"/>
    </row>
    <row r="1233" spans="1:28">
      <c r="A1233" s="24"/>
      <c r="B1233" s="24"/>
      <c r="C1233" s="24"/>
      <c r="D1233" s="24"/>
      <c r="E1233" s="24"/>
      <c r="F1233" s="24"/>
      <c r="G1233" s="24"/>
      <c r="V1233" s="24"/>
      <c r="W1233" s="24"/>
      <c r="X1233" s="24"/>
      <c r="Y1233" s="24"/>
      <c r="Z1233" s="24"/>
      <c r="AA1233" s="24"/>
      <c r="AB1233" s="24"/>
    </row>
    <row r="1234" spans="1:28">
      <c r="A1234" s="24"/>
      <c r="B1234" s="24"/>
      <c r="C1234" s="24"/>
      <c r="D1234" s="24"/>
      <c r="E1234" s="24"/>
      <c r="F1234" s="24"/>
      <c r="G1234" s="24"/>
      <c r="V1234" s="24"/>
      <c r="W1234" s="24"/>
      <c r="X1234" s="24"/>
      <c r="Y1234" s="24"/>
      <c r="Z1234" s="24"/>
      <c r="AA1234" s="24"/>
      <c r="AB1234" s="24"/>
    </row>
    <row r="1235" spans="1:28">
      <c r="A1235" s="24"/>
      <c r="B1235" s="24"/>
      <c r="C1235" s="24"/>
      <c r="D1235" s="24"/>
      <c r="E1235" s="24"/>
      <c r="F1235" s="24"/>
      <c r="G1235" s="24"/>
      <c r="V1235" s="24"/>
      <c r="W1235" s="24"/>
      <c r="X1235" s="24"/>
      <c r="Y1235" s="24"/>
      <c r="Z1235" s="24"/>
      <c r="AA1235" s="24"/>
      <c r="AB1235" s="24"/>
    </row>
    <row r="1236" spans="1:28">
      <c r="A1236" s="24"/>
      <c r="B1236" s="24"/>
      <c r="C1236" s="24"/>
      <c r="D1236" s="24"/>
      <c r="E1236" s="24"/>
      <c r="F1236" s="24"/>
      <c r="G1236" s="24"/>
      <c r="V1236" s="24"/>
      <c r="W1236" s="24"/>
      <c r="X1236" s="24"/>
      <c r="Y1236" s="24"/>
      <c r="Z1236" s="24"/>
      <c r="AA1236" s="24"/>
      <c r="AB1236" s="24"/>
    </row>
    <row r="1237" spans="1:28">
      <c r="A1237" s="24"/>
      <c r="B1237" s="24"/>
      <c r="C1237" s="24"/>
      <c r="D1237" s="24"/>
      <c r="E1237" s="24"/>
      <c r="F1237" s="24"/>
      <c r="G1237" s="24"/>
      <c r="V1237" s="24"/>
      <c r="W1237" s="24"/>
      <c r="X1237" s="24"/>
      <c r="Y1237" s="24"/>
      <c r="Z1237" s="24"/>
      <c r="AA1237" s="24"/>
      <c r="AB1237" s="24"/>
    </row>
    <row r="1238" spans="1:28">
      <c r="A1238" s="24"/>
      <c r="B1238" s="24"/>
      <c r="C1238" s="24"/>
      <c r="D1238" s="24"/>
      <c r="E1238" s="24"/>
      <c r="F1238" s="24"/>
      <c r="G1238" s="24"/>
      <c r="V1238" s="24"/>
      <c r="W1238" s="24"/>
      <c r="X1238" s="24"/>
      <c r="Y1238" s="24"/>
      <c r="Z1238" s="24"/>
      <c r="AA1238" s="24"/>
      <c r="AB1238" s="24"/>
    </row>
    <row r="1239" spans="1:28">
      <c r="A1239" s="24"/>
      <c r="B1239" s="24"/>
      <c r="C1239" s="24"/>
      <c r="D1239" s="24"/>
      <c r="E1239" s="24"/>
      <c r="F1239" s="24"/>
      <c r="G1239" s="24"/>
      <c r="V1239" s="24"/>
      <c r="W1239" s="24"/>
      <c r="X1239" s="24"/>
      <c r="Y1239" s="24"/>
      <c r="Z1239" s="24"/>
      <c r="AA1239" s="24"/>
      <c r="AB1239" s="24"/>
    </row>
    <row r="1240" spans="1:28">
      <c r="A1240" s="24"/>
      <c r="B1240" s="24"/>
      <c r="C1240" s="24"/>
      <c r="D1240" s="24"/>
      <c r="E1240" s="24"/>
      <c r="F1240" s="24"/>
      <c r="G1240" s="24"/>
      <c r="V1240" s="24"/>
      <c r="W1240" s="24"/>
      <c r="X1240" s="24"/>
      <c r="Y1240" s="24"/>
      <c r="Z1240" s="24"/>
      <c r="AA1240" s="24"/>
      <c r="AB1240" s="24"/>
    </row>
    <row r="1241" spans="1:28">
      <c r="A1241" s="24"/>
      <c r="B1241" s="24"/>
      <c r="C1241" s="24"/>
      <c r="D1241" s="24"/>
      <c r="E1241" s="24"/>
      <c r="F1241" s="24"/>
      <c r="G1241" s="24"/>
      <c r="V1241" s="24"/>
      <c r="W1241" s="24"/>
      <c r="X1241" s="24"/>
      <c r="Y1241" s="24"/>
      <c r="Z1241" s="24"/>
      <c r="AA1241" s="24"/>
      <c r="AB1241" s="24"/>
    </row>
    <row r="1242" spans="1:28">
      <c r="A1242" s="24"/>
      <c r="B1242" s="24"/>
      <c r="C1242" s="24"/>
      <c r="D1242" s="24"/>
      <c r="E1242" s="24"/>
      <c r="F1242" s="24"/>
      <c r="G1242" s="24"/>
      <c r="V1242" s="24"/>
      <c r="W1242" s="24"/>
      <c r="X1242" s="24"/>
      <c r="Y1242" s="24"/>
      <c r="Z1242" s="24"/>
      <c r="AA1242" s="24"/>
      <c r="AB1242" s="24"/>
    </row>
    <row r="1243" spans="1:28">
      <c r="A1243" s="24"/>
      <c r="B1243" s="24"/>
      <c r="C1243" s="24"/>
      <c r="D1243" s="24"/>
      <c r="E1243" s="24"/>
      <c r="F1243" s="24"/>
      <c r="G1243" s="24"/>
      <c r="V1243" s="24"/>
      <c r="W1243" s="24"/>
      <c r="X1243" s="24"/>
      <c r="Y1243" s="24"/>
      <c r="Z1243" s="24"/>
      <c r="AA1243" s="24"/>
      <c r="AB1243" s="24"/>
    </row>
    <row r="1244" spans="1:28">
      <c r="A1244" s="24"/>
      <c r="B1244" s="24"/>
      <c r="C1244" s="24"/>
      <c r="D1244" s="24"/>
      <c r="E1244" s="24"/>
      <c r="F1244" s="24"/>
      <c r="G1244" s="24"/>
      <c r="V1244" s="24"/>
      <c r="W1244" s="24"/>
      <c r="X1244" s="24"/>
      <c r="Y1244" s="24"/>
      <c r="Z1244" s="24"/>
      <c r="AA1244" s="24"/>
      <c r="AB1244" s="24"/>
    </row>
    <row r="1245" spans="1:28">
      <c r="A1245" s="24"/>
      <c r="B1245" s="24"/>
      <c r="C1245" s="24"/>
      <c r="D1245" s="24"/>
      <c r="E1245" s="24"/>
      <c r="F1245" s="24"/>
      <c r="G1245" s="24"/>
      <c r="V1245" s="24"/>
      <c r="W1245" s="24"/>
      <c r="X1245" s="24"/>
      <c r="Y1245" s="24"/>
      <c r="Z1245" s="24"/>
      <c r="AA1245" s="24"/>
      <c r="AB1245" s="24"/>
    </row>
    <row r="1246" spans="1:28">
      <c r="A1246" s="24"/>
      <c r="B1246" s="24"/>
      <c r="C1246" s="24"/>
      <c r="D1246" s="24"/>
      <c r="E1246" s="24"/>
      <c r="F1246" s="24"/>
      <c r="G1246" s="24"/>
      <c r="V1246" s="24"/>
      <c r="W1246" s="24"/>
      <c r="X1246" s="24"/>
      <c r="Y1246" s="24"/>
      <c r="Z1246" s="24"/>
      <c r="AA1246" s="24"/>
      <c r="AB1246" s="24"/>
    </row>
    <row r="1247" spans="1:28">
      <c r="A1247" s="24"/>
      <c r="B1247" s="24"/>
      <c r="C1247" s="24"/>
      <c r="D1247" s="24"/>
      <c r="E1247" s="24"/>
      <c r="F1247" s="24"/>
      <c r="G1247" s="24"/>
      <c r="V1247" s="24"/>
      <c r="W1247" s="24"/>
      <c r="X1247" s="24"/>
      <c r="Y1247" s="24"/>
      <c r="Z1247" s="24"/>
      <c r="AA1247" s="24"/>
      <c r="AB1247" s="24"/>
    </row>
    <row r="1248" spans="1:28">
      <c r="A1248" s="24"/>
      <c r="B1248" s="24"/>
      <c r="C1248" s="24"/>
      <c r="D1248" s="24"/>
      <c r="E1248" s="24"/>
      <c r="F1248" s="24"/>
      <c r="G1248" s="24"/>
      <c r="V1248" s="24"/>
      <c r="W1248" s="24"/>
      <c r="X1248" s="24"/>
      <c r="Y1248" s="24"/>
      <c r="Z1248" s="24"/>
      <c r="AA1248" s="24"/>
      <c r="AB1248" s="24"/>
    </row>
    <row r="1249" spans="1:28">
      <c r="A1249" s="24"/>
      <c r="B1249" s="24"/>
      <c r="C1249" s="24"/>
      <c r="D1249" s="24"/>
      <c r="E1249" s="24"/>
      <c r="F1249" s="24"/>
      <c r="G1249" s="24"/>
      <c r="V1249" s="24"/>
      <c r="W1249" s="24"/>
      <c r="X1249" s="24"/>
      <c r="Y1249" s="24"/>
      <c r="Z1249" s="24"/>
      <c r="AA1249" s="24"/>
      <c r="AB1249" s="24"/>
    </row>
    <row r="1250" spans="1:28">
      <c r="A1250" s="24"/>
      <c r="B1250" s="24"/>
      <c r="C1250" s="24"/>
      <c r="D1250" s="24"/>
      <c r="E1250" s="24"/>
      <c r="F1250" s="24"/>
      <c r="G1250" s="24"/>
      <c r="V1250" s="24"/>
      <c r="W1250" s="24"/>
      <c r="X1250" s="24"/>
      <c r="Y1250" s="24"/>
      <c r="Z1250" s="24"/>
      <c r="AA1250" s="24"/>
      <c r="AB1250" s="24"/>
    </row>
    <row r="1251" spans="1:28">
      <c r="A1251" s="24"/>
      <c r="B1251" s="24"/>
      <c r="C1251" s="24"/>
      <c r="D1251" s="24"/>
      <c r="E1251" s="24"/>
      <c r="F1251" s="24"/>
      <c r="G1251" s="24"/>
      <c r="V1251" s="24"/>
      <c r="W1251" s="24"/>
      <c r="X1251" s="24"/>
      <c r="Y1251" s="24"/>
      <c r="Z1251" s="24"/>
      <c r="AA1251" s="24"/>
      <c r="AB1251" s="24"/>
    </row>
    <row r="1252" spans="1:28">
      <c r="A1252" s="24"/>
      <c r="B1252" s="24"/>
      <c r="C1252" s="24"/>
      <c r="D1252" s="24"/>
      <c r="E1252" s="24"/>
      <c r="F1252" s="24"/>
      <c r="G1252" s="24"/>
      <c r="V1252" s="24"/>
      <c r="W1252" s="24"/>
      <c r="X1252" s="24"/>
      <c r="Y1252" s="24"/>
      <c r="Z1252" s="24"/>
      <c r="AA1252" s="24"/>
      <c r="AB1252" s="24"/>
    </row>
    <row r="1253" spans="1:28">
      <c r="A1253" s="24"/>
      <c r="B1253" s="24"/>
      <c r="C1253" s="24"/>
      <c r="D1253" s="24"/>
      <c r="E1253" s="24"/>
      <c r="F1253" s="24"/>
      <c r="G1253" s="24"/>
      <c r="V1253" s="24"/>
      <c r="W1253" s="24"/>
      <c r="X1253" s="24"/>
      <c r="Y1253" s="24"/>
      <c r="Z1253" s="24"/>
      <c r="AA1253" s="24"/>
      <c r="AB1253" s="24"/>
    </row>
    <row r="1254" spans="1:28">
      <c r="A1254" s="24"/>
      <c r="B1254" s="24"/>
      <c r="C1254" s="24"/>
      <c r="D1254" s="24"/>
      <c r="E1254" s="24"/>
      <c r="F1254" s="24"/>
      <c r="G1254" s="24"/>
      <c r="V1254" s="24"/>
      <c r="W1254" s="24"/>
      <c r="X1254" s="24"/>
      <c r="Y1254" s="24"/>
      <c r="Z1254" s="24"/>
      <c r="AA1254" s="24"/>
      <c r="AB1254" s="24"/>
    </row>
    <row r="1255" spans="1:28">
      <c r="A1255" s="24"/>
      <c r="B1255" s="24"/>
      <c r="C1255" s="24"/>
      <c r="D1255" s="24"/>
      <c r="E1255" s="24"/>
      <c r="F1255" s="24"/>
      <c r="G1255" s="24"/>
      <c r="V1255" s="24"/>
      <c r="W1255" s="24"/>
      <c r="X1255" s="24"/>
      <c r="Y1255" s="24"/>
      <c r="Z1255" s="24"/>
      <c r="AA1255" s="24"/>
      <c r="AB1255" s="24"/>
    </row>
    <row r="1256" spans="1:28">
      <c r="A1256" s="24"/>
      <c r="B1256" s="24"/>
      <c r="C1256" s="24"/>
      <c r="D1256" s="24"/>
      <c r="E1256" s="24"/>
      <c r="F1256" s="24"/>
      <c r="G1256" s="24"/>
      <c r="V1256" s="24"/>
      <c r="W1256" s="24"/>
      <c r="X1256" s="24"/>
      <c r="Y1256" s="24"/>
      <c r="Z1256" s="24"/>
      <c r="AA1256" s="24"/>
      <c r="AB1256" s="24"/>
    </row>
    <row r="1257" spans="1:28">
      <c r="A1257" s="24"/>
      <c r="B1257" s="24"/>
      <c r="C1257" s="24"/>
      <c r="D1257" s="24"/>
      <c r="E1257" s="24"/>
      <c r="F1257" s="24"/>
      <c r="G1257" s="24"/>
      <c r="V1257" s="24"/>
      <c r="W1257" s="24"/>
      <c r="X1257" s="24"/>
      <c r="Y1257" s="24"/>
      <c r="Z1257" s="24"/>
      <c r="AA1257" s="24"/>
      <c r="AB1257" s="24"/>
    </row>
    <row r="1258" spans="1:28">
      <c r="A1258" s="24"/>
      <c r="B1258" s="24"/>
      <c r="C1258" s="24"/>
      <c r="D1258" s="24"/>
      <c r="E1258" s="24"/>
      <c r="F1258" s="24"/>
      <c r="G1258" s="24"/>
      <c r="V1258" s="24"/>
      <c r="W1258" s="24"/>
      <c r="X1258" s="24"/>
      <c r="Y1258" s="24"/>
      <c r="Z1258" s="24"/>
      <c r="AA1258" s="24"/>
      <c r="AB1258" s="24"/>
    </row>
    <row r="1259" spans="1:28">
      <c r="A1259" s="24"/>
      <c r="B1259" s="24"/>
      <c r="C1259" s="24"/>
      <c r="D1259" s="24"/>
      <c r="E1259" s="24"/>
      <c r="F1259" s="24"/>
      <c r="G1259" s="24"/>
      <c r="V1259" s="24"/>
      <c r="W1259" s="24"/>
      <c r="X1259" s="24"/>
      <c r="Y1259" s="24"/>
      <c r="Z1259" s="24"/>
      <c r="AA1259" s="24"/>
      <c r="AB1259" s="24"/>
    </row>
    <row r="1260" spans="1:28">
      <c r="A1260" s="24"/>
      <c r="B1260" s="24"/>
      <c r="C1260" s="24"/>
      <c r="D1260" s="24"/>
      <c r="E1260" s="24"/>
      <c r="F1260" s="24"/>
      <c r="G1260" s="24"/>
      <c r="V1260" s="24"/>
      <c r="W1260" s="24"/>
      <c r="X1260" s="24"/>
      <c r="Y1260" s="24"/>
      <c r="Z1260" s="24"/>
      <c r="AA1260" s="24"/>
      <c r="AB1260" s="24"/>
    </row>
    <row r="1261" spans="1:28">
      <c r="A1261" s="24"/>
      <c r="B1261" s="24"/>
      <c r="C1261" s="24"/>
      <c r="D1261" s="24"/>
      <c r="E1261" s="24"/>
      <c r="F1261" s="24"/>
      <c r="G1261" s="24"/>
      <c r="V1261" s="24"/>
      <c r="W1261" s="24"/>
      <c r="X1261" s="24"/>
      <c r="Y1261" s="24"/>
      <c r="Z1261" s="24"/>
      <c r="AA1261" s="24"/>
      <c r="AB1261" s="24"/>
    </row>
    <row r="1262" spans="1:28">
      <c r="A1262" s="24"/>
      <c r="B1262" s="24"/>
      <c r="C1262" s="24"/>
      <c r="D1262" s="24"/>
      <c r="E1262" s="24"/>
      <c r="F1262" s="24"/>
      <c r="G1262" s="24"/>
      <c r="V1262" s="24"/>
      <c r="W1262" s="24"/>
      <c r="X1262" s="24"/>
      <c r="Y1262" s="24"/>
      <c r="Z1262" s="24"/>
      <c r="AA1262" s="24"/>
      <c r="AB1262" s="24"/>
    </row>
    <row r="1263" spans="1:28">
      <c r="A1263" s="24"/>
      <c r="B1263" s="24"/>
      <c r="C1263" s="24"/>
      <c r="D1263" s="24"/>
      <c r="E1263" s="24"/>
      <c r="F1263" s="24"/>
      <c r="G1263" s="24"/>
      <c r="V1263" s="24"/>
      <c r="W1263" s="24"/>
      <c r="X1263" s="24"/>
      <c r="Y1263" s="24"/>
      <c r="Z1263" s="24"/>
      <c r="AA1263" s="24"/>
      <c r="AB1263" s="24"/>
    </row>
    <row r="1264" spans="1:28">
      <c r="A1264" s="24"/>
      <c r="B1264" s="24"/>
      <c r="C1264" s="24"/>
      <c r="D1264" s="24"/>
      <c r="E1264" s="24"/>
      <c r="F1264" s="24"/>
      <c r="G1264" s="24"/>
      <c r="V1264" s="24"/>
      <c r="W1264" s="24"/>
      <c r="X1264" s="24"/>
      <c r="Y1264" s="24"/>
      <c r="Z1264" s="24"/>
      <c r="AA1264" s="24"/>
      <c r="AB1264" s="24"/>
    </row>
    <row r="1265" spans="1:28">
      <c r="A1265" s="24"/>
      <c r="B1265" s="24"/>
      <c r="C1265" s="24"/>
      <c r="D1265" s="24"/>
      <c r="E1265" s="24"/>
      <c r="F1265" s="24"/>
      <c r="G1265" s="24"/>
      <c r="V1265" s="24"/>
      <c r="W1265" s="24"/>
      <c r="X1265" s="24"/>
      <c r="Y1265" s="24"/>
      <c r="Z1265" s="24"/>
      <c r="AA1265" s="24"/>
      <c r="AB1265" s="24"/>
    </row>
    <row r="1266" spans="1:28">
      <c r="A1266" s="24"/>
      <c r="B1266" s="24"/>
      <c r="C1266" s="24"/>
      <c r="D1266" s="24"/>
      <c r="E1266" s="24"/>
      <c r="F1266" s="24"/>
      <c r="G1266" s="24"/>
      <c r="V1266" s="24"/>
      <c r="W1266" s="24"/>
      <c r="X1266" s="24"/>
      <c r="Y1266" s="24"/>
      <c r="Z1266" s="24"/>
      <c r="AA1266" s="24"/>
      <c r="AB1266" s="24"/>
    </row>
    <row r="1267" spans="1:28">
      <c r="A1267" s="24"/>
      <c r="B1267" s="24"/>
      <c r="C1267" s="24"/>
      <c r="D1267" s="24"/>
      <c r="E1267" s="24"/>
      <c r="F1267" s="24"/>
      <c r="G1267" s="24"/>
      <c r="V1267" s="24"/>
      <c r="W1267" s="24"/>
      <c r="X1267" s="24"/>
      <c r="Y1267" s="24"/>
      <c r="Z1267" s="24"/>
      <c r="AA1267" s="24"/>
      <c r="AB1267" s="24"/>
    </row>
    <row r="1268" spans="1:28">
      <c r="A1268" s="24"/>
      <c r="B1268" s="24"/>
      <c r="C1268" s="24"/>
      <c r="D1268" s="24"/>
      <c r="E1268" s="24"/>
      <c r="F1268" s="24"/>
      <c r="G1268" s="24"/>
      <c r="V1268" s="24"/>
      <c r="W1268" s="24"/>
      <c r="X1268" s="24"/>
      <c r="Y1268" s="24"/>
      <c r="Z1268" s="24"/>
      <c r="AA1268" s="24"/>
      <c r="AB1268" s="24"/>
    </row>
    <row r="1269" spans="1:28">
      <c r="A1269" s="24"/>
      <c r="B1269" s="24"/>
      <c r="C1269" s="24"/>
      <c r="D1269" s="24"/>
      <c r="E1269" s="24"/>
      <c r="F1269" s="24"/>
      <c r="G1269" s="24"/>
      <c r="V1269" s="24"/>
      <c r="W1269" s="24"/>
      <c r="X1269" s="24"/>
      <c r="Y1269" s="24"/>
      <c r="Z1269" s="24"/>
      <c r="AA1269" s="24"/>
      <c r="AB1269" s="24"/>
    </row>
    <row r="1270" spans="1:28">
      <c r="A1270" s="24"/>
      <c r="B1270" s="24"/>
      <c r="C1270" s="24"/>
      <c r="D1270" s="24"/>
      <c r="E1270" s="24"/>
      <c r="F1270" s="24"/>
      <c r="G1270" s="24"/>
      <c r="V1270" s="24"/>
      <c r="W1270" s="24"/>
      <c r="X1270" s="24"/>
      <c r="Y1270" s="24"/>
      <c r="Z1270" s="24"/>
      <c r="AA1270" s="24"/>
      <c r="AB1270" s="24"/>
    </row>
    <row r="1271" spans="1:28">
      <c r="A1271" s="24"/>
      <c r="B1271" s="24"/>
      <c r="C1271" s="24"/>
      <c r="D1271" s="24"/>
      <c r="E1271" s="24"/>
      <c r="F1271" s="24"/>
      <c r="G1271" s="24"/>
      <c r="V1271" s="24"/>
      <c r="W1271" s="24"/>
      <c r="X1271" s="24"/>
      <c r="Y1271" s="24"/>
      <c r="Z1271" s="24"/>
      <c r="AA1271" s="24"/>
      <c r="AB1271" s="24"/>
    </row>
    <row r="1272" spans="1:28">
      <c r="A1272" s="24"/>
      <c r="B1272" s="24"/>
      <c r="C1272" s="24"/>
      <c r="D1272" s="24"/>
      <c r="E1272" s="24"/>
      <c r="F1272" s="24"/>
      <c r="G1272" s="24"/>
      <c r="V1272" s="24"/>
      <c r="W1272" s="24"/>
      <c r="X1272" s="24"/>
      <c r="Y1272" s="24"/>
      <c r="Z1272" s="24"/>
      <c r="AA1272" s="24"/>
      <c r="AB1272" s="24"/>
    </row>
    <row r="1273" spans="1:28">
      <c r="A1273" s="24"/>
      <c r="B1273" s="24"/>
      <c r="C1273" s="24"/>
      <c r="D1273" s="24"/>
      <c r="E1273" s="24"/>
      <c r="F1273" s="24"/>
      <c r="G1273" s="24"/>
      <c r="V1273" s="24"/>
      <c r="W1273" s="24"/>
      <c r="X1273" s="24"/>
      <c r="Y1273" s="24"/>
      <c r="Z1273" s="24"/>
      <c r="AA1273" s="24"/>
      <c r="AB1273" s="24"/>
    </row>
    <row r="1274" spans="1:28">
      <c r="A1274" s="24"/>
      <c r="B1274" s="24"/>
      <c r="C1274" s="24"/>
      <c r="D1274" s="24"/>
      <c r="E1274" s="24"/>
      <c r="F1274" s="24"/>
      <c r="G1274" s="24"/>
      <c r="V1274" s="24"/>
      <c r="W1274" s="24"/>
      <c r="X1274" s="24"/>
      <c r="Y1274" s="24"/>
      <c r="Z1274" s="24"/>
      <c r="AA1274" s="24"/>
      <c r="AB1274" s="24"/>
    </row>
    <row r="1275" spans="1:28">
      <c r="A1275" s="24"/>
      <c r="B1275" s="24"/>
      <c r="C1275" s="24"/>
      <c r="D1275" s="24"/>
      <c r="E1275" s="24"/>
      <c r="F1275" s="24"/>
      <c r="G1275" s="24"/>
      <c r="V1275" s="24"/>
      <c r="W1275" s="24"/>
      <c r="X1275" s="24"/>
      <c r="Y1275" s="24"/>
      <c r="Z1275" s="24"/>
      <c r="AA1275" s="24"/>
      <c r="AB1275" s="24"/>
    </row>
    <row r="1276" spans="1:28">
      <c r="A1276" s="24"/>
      <c r="B1276" s="24"/>
      <c r="C1276" s="24"/>
      <c r="D1276" s="24"/>
      <c r="E1276" s="24"/>
      <c r="F1276" s="24"/>
      <c r="G1276" s="24"/>
      <c r="V1276" s="24"/>
      <c r="W1276" s="24"/>
      <c r="X1276" s="24"/>
      <c r="Y1276" s="24"/>
      <c r="Z1276" s="24"/>
      <c r="AA1276" s="24"/>
      <c r="AB1276" s="24"/>
    </row>
    <row r="1277" spans="1:28">
      <c r="A1277" s="24"/>
      <c r="B1277" s="24"/>
      <c r="C1277" s="24"/>
      <c r="D1277" s="24"/>
      <c r="E1277" s="24"/>
      <c r="F1277" s="24"/>
      <c r="G1277" s="24"/>
      <c r="V1277" s="24"/>
      <c r="W1277" s="24"/>
      <c r="X1277" s="24"/>
      <c r="Y1277" s="24"/>
      <c r="Z1277" s="24"/>
      <c r="AA1277" s="24"/>
      <c r="AB1277" s="24"/>
    </row>
    <row r="1278" spans="1:28">
      <c r="A1278" s="24"/>
      <c r="B1278" s="24"/>
      <c r="C1278" s="24"/>
      <c r="D1278" s="24"/>
      <c r="E1278" s="24"/>
      <c r="F1278" s="24"/>
      <c r="G1278" s="24"/>
      <c r="V1278" s="24"/>
      <c r="W1278" s="24"/>
      <c r="X1278" s="24"/>
      <c r="Y1278" s="24"/>
      <c r="Z1278" s="24"/>
      <c r="AA1278" s="24"/>
      <c r="AB1278" s="24"/>
    </row>
    <row r="1279" spans="1:28">
      <c r="A1279" s="24"/>
      <c r="B1279" s="24"/>
      <c r="C1279" s="24"/>
      <c r="D1279" s="24"/>
      <c r="E1279" s="24"/>
      <c r="F1279" s="24"/>
      <c r="G1279" s="24"/>
      <c r="V1279" s="24"/>
      <c r="W1279" s="24"/>
      <c r="X1279" s="24"/>
      <c r="Y1279" s="24"/>
      <c r="Z1279" s="24"/>
      <c r="AA1279" s="24"/>
      <c r="AB1279" s="24"/>
    </row>
    <row r="1280" spans="1:28">
      <c r="A1280" s="24"/>
      <c r="B1280" s="24"/>
      <c r="C1280" s="24"/>
      <c r="D1280" s="24"/>
      <c r="E1280" s="24"/>
      <c r="F1280" s="24"/>
      <c r="G1280" s="24"/>
      <c r="O1280" s="24"/>
      <c r="P1280" s="24"/>
      <c r="Q1280" s="24"/>
      <c r="R1280" s="24"/>
      <c r="S1280" s="24"/>
      <c r="T1280" s="24"/>
      <c r="U1280" s="24"/>
      <c r="V1280" s="24"/>
      <c r="W1280" s="24"/>
      <c r="X1280" s="24"/>
      <c r="Y1280" s="24"/>
      <c r="Z1280" s="24"/>
      <c r="AA1280" s="24"/>
      <c r="AB1280" s="24"/>
    </row>
    <row r="1281" spans="1:28">
      <c r="A1281" s="24"/>
      <c r="B1281" s="24"/>
      <c r="C1281" s="24"/>
      <c r="D1281" s="24"/>
      <c r="E1281" s="24"/>
      <c r="F1281" s="24"/>
      <c r="G1281" s="24"/>
      <c r="O1281" s="24"/>
      <c r="P1281" s="24"/>
      <c r="Q1281" s="24"/>
      <c r="R1281" s="24"/>
      <c r="S1281" s="24"/>
      <c r="T1281" s="24"/>
      <c r="U1281" s="24"/>
      <c r="V1281" s="24"/>
      <c r="W1281" s="24"/>
      <c r="X1281" s="24"/>
      <c r="Y1281" s="24"/>
      <c r="Z1281" s="24"/>
      <c r="AA1281" s="24"/>
      <c r="AB1281" s="24"/>
    </row>
    <row r="1282" spans="1:28">
      <c r="A1282" s="24"/>
      <c r="B1282" s="24"/>
      <c r="C1282" s="24"/>
      <c r="D1282" s="24"/>
      <c r="E1282" s="24"/>
      <c r="F1282" s="24"/>
      <c r="G1282" s="24"/>
      <c r="O1282" s="24"/>
      <c r="P1282" s="24"/>
      <c r="Q1282" s="24"/>
      <c r="R1282" s="24"/>
      <c r="S1282" s="24"/>
      <c r="T1282" s="24"/>
      <c r="U1282" s="24"/>
      <c r="V1282" s="24"/>
      <c r="W1282" s="24"/>
      <c r="X1282" s="24"/>
      <c r="Y1282" s="24"/>
      <c r="Z1282" s="24"/>
      <c r="AA1282" s="24"/>
      <c r="AB1282" s="24"/>
    </row>
    <row r="1283" spans="1:28">
      <c r="A1283" s="24"/>
      <c r="B1283" s="24"/>
      <c r="C1283" s="24"/>
      <c r="D1283" s="24"/>
      <c r="E1283" s="24"/>
      <c r="F1283" s="24"/>
      <c r="G1283" s="24"/>
      <c r="O1283" s="24"/>
      <c r="P1283" s="24"/>
      <c r="Q1283" s="24"/>
      <c r="R1283" s="24"/>
      <c r="S1283" s="24"/>
      <c r="T1283" s="24"/>
      <c r="U1283" s="24"/>
      <c r="V1283" s="24"/>
      <c r="W1283" s="24"/>
      <c r="X1283" s="24"/>
      <c r="Y1283" s="24"/>
      <c r="Z1283" s="24"/>
      <c r="AA1283" s="24"/>
      <c r="AB1283" s="24"/>
    </row>
    <row r="1284" spans="1:28">
      <c r="A1284" s="24"/>
      <c r="B1284" s="24"/>
      <c r="C1284" s="24"/>
      <c r="D1284" s="24"/>
      <c r="E1284" s="24"/>
      <c r="F1284" s="24"/>
      <c r="G1284" s="24"/>
      <c r="O1284" s="24"/>
      <c r="P1284" s="24"/>
      <c r="Q1284" s="24"/>
      <c r="R1284" s="24"/>
      <c r="S1284" s="24"/>
      <c r="T1284" s="24"/>
      <c r="U1284" s="24"/>
      <c r="V1284" s="24"/>
      <c r="W1284" s="24"/>
      <c r="X1284" s="24"/>
      <c r="Y1284" s="24"/>
      <c r="Z1284" s="24"/>
      <c r="AA1284" s="24"/>
      <c r="AB1284" s="24"/>
    </row>
    <row r="1285" spans="1:28">
      <c r="A1285" s="24"/>
      <c r="B1285" s="24"/>
      <c r="C1285" s="24"/>
      <c r="D1285" s="24"/>
      <c r="E1285" s="24"/>
      <c r="F1285" s="24"/>
      <c r="G1285" s="24"/>
      <c r="O1285" s="24"/>
      <c r="P1285" s="24"/>
      <c r="Q1285" s="24"/>
      <c r="R1285" s="24"/>
      <c r="S1285" s="24"/>
      <c r="T1285" s="24"/>
      <c r="U1285" s="24"/>
      <c r="V1285" s="24"/>
      <c r="W1285" s="24"/>
      <c r="X1285" s="24"/>
      <c r="Y1285" s="24"/>
      <c r="Z1285" s="24"/>
      <c r="AA1285" s="24"/>
      <c r="AB1285" s="24"/>
    </row>
    <row r="1286" spans="1:28">
      <c r="A1286" s="24"/>
      <c r="B1286" s="24"/>
      <c r="C1286" s="24"/>
      <c r="D1286" s="24"/>
      <c r="E1286" s="24"/>
      <c r="F1286" s="24"/>
      <c r="G1286" s="24"/>
      <c r="O1286" s="24"/>
      <c r="P1286" s="24"/>
      <c r="Q1286" s="24"/>
      <c r="R1286" s="24"/>
      <c r="S1286" s="24"/>
      <c r="T1286" s="24"/>
      <c r="U1286" s="24"/>
      <c r="V1286" s="24"/>
      <c r="W1286" s="24"/>
      <c r="X1286" s="24"/>
      <c r="Y1286" s="24"/>
      <c r="Z1286" s="24"/>
      <c r="AA1286" s="24"/>
      <c r="AB1286" s="24"/>
    </row>
    <row r="1287" spans="1:28">
      <c r="A1287" s="24"/>
      <c r="B1287" s="24"/>
      <c r="C1287" s="24"/>
      <c r="D1287" s="24"/>
      <c r="E1287" s="24"/>
      <c r="F1287" s="24"/>
      <c r="G1287" s="24"/>
      <c r="O1287" s="24"/>
      <c r="P1287" s="24"/>
      <c r="Q1287" s="24"/>
      <c r="R1287" s="24"/>
      <c r="S1287" s="24"/>
      <c r="T1287" s="24"/>
      <c r="U1287" s="24"/>
      <c r="V1287" s="24"/>
      <c r="W1287" s="24"/>
      <c r="X1287" s="24"/>
      <c r="Y1287" s="24"/>
      <c r="Z1287" s="24"/>
      <c r="AA1287" s="24"/>
      <c r="AB1287" s="24"/>
    </row>
    <row r="1288" spans="1:28">
      <c r="A1288" s="24"/>
      <c r="B1288" s="24"/>
      <c r="C1288" s="24"/>
      <c r="D1288" s="24"/>
      <c r="E1288" s="24"/>
      <c r="F1288" s="24"/>
      <c r="G1288" s="24"/>
      <c r="O1288" s="24"/>
      <c r="P1288" s="24"/>
      <c r="Q1288" s="24"/>
      <c r="R1288" s="24"/>
      <c r="S1288" s="24"/>
      <c r="T1288" s="24"/>
      <c r="U1288" s="24"/>
      <c r="V1288" s="24"/>
      <c r="W1288" s="24"/>
      <c r="X1288" s="24"/>
      <c r="Y1288" s="24"/>
      <c r="Z1288" s="24"/>
      <c r="AA1288" s="24"/>
      <c r="AB1288" s="24"/>
    </row>
    <row r="1289" spans="1:28">
      <c r="A1289" s="24"/>
      <c r="B1289" s="24"/>
      <c r="C1289" s="24"/>
      <c r="D1289" s="24"/>
      <c r="E1289" s="24"/>
      <c r="F1289" s="24"/>
      <c r="G1289" s="24"/>
      <c r="O1289" s="24"/>
      <c r="P1289" s="24"/>
      <c r="Q1289" s="24"/>
      <c r="R1289" s="24"/>
      <c r="S1289" s="24"/>
      <c r="T1289" s="24"/>
      <c r="U1289" s="24"/>
      <c r="V1289" s="24"/>
      <c r="W1289" s="24"/>
      <c r="X1289" s="24"/>
      <c r="Y1289" s="24"/>
      <c r="Z1289" s="24"/>
      <c r="AA1289" s="24"/>
      <c r="AB1289" s="24"/>
    </row>
    <row r="1290" spans="1:28">
      <c r="A1290" s="24"/>
      <c r="B1290" s="24"/>
      <c r="C1290" s="24"/>
      <c r="D1290" s="24"/>
      <c r="E1290" s="24"/>
      <c r="F1290" s="24"/>
      <c r="G1290" s="24"/>
      <c r="O1290" s="24"/>
      <c r="P1290" s="24"/>
      <c r="Q1290" s="24"/>
      <c r="R1290" s="24"/>
      <c r="S1290" s="24"/>
      <c r="T1290" s="24"/>
      <c r="U1290" s="24"/>
      <c r="V1290" s="24"/>
      <c r="W1290" s="24"/>
      <c r="X1290" s="24"/>
      <c r="Y1290" s="24"/>
      <c r="Z1290" s="24"/>
      <c r="AA1290" s="24"/>
      <c r="AB1290" s="24"/>
    </row>
    <row r="1291" spans="1:28">
      <c r="A1291" s="24"/>
      <c r="B1291" s="24"/>
      <c r="C1291" s="24"/>
      <c r="D1291" s="24"/>
      <c r="E1291" s="24"/>
      <c r="F1291" s="24"/>
      <c r="G1291" s="24"/>
      <c r="O1291" s="24"/>
      <c r="P1291" s="24"/>
      <c r="Q1291" s="24"/>
      <c r="R1291" s="24"/>
      <c r="S1291" s="24"/>
      <c r="T1291" s="24"/>
      <c r="U1291" s="24"/>
      <c r="V1291" s="24"/>
      <c r="W1291" s="24"/>
      <c r="X1291" s="24"/>
      <c r="Y1291" s="24"/>
      <c r="Z1291" s="24"/>
      <c r="AA1291" s="24"/>
      <c r="AB1291" s="24"/>
    </row>
    <row r="1292" spans="1:28">
      <c r="A1292" s="24"/>
      <c r="B1292" s="24"/>
      <c r="C1292" s="24"/>
      <c r="D1292" s="24"/>
      <c r="E1292" s="24"/>
      <c r="F1292" s="24"/>
      <c r="G1292" s="24"/>
      <c r="O1292" s="24"/>
      <c r="P1292" s="24"/>
      <c r="Q1292" s="24"/>
      <c r="R1292" s="24"/>
      <c r="S1292" s="24"/>
      <c r="T1292" s="24"/>
      <c r="U1292" s="24"/>
      <c r="V1292" s="24"/>
      <c r="W1292" s="24"/>
      <c r="X1292" s="24"/>
      <c r="Y1292" s="24"/>
      <c r="Z1292" s="24"/>
      <c r="AA1292" s="24"/>
      <c r="AB1292" s="24"/>
    </row>
    <row r="1293" spans="1:28">
      <c r="A1293" s="24"/>
      <c r="B1293" s="24"/>
      <c r="C1293" s="24"/>
      <c r="D1293" s="24"/>
      <c r="E1293" s="24"/>
      <c r="F1293" s="24"/>
      <c r="G1293" s="24"/>
      <c r="O1293" s="24"/>
      <c r="P1293" s="24"/>
      <c r="Q1293" s="24"/>
      <c r="R1293" s="24"/>
      <c r="S1293" s="24"/>
      <c r="T1293" s="24"/>
      <c r="U1293" s="24"/>
      <c r="V1293" s="24"/>
      <c r="W1293" s="24"/>
      <c r="X1293" s="24"/>
      <c r="Y1293" s="24"/>
      <c r="Z1293" s="24"/>
      <c r="AA1293" s="24"/>
      <c r="AB1293" s="24"/>
    </row>
    <row r="1294" spans="1:28">
      <c r="A1294" s="24"/>
      <c r="B1294" s="24"/>
      <c r="C1294" s="24"/>
      <c r="D1294" s="24"/>
      <c r="E1294" s="24"/>
      <c r="F1294" s="24"/>
      <c r="G1294" s="24"/>
      <c r="O1294" s="24"/>
      <c r="P1294" s="24"/>
      <c r="Q1294" s="24"/>
      <c r="R1294" s="24"/>
      <c r="S1294" s="24"/>
      <c r="T1294" s="24"/>
      <c r="U1294" s="24"/>
      <c r="V1294" s="24"/>
      <c r="W1294" s="24"/>
      <c r="X1294" s="24"/>
      <c r="Y1294" s="24"/>
      <c r="Z1294" s="24"/>
      <c r="AA1294" s="24"/>
      <c r="AB1294" s="24"/>
    </row>
    <row r="1295" spans="1:28">
      <c r="A1295" s="24"/>
      <c r="B1295" s="24"/>
      <c r="C1295" s="24"/>
      <c r="D1295" s="24"/>
      <c r="E1295" s="24"/>
      <c r="F1295" s="24"/>
      <c r="G1295" s="24"/>
      <c r="O1295" s="24"/>
      <c r="P1295" s="24"/>
      <c r="Q1295" s="24"/>
      <c r="R1295" s="24"/>
      <c r="S1295" s="24"/>
      <c r="T1295" s="24"/>
      <c r="U1295" s="24"/>
      <c r="V1295" s="24"/>
      <c r="W1295" s="24"/>
      <c r="X1295" s="24"/>
      <c r="Y1295" s="24"/>
      <c r="Z1295" s="24"/>
      <c r="AA1295" s="24"/>
      <c r="AB1295" s="24"/>
    </row>
    <row r="1296" spans="1:28">
      <c r="A1296" s="24"/>
      <c r="B1296" s="24"/>
      <c r="C1296" s="24"/>
      <c r="D1296" s="24"/>
      <c r="E1296" s="24"/>
      <c r="F1296" s="24"/>
      <c r="G1296" s="24"/>
      <c r="O1296" s="24"/>
      <c r="P1296" s="24"/>
      <c r="Q1296" s="24"/>
      <c r="R1296" s="24"/>
      <c r="S1296" s="24"/>
      <c r="T1296" s="24"/>
      <c r="U1296" s="24"/>
      <c r="V1296" s="24"/>
      <c r="W1296" s="24"/>
      <c r="X1296" s="24"/>
      <c r="Y1296" s="24"/>
      <c r="Z1296" s="24"/>
      <c r="AA1296" s="24"/>
      <c r="AB1296" s="24"/>
    </row>
    <row r="1297" spans="1:28">
      <c r="A1297" s="24"/>
      <c r="B1297" s="24"/>
      <c r="C1297" s="24"/>
      <c r="D1297" s="24"/>
      <c r="E1297" s="24"/>
      <c r="F1297" s="24"/>
      <c r="G1297" s="24"/>
      <c r="O1297" s="24"/>
      <c r="P1297" s="24"/>
      <c r="Q1297" s="24"/>
      <c r="R1297" s="24"/>
      <c r="S1297" s="24"/>
      <c r="T1297" s="24"/>
      <c r="U1297" s="24"/>
      <c r="V1297" s="24"/>
      <c r="W1297" s="24"/>
      <c r="X1297" s="24"/>
      <c r="Y1297" s="24"/>
      <c r="Z1297" s="24"/>
      <c r="AA1297" s="24"/>
      <c r="AB1297" s="24"/>
    </row>
    <row r="1298" spans="1:28">
      <c r="A1298" s="24"/>
      <c r="B1298" s="24"/>
      <c r="C1298" s="24"/>
      <c r="D1298" s="24"/>
      <c r="E1298" s="24"/>
      <c r="F1298" s="24"/>
      <c r="G1298" s="24"/>
      <c r="O1298" s="24"/>
      <c r="P1298" s="24"/>
      <c r="Q1298" s="24"/>
      <c r="R1298" s="24"/>
      <c r="S1298" s="24"/>
      <c r="T1298" s="24"/>
      <c r="U1298" s="24"/>
      <c r="V1298" s="24"/>
      <c r="W1298" s="24"/>
      <c r="X1298" s="24"/>
      <c r="Y1298" s="24"/>
      <c r="Z1298" s="24"/>
      <c r="AA1298" s="24"/>
      <c r="AB1298" s="24"/>
    </row>
    <row r="1299" spans="1:28">
      <c r="A1299" s="24"/>
      <c r="B1299" s="24"/>
      <c r="C1299" s="24"/>
      <c r="D1299" s="24"/>
      <c r="E1299" s="24"/>
      <c r="F1299" s="24"/>
      <c r="G1299" s="24"/>
      <c r="O1299" s="24"/>
      <c r="P1299" s="24"/>
      <c r="Q1299" s="24"/>
      <c r="R1299" s="24"/>
      <c r="S1299" s="24"/>
      <c r="T1299" s="24"/>
      <c r="U1299" s="24"/>
      <c r="V1299" s="24"/>
      <c r="W1299" s="24"/>
      <c r="X1299" s="24"/>
      <c r="Y1299" s="24"/>
      <c r="Z1299" s="24"/>
      <c r="AA1299" s="24"/>
      <c r="AB1299" s="24"/>
    </row>
    <row r="1300" spans="1:28">
      <c r="A1300" s="24"/>
      <c r="B1300" s="24"/>
      <c r="C1300" s="24"/>
      <c r="D1300" s="24"/>
      <c r="E1300" s="24"/>
      <c r="F1300" s="24"/>
      <c r="G1300" s="24"/>
      <c r="O1300" s="24"/>
      <c r="P1300" s="24"/>
      <c r="Q1300" s="24"/>
      <c r="R1300" s="24"/>
      <c r="S1300" s="24"/>
      <c r="T1300" s="24"/>
      <c r="U1300" s="24"/>
      <c r="V1300" s="24"/>
      <c r="W1300" s="24"/>
      <c r="X1300" s="24"/>
      <c r="Y1300" s="24"/>
      <c r="Z1300" s="24"/>
      <c r="AA1300" s="24"/>
      <c r="AB1300" s="24"/>
    </row>
    <row r="1301" spans="1:28">
      <c r="A1301" s="24"/>
      <c r="B1301" s="24"/>
      <c r="C1301" s="24"/>
      <c r="D1301" s="24"/>
      <c r="E1301" s="24"/>
      <c r="F1301" s="24"/>
      <c r="G1301" s="24"/>
      <c r="O1301" s="24"/>
      <c r="P1301" s="24"/>
      <c r="Q1301" s="24"/>
      <c r="R1301" s="24"/>
      <c r="S1301" s="24"/>
      <c r="T1301" s="24"/>
      <c r="U1301" s="24"/>
      <c r="V1301" s="24"/>
      <c r="W1301" s="24"/>
      <c r="X1301" s="24"/>
      <c r="Y1301" s="24"/>
      <c r="Z1301" s="24"/>
      <c r="AA1301" s="24"/>
      <c r="AB1301" s="24"/>
    </row>
    <row r="1302" spans="1:28">
      <c r="A1302" s="24"/>
      <c r="B1302" s="24"/>
      <c r="C1302" s="24"/>
      <c r="D1302" s="24"/>
      <c r="E1302" s="24"/>
      <c r="F1302" s="24"/>
      <c r="G1302" s="24"/>
      <c r="O1302" s="24"/>
      <c r="P1302" s="24"/>
      <c r="Q1302" s="24"/>
      <c r="R1302" s="24"/>
      <c r="S1302" s="24"/>
      <c r="T1302" s="24"/>
      <c r="U1302" s="24"/>
      <c r="V1302" s="24"/>
      <c r="W1302" s="24"/>
      <c r="X1302" s="24"/>
      <c r="Y1302" s="24"/>
      <c r="Z1302" s="24"/>
      <c r="AA1302" s="24"/>
      <c r="AB1302" s="24"/>
    </row>
    <row r="1303" spans="1:28">
      <c r="A1303" s="24"/>
      <c r="B1303" s="24"/>
      <c r="C1303" s="24"/>
      <c r="D1303" s="24"/>
      <c r="E1303" s="24"/>
      <c r="F1303" s="24"/>
      <c r="G1303" s="24"/>
      <c r="O1303" s="24"/>
      <c r="P1303" s="24"/>
      <c r="Q1303" s="24"/>
      <c r="R1303" s="24"/>
      <c r="S1303" s="24"/>
      <c r="T1303" s="24"/>
      <c r="U1303" s="24"/>
      <c r="V1303" s="24"/>
      <c r="W1303" s="24"/>
      <c r="X1303" s="24"/>
      <c r="Y1303" s="24"/>
      <c r="Z1303" s="24"/>
      <c r="AA1303" s="24"/>
      <c r="AB1303" s="24"/>
    </row>
    <row r="1304" spans="1:28">
      <c r="A1304" s="24"/>
      <c r="B1304" s="24"/>
      <c r="C1304" s="24"/>
      <c r="D1304" s="24"/>
      <c r="E1304" s="24"/>
      <c r="F1304" s="24"/>
      <c r="G1304" s="24"/>
      <c r="O1304" s="24"/>
      <c r="P1304" s="24"/>
      <c r="Q1304" s="24"/>
      <c r="R1304" s="24"/>
      <c r="S1304" s="24"/>
      <c r="T1304" s="24"/>
      <c r="U1304" s="24"/>
      <c r="V1304" s="24"/>
      <c r="W1304" s="24"/>
      <c r="X1304" s="24"/>
      <c r="Y1304" s="24"/>
      <c r="Z1304" s="24"/>
      <c r="AA1304" s="24"/>
      <c r="AB1304" s="24"/>
    </row>
    <row r="1305" spans="1:28">
      <c r="A1305" s="24"/>
      <c r="B1305" s="24"/>
      <c r="C1305" s="24"/>
      <c r="D1305" s="24"/>
      <c r="E1305" s="24"/>
      <c r="F1305" s="24"/>
      <c r="G1305" s="24"/>
      <c r="O1305" s="24"/>
      <c r="P1305" s="24"/>
      <c r="Q1305" s="24"/>
      <c r="R1305" s="24"/>
      <c r="S1305" s="24"/>
      <c r="T1305" s="24"/>
      <c r="U1305" s="24"/>
      <c r="V1305" s="24"/>
      <c r="W1305" s="24"/>
      <c r="X1305" s="24"/>
      <c r="Y1305" s="24"/>
      <c r="Z1305" s="24"/>
      <c r="AA1305" s="24"/>
      <c r="AB1305" s="24"/>
    </row>
    <row r="1306" spans="1:28">
      <c r="A1306" s="24"/>
      <c r="B1306" s="24"/>
      <c r="C1306" s="24"/>
      <c r="D1306" s="24"/>
      <c r="E1306" s="24"/>
      <c r="F1306" s="24"/>
      <c r="G1306" s="24"/>
      <c r="O1306" s="24"/>
      <c r="P1306" s="24"/>
      <c r="Q1306" s="24"/>
      <c r="R1306" s="24"/>
      <c r="S1306" s="24"/>
      <c r="T1306" s="24"/>
      <c r="U1306" s="24"/>
      <c r="V1306" s="24"/>
      <c r="W1306" s="24"/>
      <c r="X1306" s="24"/>
      <c r="Y1306" s="24"/>
      <c r="Z1306" s="24"/>
      <c r="AA1306" s="24"/>
      <c r="AB1306" s="24"/>
    </row>
    <row r="1307" spans="1:28">
      <c r="A1307" s="24"/>
      <c r="B1307" s="24"/>
      <c r="C1307" s="24"/>
      <c r="D1307" s="24"/>
      <c r="E1307" s="24"/>
      <c r="F1307" s="24"/>
      <c r="G1307" s="24"/>
      <c r="O1307" s="24"/>
      <c r="P1307" s="24"/>
      <c r="Q1307" s="24"/>
      <c r="R1307" s="24"/>
      <c r="S1307" s="24"/>
      <c r="T1307" s="24"/>
      <c r="U1307" s="24"/>
      <c r="V1307" s="24"/>
      <c r="W1307" s="24"/>
      <c r="X1307" s="24"/>
      <c r="Y1307" s="24"/>
      <c r="Z1307" s="24"/>
      <c r="AA1307" s="24"/>
      <c r="AB1307" s="24"/>
    </row>
    <row r="1308" spans="1:28">
      <c r="A1308" s="24"/>
      <c r="B1308" s="24"/>
      <c r="C1308" s="24"/>
      <c r="D1308" s="24"/>
      <c r="E1308" s="24"/>
      <c r="F1308" s="24"/>
      <c r="G1308" s="24"/>
      <c r="O1308" s="24"/>
      <c r="P1308" s="24"/>
      <c r="Q1308" s="24"/>
      <c r="R1308" s="24"/>
      <c r="S1308" s="24"/>
      <c r="T1308" s="24"/>
      <c r="U1308" s="24"/>
      <c r="V1308" s="24"/>
      <c r="W1308" s="24"/>
      <c r="X1308" s="24"/>
      <c r="Y1308" s="24"/>
      <c r="Z1308" s="24"/>
      <c r="AA1308" s="24"/>
      <c r="AB1308" s="24"/>
    </row>
    <row r="1309" spans="1:28">
      <c r="A1309" s="24"/>
      <c r="B1309" s="24"/>
      <c r="C1309" s="24"/>
      <c r="D1309" s="24"/>
      <c r="E1309" s="24"/>
      <c r="F1309" s="24"/>
      <c r="G1309" s="24"/>
      <c r="O1309" s="24"/>
      <c r="P1309" s="24"/>
      <c r="Q1309" s="24"/>
      <c r="R1309" s="24"/>
      <c r="S1309" s="24"/>
      <c r="T1309" s="24"/>
      <c r="U1309" s="24"/>
      <c r="V1309" s="24"/>
      <c r="W1309" s="24"/>
      <c r="X1309" s="24"/>
      <c r="Y1309" s="24"/>
      <c r="Z1309" s="24"/>
      <c r="AA1309" s="24"/>
      <c r="AB1309" s="24"/>
    </row>
    <row r="1310" spans="1:28">
      <c r="A1310" s="24"/>
      <c r="B1310" s="24"/>
      <c r="C1310" s="24"/>
      <c r="D1310" s="24"/>
      <c r="E1310" s="24"/>
      <c r="F1310" s="24"/>
      <c r="G1310" s="24"/>
      <c r="O1310" s="24"/>
      <c r="P1310" s="24"/>
      <c r="Q1310" s="24"/>
      <c r="R1310" s="24"/>
      <c r="S1310" s="24"/>
      <c r="T1310" s="24"/>
      <c r="U1310" s="24"/>
      <c r="V1310" s="24"/>
      <c r="W1310" s="24"/>
      <c r="X1310" s="24"/>
      <c r="Y1310" s="24"/>
      <c r="Z1310" s="24"/>
      <c r="AA1310" s="24"/>
      <c r="AB1310" s="24"/>
    </row>
    <row r="1311" spans="1:28">
      <c r="A1311" s="24"/>
      <c r="B1311" s="24"/>
      <c r="C1311" s="24"/>
      <c r="D1311" s="24"/>
      <c r="E1311" s="24"/>
      <c r="F1311" s="24"/>
      <c r="G1311" s="24"/>
      <c r="O1311" s="24"/>
      <c r="P1311" s="24"/>
      <c r="Q1311" s="24"/>
      <c r="R1311" s="24"/>
      <c r="S1311" s="24"/>
      <c r="T1311" s="24"/>
      <c r="U1311" s="24"/>
      <c r="V1311" s="24"/>
      <c r="W1311" s="24"/>
      <c r="X1311" s="24"/>
      <c r="Y1311" s="24"/>
      <c r="Z1311" s="24"/>
      <c r="AA1311" s="24"/>
      <c r="AB1311" s="24"/>
    </row>
    <row r="1312" spans="1:28">
      <c r="A1312" s="24"/>
      <c r="B1312" s="24"/>
      <c r="C1312" s="24"/>
      <c r="D1312" s="24"/>
      <c r="E1312" s="24"/>
      <c r="F1312" s="24"/>
      <c r="G1312" s="24"/>
      <c r="O1312" s="24"/>
      <c r="P1312" s="24"/>
      <c r="Q1312" s="24"/>
      <c r="R1312" s="24"/>
      <c r="S1312" s="24"/>
      <c r="T1312" s="24"/>
      <c r="U1312" s="24"/>
      <c r="V1312" s="24"/>
      <c r="W1312" s="24"/>
      <c r="X1312" s="24"/>
      <c r="Y1312" s="24"/>
      <c r="Z1312" s="24"/>
      <c r="AA1312" s="24"/>
      <c r="AB1312" s="24"/>
    </row>
    <row r="1313" spans="1:28">
      <c r="A1313" s="24"/>
      <c r="B1313" s="24"/>
      <c r="C1313" s="24"/>
      <c r="D1313" s="24"/>
      <c r="E1313" s="24"/>
      <c r="F1313" s="24"/>
      <c r="G1313" s="24"/>
      <c r="O1313" s="24"/>
      <c r="P1313" s="24"/>
      <c r="Q1313" s="24"/>
      <c r="R1313" s="24"/>
      <c r="S1313" s="24"/>
      <c r="T1313" s="24"/>
      <c r="U1313" s="24"/>
      <c r="V1313" s="24"/>
      <c r="W1313" s="24"/>
      <c r="X1313" s="24"/>
      <c r="Y1313" s="24"/>
      <c r="Z1313" s="24"/>
      <c r="AA1313" s="24"/>
      <c r="AB1313" s="24"/>
    </row>
    <row r="1314" spans="1:28">
      <c r="A1314" s="24"/>
      <c r="B1314" s="24"/>
      <c r="C1314" s="24"/>
      <c r="D1314" s="24"/>
      <c r="E1314" s="24"/>
      <c r="F1314" s="24"/>
      <c r="G1314" s="24"/>
      <c r="O1314" s="24"/>
      <c r="P1314" s="24"/>
      <c r="Q1314" s="24"/>
      <c r="R1314" s="24"/>
      <c r="S1314" s="24"/>
      <c r="T1314" s="24"/>
      <c r="U1314" s="24"/>
      <c r="V1314" s="24"/>
      <c r="W1314" s="24"/>
      <c r="X1314" s="24"/>
      <c r="Y1314" s="24"/>
      <c r="Z1314" s="24"/>
      <c r="AA1314" s="24"/>
      <c r="AB1314" s="24"/>
    </row>
    <row r="1315" spans="1:28">
      <c r="A1315" s="24"/>
      <c r="B1315" s="24"/>
      <c r="C1315" s="24"/>
      <c r="D1315" s="24"/>
      <c r="E1315" s="24"/>
      <c r="F1315" s="24"/>
      <c r="G1315" s="24"/>
      <c r="O1315" s="24"/>
      <c r="P1315" s="24"/>
      <c r="Q1315" s="24"/>
      <c r="R1315" s="24"/>
      <c r="S1315" s="24"/>
      <c r="T1315" s="24"/>
      <c r="U1315" s="24"/>
      <c r="V1315" s="24"/>
      <c r="W1315" s="24"/>
      <c r="X1315" s="24"/>
      <c r="Y1315" s="24"/>
      <c r="Z1315" s="24"/>
      <c r="AA1315" s="24"/>
      <c r="AB1315" s="24"/>
    </row>
    <row r="1316" spans="1:28">
      <c r="A1316" s="24"/>
      <c r="B1316" s="24"/>
      <c r="C1316" s="24"/>
      <c r="D1316" s="24"/>
      <c r="E1316" s="24"/>
      <c r="F1316" s="24"/>
      <c r="G1316" s="24"/>
      <c r="O1316" s="24"/>
      <c r="P1316" s="24"/>
      <c r="Q1316" s="24"/>
      <c r="R1316" s="24"/>
      <c r="S1316" s="24"/>
      <c r="T1316" s="24"/>
      <c r="U1316" s="24"/>
      <c r="V1316" s="24"/>
      <c r="W1316" s="24"/>
      <c r="X1316" s="24"/>
      <c r="Y1316" s="24"/>
      <c r="Z1316" s="24"/>
      <c r="AA1316" s="24"/>
      <c r="AB1316" s="24"/>
    </row>
    <row r="1317" spans="1:28">
      <c r="A1317" s="24"/>
      <c r="B1317" s="24"/>
      <c r="C1317" s="24"/>
      <c r="D1317" s="24"/>
      <c r="E1317" s="24"/>
      <c r="F1317" s="24"/>
      <c r="G1317" s="24"/>
      <c r="O1317" s="24"/>
      <c r="P1317" s="24"/>
      <c r="Q1317" s="24"/>
      <c r="R1317" s="24"/>
      <c r="S1317" s="24"/>
      <c r="T1317" s="24"/>
      <c r="U1317" s="24"/>
      <c r="V1317" s="24"/>
      <c r="W1317" s="24"/>
      <c r="X1317" s="24"/>
      <c r="Y1317" s="24"/>
      <c r="Z1317" s="24"/>
      <c r="AA1317" s="24"/>
      <c r="AB1317" s="24"/>
    </row>
    <row r="1318" spans="1:28">
      <c r="A1318" s="24"/>
      <c r="B1318" s="24"/>
      <c r="C1318" s="24"/>
      <c r="D1318" s="24"/>
      <c r="E1318" s="24"/>
      <c r="F1318" s="24"/>
      <c r="G1318" s="24"/>
      <c r="O1318" s="24"/>
      <c r="P1318" s="24"/>
      <c r="Q1318" s="24"/>
      <c r="R1318" s="24"/>
      <c r="S1318" s="24"/>
      <c r="T1318" s="24"/>
      <c r="U1318" s="24"/>
      <c r="V1318" s="24"/>
      <c r="W1318" s="24"/>
      <c r="X1318" s="24"/>
      <c r="Y1318" s="24"/>
      <c r="Z1318" s="24"/>
      <c r="AA1318" s="24"/>
      <c r="AB1318" s="24"/>
    </row>
    <row r="1319" spans="1:28">
      <c r="A1319" s="24"/>
      <c r="B1319" s="24"/>
      <c r="C1319" s="24"/>
      <c r="D1319" s="24"/>
      <c r="E1319" s="24"/>
      <c r="F1319" s="24"/>
      <c r="G1319" s="24"/>
      <c r="O1319" s="24"/>
      <c r="P1319" s="24"/>
      <c r="Q1319" s="24"/>
      <c r="R1319" s="24"/>
      <c r="S1319" s="24"/>
      <c r="T1319" s="24"/>
      <c r="U1319" s="24"/>
      <c r="V1319" s="24"/>
      <c r="W1319" s="24"/>
      <c r="X1319" s="24"/>
      <c r="Y1319" s="24"/>
      <c r="Z1319" s="24"/>
      <c r="AA1319" s="24"/>
      <c r="AB1319" s="24"/>
    </row>
    <row r="1320" spans="1:28">
      <c r="A1320" s="24"/>
      <c r="B1320" s="24"/>
      <c r="C1320" s="24"/>
      <c r="D1320" s="24"/>
      <c r="E1320" s="24"/>
      <c r="F1320" s="24"/>
      <c r="G1320" s="24"/>
      <c r="O1320" s="24"/>
      <c r="P1320" s="24"/>
      <c r="Q1320" s="24"/>
      <c r="R1320" s="24"/>
      <c r="S1320" s="24"/>
      <c r="T1320" s="24"/>
      <c r="U1320" s="24"/>
      <c r="V1320" s="24"/>
      <c r="W1320" s="24"/>
      <c r="X1320" s="24"/>
      <c r="Y1320" s="24"/>
      <c r="Z1320" s="24"/>
      <c r="AA1320" s="24"/>
      <c r="AB1320" s="24"/>
    </row>
    <row r="1321" spans="1:28">
      <c r="A1321" s="24"/>
      <c r="B1321" s="24"/>
      <c r="C1321" s="24"/>
      <c r="D1321" s="24"/>
      <c r="E1321" s="24"/>
      <c r="F1321" s="24"/>
      <c r="G1321" s="24"/>
      <c r="O1321" s="24"/>
      <c r="P1321" s="24"/>
      <c r="Q1321" s="24"/>
      <c r="R1321" s="24"/>
      <c r="S1321" s="24"/>
      <c r="T1321" s="24"/>
      <c r="U1321" s="24"/>
      <c r="V1321" s="24"/>
      <c r="W1321" s="24"/>
      <c r="X1321" s="24"/>
      <c r="Y1321" s="24"/>
      <c r="Z1321" s="24"/>
      <c r="AA1321" s="24"/>
      <c r="AB1321" s="24"/>
    </row>
    <row r="1322" spans="1:28">
      <c r="A1322" s="24"/>
      <c r="B1322" s="24"/>
      <c r="C1322" s="24"/>
      <c r="D1322" s="24"/>
      <c r="E1322" s="24"/>
      <c r="F1322" s="24"/>
      <c r="G1322" s="24"/>
      <c r="O1322" s="24"/>
      <c r="P1322" s="24"/>
      <c r="Q1322" s="24"/>
      <c r="R1322" s="24"/>
      <c r="S1322" s="24"/>
      <c r="T1322" s="24"/>
      <c r="U1322" s="24"/>
      <c r="V1322" s="24"/>
      <c r="W1322" s="24"/>
      <c r="X1322" s="24"/>
      <c r="Y1322" s="24"/>
      <c r="Z1322" s="24"/>
      <c r="AA1322" s="24"/>
      <c r="AB1322" s="24"/>
    </row>
    <row r="1323" spans="1:28">
      <c r="A1323" s="24"/>
      <c r="B1323" s="24"/>
      <c r="C1323" s="24"/>
      <c r="D1323" s="24"/>
      <c r="E1323" s="24"/>
      <c r="F1323" s="24"/>
      <c r="G1323" s="24"/>
      <c r="O1323" s="24"/>
      <c r="P1323" s="24"/>
      <c r="Q1323" s="24"/>
      <c r="R1323" s="24"/>
      <c r="S1323" s="24"/>
      <c r="T1323" s="24"/>
      <c r="U1323" s="24"/>
      <c r="V1323" s="24"/>
      <c r="W1323" s="24"/>
      <c r="X1323" s="24"/>
      <c r="Y1323" s="24"/>
      <c r="Z1323" s="24"/>
      <c r="AA1323" s="24"/>
      <c r="AB1323" s="24"/>
    </row>
    <row r="1324" spans="1:28">
      <c r="A1324" s="24"/>
      <c r="B1324" s="24"/>
      <c r="C1324" s="24"/>
      <c r="D1324" s="24"/>
      <c r="E1324" s="24"/>
      <c r="F1324" s="24"/>
      <c r="G1324" s="24"/>
      <c r="O1324" s="24"/>
      <c r="P1324" s="24"/>
      <c r="Q1324" s="24"/>
      <c r="R1324" s="24"/>
      <c r="S1324" s="24"/>
      <c r="T1324" s="24"/>
      <c r="U1324" s="24"/>
      <c r="V1324" s="24"/>
      <c r="W1324" s="24"/>
      <c r="X1324" s="24"/>
      <c r="Y1324" s="24"/>
      <c r="Z1324" s="24"/>
      <c r="AA1324" s="24"/>
      <c r="AB1324" s="24"/>
    </row>
    <row r="1325" spans="1:28">
      <c r="A1325" s="24"/>
      <c r="B1325" s="24"/>
      <c r="C1325" s="24"/>
      <c r="D1325" s="24"/>
      <c r="E1325" s="24"/>
      <c r="F1325" s="24"/>
      <c r="G1325" s="24"/>
      <c r="O1325" s="24"/>
      <c r="P1325" s="24"/>
      <c r="Q1325" s="24"/>
      <c r="R1325" s="24"/>
      <c r="S1325" s="24"/>
      <c r="T1325" s="24"/>
      <c r="U1325" s="24"/>
      <c r="V1325" s="24"/>
      <c r="W1325" s="24"/>
      <c r="X1325" s="24"/>
      <c r="Y1325" s="24"/>
      <c r="Z1325" s="24"/>
      <c r="AA1325" s="24"/>
      <c r="AB1325" s="24"/>
    </row>
    <row r="1326" spans="1:28">
      <c r="A1326" s="24"/>
      <c r="B1326" s="24"/>
      <c r="C1326" s="24"/>
      <c r="D1326" s="24"/>
      <c r="E1326" s="24"/>
      <c r="F1326" s="24"/>
      <c r="G1326" s="24"/>
      <c r="O1326" s="24"/>
      <c r="P1326" s="24"/>
      <c r="Q1326" s="24"/>
      <c r="R1326" s="24"/>
      <c r="S1326" s="24"/>
      <c r="T1326" s="24"/>
      <c r="U1326" s="24"/>
      <c r="V1326" s="24"/>
      <c r="W1326" s="24"/>
      <c r="X1326" s="24"/>
      <c r="Y1326" s="24"/>
      <c r="Z1326" s="24"/>
      <c r="AA1326" s="24"/>
      <c r="AB1326" s="24"/>
    </row>
    <row r="1327" spans="1:28">
      <c r="A1327" s="24"/>
      <c r="B1327" s="24"/>
      <c r="C1327" s="24"/>
      <c r="D1327" s="24"/>
      <c r="E1327" s="24"/>
      <c r="F1327" s="24"/>
      <c r="G1327" s="24"/>
      <c r="O1327" s="24"/>
      <c r="P1327" s="24"/>
      <c r="Q1327" s="24"/>
      <c r="R1327" s="24"/>
      <c r="S1327" s="24"/>
      <c r="T1327" s="24"/>
      <c r="U1327" s="24"/>
      <c r="V1327" s="24"/>
      <c r="W1327" s="24"/>
      <c r="X1327" s="24"/>
      <c r="Y1327" s="24"/>
      <c r="Z1327" s="24"/>
      <c r="AA1327" s="24"/>
      <c r="AB1327" s="24"/>
    </row>
    <row r="1328" spans="1:28">
      <c r="A1328" s="24"/>
      <c r="B1328" s="24"/>
      <c r="C1328" s="24"/>
      <c r="D1328" s="24"/>
      <c r="E1328" s="24"/>
      <c r="F1328" s="24"/>
      <c r="G1328" s="24"/>
      <c r="O1328" s="24"/>
      <c r="P1328" s="24"/>
      <c r="Q1328" s="24"/>
      <c r="R1328" s="24"/>
      <c r="S1328" s="24"/>
      <c r="T1328" s="24"/>
      <c r="U1328" s="24"/>
      <c r="V1328" s="24"/>
      <c r="W1328" s="24"/>
      <c r="X1328" s="24"/>
      <c r="Y1328" s="24"/>
      <c r="Z1328" s="24"/>
      <c r="AA1328" s="24"/>
      <c r="AB1328" s="24"/>
    </row>
    <row r="1329" spans="1:28">
      <c r="A1329" s="24"/>
      <c r="B1329" s="24"/>
      <c r="C1329" s="24"/>
      <c r="D1329" s="24"/>
      <c r="E1329" s="24"/>
      <c r="F1329" s="24"/>
      <c r="G1329" s="24"/>
      <c r="O1329" s="24"/>
      <c r="P1329" s="24"/>
      <c r="Q1329" s="24"/>
      <c r="R1329" s="24"/>
      <c r="S1329" s="24"/>
      <c r="T1329" s="24"/>
      <c r="U1329" s="24"/>
      <c r="V1329" s="24"/>
      <c r="W1329" s="24"/>
      <c r="X1329" s="24"/>
      <c r="Y1329" s="24"/>
      <c r="Z1329" s="24"/>
      <c r="AA1329" s="24"/>
      <c r="AB1329" s="24"/>
    </row>
    <row r="1330" spans="1:28">
      <c r="A1330" s="24"/>
      <c r="B1330" s="24"/>
      <c r="C1330" s="24"/>
      <c r="D1330" s="24"/>
      <c r="E1330" s="24"/>
      <c r="F1330" s="24"/>
      <c r="G1330" s="24"/>
      <c r="O1330" s="24"/>
      <c r="P1330" s="24"/>
      <c r="Q1330" s="24"/>
      <c r="R1330" s="24"/>
      <c r="S1330" s="24"/>
      <c r="T1330" s="24"/>
      <c r="U1330" s="24"/>
      <c r="V1330" s="24"/>
      <c r="W1330" s="24"/>
      <c r="X1330" s="24"/>
      <c r="Y1330" s="24"/>
      <c r="Z1330" s="24"/>
      <c r="AA1330" s="24"/>
      <c r="AB1330" s="24"/>
    </row>
    <row r="1331" spans="1:28">
      <c r="A1331" s="24"/>
      <c r="B1331" s="24"/>
      <c r="C1331" s="24"/>
      <c r="D1331" s="24"/>
      <c r="E1331" s="24"/>
      <c r="F1331" s="24"/>
      <c r="G1331" s="24"/>
      <c r="O1331" s="24"/>
      <c r="P1331" s="24"/>
      <c r="Q1331" s="24"/>
      <c r="R1331" s="24"/>
      <c r="S1331" s="24"/>
      <c r="T1331" s="24"/>
      <c r="U1331" s="24"/>
      <c r="V1331" s="24"/>
      <c r="W1331" s="24"/>
      <c r="X1331" s="24"/>
      <c r="Y1331" s="24"/>
      <c r="Z1331" s="24"/>
      <c r="AA1331" s="24"/>
      <c r="AB1331" s="24"/>
    </row>
    <row r="1332" spans="1:28">
      <c r="A1332" s="24"/>
      <c r="B1332" s="24"/>
      <c r="C1332" s="24"/>
      <c r="D1332" s="24"/>
      <c r="E1332" s="24"/>
      <c r="F1332" s="24"/>
      <c r="G1332" s="24"/>
      <c r="O1332" s="24"/>
      <c r="P1332" s="24"/>
      <c r="Q1332" s="24"/>
      <c r="R1332" s="24"/>
      <c r="S1332" s="24"/>
      <c r="T1332" s="24"/>
      <c r="U1332" s="24"/>
      <c r="V1332" s="24"/>
      <c r="W1332" s="24"/>
      <c r="X1332" s="24"/>
      <c r="Y1332" s="24"/>
      <c r="Z1332" s="24"/>
      <c r="AA1332" s="24"/>
      <c r="AB1332" s="24"/>
    </row>
    <row r="1333" spans="1:28">
      <c r="A1333" s="24"/>
      <c r="B1333" s="24"/>
      <c r="C1333" s="24"/>
      <c r="D1333" s="24"/>
      <c r="E1333" s="24"/>
      <c r="F1333" s="24"/>
      <c r="G1333" s="24"/>
      <c r="O1333" s="24"/>
      <c r="P1333" s="24"/>
      <c r="Q1333" s="24"/>
      <c r="R1333" s="24"/>
      <c r="S1333" s="24"/>
      <c r="T1333" s="24"/>
      <c r="U1333" s="24"/>
      <c r="V1333" s="24"/>
      <c r="W1333" s="24"/>
      <c r="X1333" s="24"/>
      <c r="Y1333" s="24"/>
      <c r="Z1333" s="24"/>
      <c r="AA1333" s="24"/>
      <c r="AB1333" s="24"/>
    </row>
    <row r="1334" spans="1:28">
      <c r="A1334" s="24"/>
      <c r="B1334" s="24"/>
      <c r="C1334" s="24"/>
      <c r="D1334" s="24"/>
      <c r="E1334" s="24"/>
      <c r="F1334" s="24"/>
      <c r="G1334" s="24"/>
      <c r="O1334" s="24"/>
      <c r="P1334" s="24"/>
      <c r="Q1334" s="24"/>
      <c r="R1334" s="24"/>
      <c r="S1334" s="24"/>
      <c r="T1334" s="24"/>
      <c r="U1334" s="24"/>
      <c r="V1334" s="24"/>
      <c r="W1334" s="24"/>
      <c r="X1334" s="24"/>
      <c r="Y1334" s="24"/>
      <c r="Z1334" s="24"/>
      <c r="AA1334" s="24"/>
      <c r="AB1334" s="24"/>
    </row>
    <row r="1335" spans="1:28">
      <c r="A1335" s="24"/>
      <c r="B1335" s="24"/>
      <c r="C1335" s="24"/>
      <c r="D1335" s="24"/>
      <c r="E1335" s="24"/>
      <c r="F1335" s="24"/>
      <c r="G1335" s="24"/>
      <c r="O1335" s="24"/>
      <c r="P1335" s="24"/>
      <c r="Q1335" s="24"/>
      <c r="R1335" s="24"/>
      <c r="S1335" s="24"/>
      <c r="T1335" s="24"/>
      <c r="U1335" s="24"/>
      <c r="V1335" s="24"/>
      <c r="W1335" s="24"/>
      <c r="X1335" s="24"/>
      <c r="Y1335" s="24"/>
      <c r="Z1335" s="24"/>
      <c r="AA1335" s="24"/>
      <c r="AB1335" s="24"/>
    </row>
    <row r="1336" spans="1:28">
      <c r="A1336" s="24"/>
      <c r="B1336" s="24"/>
      <c r="C1336" s="24"/>
      <c r="D1336" s="24"/>
      <c r="E1336" s="24"/>
      <c r="F1336" s="24"/>
      <c r="G1336" s="24"/>
      <c r="O1336" s="24"/>
      <c r="P1336" s="24"/>
      <c r="Q1336" s="24"/>
      <c r="R1336" s="24"/>
      <c r="S1336" s="24"/>
      <c r="T1336" s="24"/>
      <c r="U1336" s="24"/>
      <c r="V1336" s="24"/>
      <c r="W1336" s="24"/>
      <c r="X1336" s="24"/>
      <c r="Y1336" s="24"/>
      <c r="Z1336" s="24"/>
      <c r="AA1336" s="24"/>
      <c r="AB1336" s="24"/>
    </row>
    <row r="1337" spans="1:28">
      <c r="A1337" s="24"/>
      <c r="B1337" s="24"/>
      <c r="C1337" s="24"/>
      <c r="D1337" s="24"/>
      <c r="E1337" s="24"/>
      <c r="F1337" s="24"/>
      <c r="G1337" s="24"/>
      <c r="O1337" s="24"/>
      <c r="P1337" s="24"/>
      <c r="Q1337" s="24"/>
      <c r="R1337" s="24"/>
      <c r="S1337" s="24"/>
      <c r="T1337" s="24"/>
      <c r="U1337" s="24"/>
      <c r="V1337" s="24"/>
      <c r="W1337" s="24"/>
      <c r="X1337" s="24"/>
      <c r="Y1337" s="24"/>
      <c r="Z1337" s="24"/>
      <c r="AA1337" s="24"/>
      <c r="AB1337" s="24"/>
    </row>
    <row r="1338" spans="1:28">
      <c r="A1338" s="24"/>
      <c r="B1338" s="24"/>
      <c r="C1338" s="24"/>
      <c r="D1338" s="24"/>
      <c r="E1338" s="24"/>
      <c r="F1338" s="24"/>
      <c r="G1338" s="24"/>
      <c r="O1338" s="24"/>
      <c r="P1338" s="24"/>
      <c r="Q1338" s="24"/>
      <c r="R1338" s="24"/>
      <c r="S1338" s="24"/>
      <c r="T1338" s="24"/>
      <c r="U1338" s="24"/>
      <c r="V1338" s="24"/>
      <c r="W1338" s="24"/>
      <c r="X1338" s="24"/>
      <c r="Y1338" s="24"/>
      <c r="Z1338" s="24"/>
      <c r="AA1338" s="24"/>
      <c r="AB1338" s="24"/>
    </row>
    <row r="1339" spans="1:28">
      <c r="A1339" s="24"/>
      <c r="B1339" s="24"/>
      <c r="C1339" s="24"/>
      <c r="D1339" s="24"/>
      <c r="E1339" s="24"/>
      <c r="F1339" s="24"/>
      <c r="G1339" s="24"/>
      <c r="O1339" s="24"/>
      <c r="P1339" s="24"/>
      <c r="Q1339" s="24"/>
      <c r="R1339" s="24"/>
      <c r="S1339" s="24"/>
      <c r="T1339" s="24"/>
      <c r="U1339" s="24"/>
      <c r="V1339" s="24"/>
      <c r="W1339" s="24"/>
      <c r="X1339" s="24"/>
      <c r="Y1339" s="24"/>
      <c r="Z1339" s="24"/>
      <c r="AA1339" s="24"/>
      <c r="AB1339" s="24"/>
    </row>
    <row r="1340" spans="1:28">
      <c r="A1340" s="24"/>
      <c r="B1340" s="24"/>
      <c r="C1340" s="24"/>
      <c r="D1340" s="24"/>
      <c r="E1340" s="24"/>
      <c r="F1340" s="24"/>
      <c r="G1340" s="24"/>
      <c r="O1340" s="24"/>
      <c r="P1340" s="24"/>
      <c r="Q1340" s="24"/>
      <c r="R1340" s="24"/>
      <c r="S1340" s="24"/>
      <c r="T1340" s="24"/>
      <c r="U1340" s="24"/>
      <c r="V1340" s="24"/>
      <c r="W1340" s="24"/>
      <c r="X1340" s="24"/>
      <c r="Y1340" s="24"/>
      <c r="Z1340" s="24"/>
      <c r="AA1340" s="24"/>
      <c r="AB1340" s="24"/>
    </row>
    <row r="1341" spans="1:28">
      <c r="A1341" s="24"/>
      <c r="B1341" s="24"/>
      <c r="C1341" s="24"/>
      <c r="D1341" s="24"/>
      <c r="E1341" s="24"/>
      <c r="F1341" s="24"/>
      <c r="G1341" s="24"/>
      <c r="O1341" s="24"/>
      <c r="P1341" s="24"/>
      <c r="Q1341" s="24"/>
      <c r="R1341" s="24"/>
      <c r="S1341" s="24"/>
      <c r="T1341" s="24"/>
      <c r="U1341" s="24"/>
      <c r="V1341" s="24"/>
      <c r="W1341" s="24"/>
      <c r="X1341" s="24"/>
      <c r="Y1341" s="24"/>
      <c r="Z1341" s="24"/>
      <c r="AA1341" s="24"/>
      <c r="AB1341" s="24"/>
    </row>
    <row r="1342" spans="1:28">
      <c r="A1342" s="24"/>
      <c r="B1342" s="24"/>
      <c r="C1342" s="24"/>
      <c r="D1342" s="24"/>
      <c r="E1342" s="24"/>
      <c r="F1342" s="24"/>
      <c r="G1342" s="24"/>
      <c r="O1342" s="24"/>
      <c r="P1342" s="24"/>
      <c r="Q1342" s="24"/>
      <c r="R1342" s="24"/>
      <c r="S1342" s="24"/>
      <c r="T1342" s="24"/>
      <c r="U1342" s="24"/>
      <c r="V1342" s="24"/>
      <c r="W1342" s="24"/>
      <c r="X1342" s="24"/>
      <c r="Y1342" s="24"/>
      <c r="Z1342" s="24"/>
      <c r="AA1342" s="24"/>
      <c r="AB1342" s="24"/>
    </row>
    <row r="1343" spans="1:28">
      <c r="A1343" s="24"/>
      <c r="B1343" s="24"/>
      <c r="C1343" s="24"/>
      <c r="D1343" s="24"/>
      <c r="E1343" s="24"/>
      <c r="F1343" s="24"/>
      <c r="G1343" s="24"/>
      <c r="O1343" s="24"/>
      <c r="P1343" s="24"/>
      <c r="Q1343" s="24"/>
      <c r="R1343" s="24"/>
      <c r="S1343" s="24"/>
      <c r="T1343" s="24"/>
      <c r="U1343" s="24"/>
      <c r="V1343" s="24"/>
      <c r="W1343" s="24"/>
      <c r="X1343" s="24"/>
      <c r="Y1343" s="24"/>
      <c r="Z1343" s="24"/>
      <c r="AA1343" s="24"/>
      <c r="AB1343" s="24"/>
    </row>
    <row r="1344" spans="1:28">
      <c r="A1344" s="24"/>
      <c r="B1344" s="24"/>
      <c r="C1344" s="24"/>
      <c r="D1344" s="24"/>
      <c r="E1344" s="24"/>
      <c r="F1344" s="24"/>
      <c r="G1344" s="24"/>
      <c r="O1344" s="24"/>
      <c r="P1344" s="24"/>
      <c r="Q1344" s="24"/>
      <c r="R1344" s="24"/>
      <c r="S1344" s="24"/>
      <c r="T1344" s="24"/>
      <c r="U1344" s="24"/>
      <c r="V1344" s="24"/>
      <c r="W1344" s="24"/>
      <c r="X1344" s="24"/>
      <c r="Y1344" s="24"/>
      <c r="Z1344" s="24"/>
      <c r="AA1344" s="24"/>
      <c r="AB1344" s="24"/>
    </row>
    <row r="1345" spans="1:28">
      <c r="A1345" s="24"/>
      <c r="B1345" s="24"/>
      <c r="C1345" s="24"/>
      <c r="D1345" s="24"/>
      <c r="E1345" s="24"/>
      <c r="F1345" s="24"/>
      <c r="G1345" s="24"/>
      <c r="O1345" s="24"/>
      <c r="P1345" s="24"/>
      <c r="Q1345" s="24"/>
      <c r="R1345" s="24"/>
      <c r="S1345" s="24"/>
      <c r="T1345" s="24"/>
      <c r="U1345" s="24"/>
      <c r="V1345" s="24"/>
      <c r="W1345" s="24"/>
      <c r="X1345" s="24"/>
      <c r="Y1345" s="24"/>
      <c r="Z1345" s="24"/>
      <c r="AA1345" s="24"/>
      <c r="AB1345" s="24"/>
    </row>
    <row r="1346" spans="1:28">
      <c r="A1346" s="24"/>
      <c r="B1346" s="24"/>
      <c r="C1346" s="24"/>
      <c r="D1346" s="24"/>
      <c r="E1346" s="24"/>
      <c r="F1346" s="24"/>
      <c r="G1346" s="24"/>
      <c r="O1346" s="24"/>
      <c r="P1346" s="24"/>
      <c r="Q1346" s="24"/>
      <c r="R1346" s="24"/>
      <c r="S1346" s="24"/>
      <c r="T1346" s="24"/>
      <c r="U1346" s="24"/>
      <c r="V1346" s="24"/>
      <c r="W1346" s="24"/>
      <c r="X1346" s="24"/>
      <c r="Y1346" s="24"/>
      <c r="Z1346" s="24"/>
      <c r="AA1346" s="24"/>
      <c r="AB1346" s="24"/>
    </row>
    <row r="1347" spans="1:28">
      <c r="A1347" s="24"/>
      <c r="B1347" s="24"/>
      <c r="C1347" s="24"/>
      <c r="D1347" s="24"/>
      <c r="E1347" s="24"/>
      <c r="F1347" s="24"/>
      <c r="G1347" s="24"/>
      <c r="O1347" s="24"/>
      <c r="P1347" s="24"/>
      <c r="Q1347" s="24"/>
      <c r="R1347" s="24"/>
      <c r="S1347" s="24"/>
      <c r="T1347" s="24"/>
      <c r="U1347" s="24"/>
      <c r="V1347" s="24"/>
      <c r="W1347" s="24"/>
      <c r="X1347" s="24"/>
      <c r="Y1347" s="24"/>
      <c r="Z1347" s="24"/>
      <c r="AA1347" s="24"/>
      <c r="AB1347" s="24"/>
    </row>
    <row r="1348" spans="1:28">
      <c r="A1348" s="24"/>
      <c r="B1348" s="24"/>
      <c r="C1348" s="24"/>
      <c r="D1348" s="24"/>
      <c r="E1348" s="24"/>
      <c r="F1348" s="24"/>
      <c r="G1348" s="24"/>
      <c r="O1348" s="24"/>
      <c r="P1348" s="24"/>
      <c r="Q1348" s="24"/>
      <c r="R1348" s="24"/>
      <c r="S1348" s="24"/>
      <c r="T1348" s="24"/>
      <c r="U1348" s="24"/>
      <c r="V1348" s="24"/>
      <c r="W1348" s="24"/>
      <c r="X1348" s="24"/>
      <c r="Y1348" s="24"/>
      <c r="Z1348" s="24"/>
      <c r="AA1348" s="24"/>
      <c r="AB1348" s="24"/>
    </row>
    <row r="1349" spans="1:28">
      <c r="A1349" s="24"/>
      <c r="B1349" s="24"/>
      <c r="C1349" s="24"/>
      <c r="D1349" s="24"/>
      <c r="E1349" s="24"/>
      <c r="F1349" s="24"/>
      <c r="G1349" s="24"/>
      <c r="O1349" s="24"/>
      <c r="P1349" s="24"/>
      <c r="Q1349" s="24"/>
      <c r="R1349" s="24"/>
      <c r="S1349" s="24"/>
      <c r="T1349" s="24"/>
      <c r="U1349" s="24"/>
      <c r="V1349" s="24"/>
      <c r="W1349" s="24"/>
      <c r="X1349" s="24"/>
      <c r="Y1349" s="24"/>
      <c r="Z1349" s="24"/>
      <c r="AA1349" s="24"/>
      <c r="AB1349" s="24"/>
    </row>
    <row r="1350" spans="1:28">
      <c r="A1350" s="24"/>
      <c r="B1350" s="24"/>
      <c r="C1350" s="24"/>
      <c r="D1350" s="24"/>
      <c r="E1350" s="24"/>
      <c r="F1350" s="24"/>
      <c r="G1350" s="24"/>
      <c r="O1350" s="24"/>
      <c r="P1350" s="24"/>
      <c r="Q1350" s="24"/>
      <c r="R1350" s="24"/>
      <c r="S1350" s="24"/>
      <c r="T1350" s="24"/>
      <c r="U1350" s="24"/>
      <c r="V1350" s="24"/>
      <c r="W1350" s="24"/>
      <c r="X1350" s="24"/>
      <c r="Y1350" s="24"/>
      <c r="Z1350" s="24"/>
      <c r="AA1350" s="24"/>
      <c r="AB1350" s="24"/>
    </row>
    <row r="1351" spans="1:28">
      <c r="A1351" s="24"/>
      <c r="B1351" s="24"/>
      <c r="C1351" s="24"/>
      <c r="D1351" s="24"/>
      <c r="E1351" s="24"/>
      <c r="F1351" s="24"/>
      <c r="G1351" s="24"/>
      <c r="O1351" s="24"/>
      <c r="P1351" s="24"/>
      <c r="Q1351" s="24"/>
      <c r="R1351" s="24"/>
      <c r="S1351" s="24"/>
      <c r="T1351" s="24"/>
      <c r="U1351" s="24"/>
      <c r="V1351" s="24"/>
      <c r="W1351" s="24"/>
      <c r="X1351" s="24"/>
      <c r="Y1351" s="24"/>
      <c r="Z1351" s="24"/>
      <c r="AA1351" s="24"/>
      <c r="AB1351" s="24"/>
    </row>
    <row r="1352" spans="1:28">
      <c r="A1352" s="24"/>
      <c r="B1352" s="24"/>
      <c r="C1352" s="24"/>
      <c r="D1352" s="24"/>
      <c r="E1352" s="24"/>
      <c r="F1352" s="24"/>
      <c r="G1352" s="24"/>
      <c r="O1352" s="24"/>
      <c r="P1352" s="24"/>
      <c r="Q1352" s="24"/>
      <c r="R1352" s="24"/>
      <c r="S1352" s="24"/>
      <c r="T1352" s="24"/>
      <c r="U1352" s="24"/>
      <c r="V1352" s="24"/>
      <c r="W1352" s="24"/>
      <c r="X1352" s="24"/>
      <c r="Y1352" s="24"/>
      <c r="Z1352" s="24"/>
      <c r="AA1352" s="24"/>
      <c r="AB1352" s="24"/>
    </row>
    <row r="1353" spans="1:28">
      <c r="A1353" s="24"/>
      <c r="B1353" s="24"/>
      <c r="C1353" s="24"/>
      <c r="D1353" s="24"/>
      <c r="E1353" s="24"/>
      <c r="F1353" s="24"/>
      <c r="G1353" s="24"/>
      <c r="O1353" s="24"/>
      <c r="P1353" s="24"/>
      <c r="Q1353" s="24"/>
      <c r="R1353" s="24"/>
      <c r="S1353" s="24"/>
      <c r="T1353" s="24"/>
      <c r="U1353" s="24"/>
      <c r="V1353" s="24"/>
      <c r="W1353" s="24"/>
      <c r="X1353" s="24"/>
      <c r="Y1353" s="24"/>
      <c r="Z1353" s="24"/>
      <c r="AA1353" s="24"/>
      <c r="AB1353" s="24"/>
    </row>
    <row r="1354" spans="1:28">
      <c r="A1354" s="24"/>
      <c r="B1354" s="24"/>
      <c r="C1354" s="24"/>
      <c r="D1354" s="24"/>
      <c r="E1354" s="24"/>
      <c r="F1354" s="24"/>
      <c r="G1354" s="24"/>
      <c r="O1354" s="24"/>
      <c r="P1354" s="24"/>
      <c r="Q1354" s="24"/>
      <c r="R1354" s="24"/>
      <c r="S1354" s="24"/>
      <c r="T1354" s="24"/>
      <c r="U1354" s="24"/>
      <c r="V1354" s="24"/>
      <c r="W1354" s="24"/>
      <c r="X1354" s="24"/>
      <c r="Y1354" s="24"/>
      <c r="Z1354" s="24"/>
      <c r="AA1354" s="24"/>
      <c r="AB1354" s="24"/>
    </row>
    <row r="1355" spans="1:28">
      <c r="A1355" s="24"/>
      <c r="B1355" s="24"/>
      <c r="C1355" s="24"/>
      <c r="D1355" s="24"/>
      <c r="E1355" s="24"/>
      <c r="F1355" s="24"/>
      <c r="G1355" s="24"/>
      <c r="O1355" s="24"/>
      <c r="P1355" s="24"/>
      <c r="Q1355" s="24"/>
      <c r="R1355" s="24"/>
      <c r="S1355" s="24"/>
      <c r="T1355" s="24"/>
      <c r="U1355" s="24"/>
      <c r="V1355" s="24"/>
      <c r="W1355" s="24"/>
      <c r="X1355" s="24"/>
      <c r="Y1355" s="24"/>
      <c r="Z1355" s="24"/>
      <c r="AA1355" s="24"/>
      <c r="AB1355" s="24"/>
    </row>
    <row r="1356" spans="1:28">
      <c r="A1356" s="24"/>
      <c r="B1356" s="24"/>
      <c r="C1356" s="24"/>
      <c r="D1356" s="24"/>
      <c r="E1356" s="24"/>
      <c r="F1356" s="24"/>
      <c r="G1356" s="24"/>
      <c r="O1356" s="24"/>
      <c r="P1356" s="24"/>
      <c r="Q1356" s="24"/>
      <c r="R1356" s="24"/>
      <c r="S1356" s="24"/>
      <c r="T1356" s="24"/>
      <c r="U1356" s="24"/>
      <c r="V1356" s="24"/>
      <c r="W1356" s="24"/>
      <c r="X1356" s="24"/>
      <c r="Y1356" s="24"/>
      <c r="Z1356" s="24"/>
      <c r="AA1356" s="24"/>
      <c r="AB1356" s="24"/>
    </row>
    <row r="1357" spans="1:28">
      <c r="A1357" s="24"/>
      <c r="B1357" s="24"/>
      <c r="C1357" s="24"/>
      <c r="D1357" s="24"/>
      <c r="E1357" s="24"/>
      <c r="F1357" s="24"/>
      <c r="G1357" s="24"/>
      <c r="O1357" s="24"/>
      <c r="P1357" s="24"/>
      <c r="Q1357" s="24"/>
      <c r="R1357" s="24"/>
      <c r="S1357" s="24"/>
      <c r="T1357" s="24"/>
      <c r="U1357" s="24"/>
      <c r="V1357" s="24"/>
      <c r="W1357" s="24"/>
      <c r="X1357" s="24"/>
      <c r="Y1357" s="24"/>
      <c r="Z1357" s="24"/>
      <c r="AA1357" s="24"/>
      <c r="AB1357" s="24"/>
    </row>
    <row r="1358" spans="1:28">
      <c r="A1358" s="24"/>
      <c r="B1358" s="24"/>
      <c r="C1358" s="24"/>
      <c r="D1358" s="24"/>
      <c r="E1358" s="24"/>
      <c r="F1358" s="24"/>
      <c r="G1358" s="24"/>
      <c r="O1358" s="24"/>
      <c r="P1358" s="24"/>
      <c r="Q1358" s="24"/>
      <c r="R1358" s="24"/>
      <c r="S1358" s="24"/>
      <c r="T1358" s="24"/>
      <c r="U1358" s="24"/>
      <c r="V1358" s="24"/>
      <c r="W1358" s="24"/>
      <c r="X1358" s="24"/>
      <c r="Y1358" s="24"/>
      <c r="Z1358" s="24"/>
      <c r="AA1358" s="24"/>
      <c r="AB1358" s="24"/>
    </row>
    <row r="1359" spans="1:28">
      <c r="A1359" s="24"/>
      <c r="B1359" s="24"/>
      <c r="C1359" s="24"/>
      <c r="D1359" s="24"/>
      <c r="E1359" s="24"/>
      <c r="F1359" s="24"/>
      <c r="G1359" s="24"/>
      <c r="O1359" s="24"/>
      <c r="P1359" s="24"/>
      <c r="Q1359" s="24"/>
      <c r="R1359" s="24"/>
      <c r="S1359" s="24"/>
      <c r="T1359" s="24"/>
      <c r="U1359" s="24"/>
      <c r="V1359" s="24"/>
      <c r="W1359" s="24"/>
      <c r="X1359" s="24"/>
      <c r="Y1359" s="24"/>
      <c r="Z1359" s="24"/>
      <c r="AA1359" s="24"/>
      <c r="AB1359" s="24"/>
    </row>
    <row r="1360" spans="1:28">
      <c r="A1360" s="24"/>
      <c r="B1360" s="24"/>
      <c r="C1360" s="24"/>
      <c r="D1360" s="24"/>
      <c r="E1360" s="24"/>
      <c r="F1360" s="24"/>
      <c r="G1360" s="24"/>
      <c r="O1360" s="24"/>
      <c r="P1360" s="24"/>
      <c r="Q1360" s="24"/>
      <c r="R1360" s="24"/>
      <c r="S1360" s="24"/>
      <c r="T1360" s="24"/>
      <c r="U1360" s="24"/>
      <c r="V1360" s="24"/>
      <c r="W1360" s="24"/>
      <c r="X1360" s="24"/>
      <c r="Y1360" s="24"/>
      <c r="Z1360" s="24"/>
      <c r="AA1360" s="24"/>
      <c r="AB1360" s="24"/>
    </row>
    <row r="1361" spans="1:28">
      <c r="A1361" s="24"/>
      <c r="B1361" s="24"/>
      <c r="C1361" s="24"/>
      <c r="D1361" s="24"/>
      <c r="E1361" s="24"/>
      <c r="F1361" s="24"/>
      <c r="G1361" s="24"/>
      <c r="O1361" s="24"/>
      <c r="P1361" s="24"/>
      <c r="Q1361" s="24"/>
      <c r="R1361" s="24"/>
      <c r="S1361" s="24"/>
      <c r="T1361" s="24"/>
      <c r="U1361" s="24"/>
      <c r="V1361" s="24"/>
      <c r="W1361" s="24"/>
      <c r="X1361" s="24"/>
      <c r="Y1361" s="24"/>
      <c r="Z1361" s="24"/>
      <c r="AA1361" s="24"/>
      <c r="AB1361" s="24"/>
    </row>
    <row r="1362" spans="1:28">
      <c r="A1362" s="24"/>
      <c r="B1362" s="24"/>
      <c r="C1362" s="24"/>
      <c r="D1362" s="24"/>
      <c r="E1362" s="24"/>
      <c r="F1362" s="24"/>
      <c r="G1362" s="24"/>
      <c r="O1362" s="24"/>
      <c r="P1362" s="24"/>
      <c r="Q1362" s="24"/>
      <c r="R1362" s="24"/>
      <c r="S1362" s="24"/>
      <c r="T1362" s="24"/>
      <c r="U1362" s="24"/>
      <c r="V1362" s="24"/>
      <c r="W1362" s="24"/>
      <c r="X1362" s="24"/>
      <c r="Y1362" s="24"/>
      <c r="Z1362" s="24"/>
      <c r="AA1362" s="24"/>
      <c r="AB1362" s="24"/>
    </row>
    <row r="1363" spans="1:28">
      <c r="A1363" s="24"/>
      <c r="B1363" s="24"/>
      <c r="C1363" s="24"/>
      <c r="D1363" s="24"/>
      <c r="E1363" s="24"/>
      <c r="F1363" s="24"/>
      <c r="G1363" s="24"/>
      <c r="O1363" s="24"/>
      <c r="P1363" s="24"/>
      <c r="Q1363" s="24"/>
      <c r="R1363" s="24"/>
      <c r="S1363" s="24"/>
      <c r="T1363" s="24"/>
      <c r="U1363" s="24"/>
      <c r="V1363" s="24"/>
      <c r="W1363" s="24"/>
      <c r="X1363" s="24"/>
      <c r="Y1363" s="24"/>
      <c r="Z1363" s="24"/>
      <c r="AA1363" s="24"/>
      <c r="AB1363" s="24"/>
    </row>
    <row r="1364" spans="1:28">
      <c r="A1364" s="24"/>
      <c r="B1364" s="24"/>
      <c r="C1364" s="24"/>
      <c r="D1364" s="24"/>
      <c r="E1364" s="24"/>
      <c r="F1364" s="24"/>
      <c r="G1364" s="24"/>
      <c r="O1364" s="24"/>
      <c r="P1364" s="24"/>
      <c r="Q1364" s="24"/>
      <c r="R1364" s="24"/>
      <c r="S1364" s="24"/>
      <c r="T1364" s="24"/>
      <c r="U1364" s="24"/>
      <c r="V1364" s="24"/>
      <c r="W1364" s="24"/>
      <c r="X1364" s="24"/>
      <c r="Y1364" s="24"/>
      <c r="Z1364" s="24"/>
      <c r="AA1364" s="24"/>
      <c r="AB1364" s="24"/>
    </row>
    <row r="1365" spans="1:28">
      <c r="A1365" s="24"/>
      <c r="B1365" s="24"/>
      <c r="C1365" s="24"/>
      <c r="D1365" s="24"/>
      <c r="E1365" s="24"/>
      <c r="F1365" s="24"/>
      <c r="G1365" s="24"/>
      <c r="O1365" s="24"/>
      <c r="P1365" s="24"/>
      <c r="Q1365" s="24"/>
      <c r="R1365" s="24"/>
      <c r="S1365" s="24"/>
      <c r="T1365" s="24"/>
      <c r="U1365" s="24"/>
      <c r="V1365" s="24"/>
      <c r="W1365" s="24"/>
      <c r="X1365" s="24"/>
      <c r="Y1365" s="24"/>
      <c r="Z1365" s="24"/>
      <c r="AA1365" s="24"/>
      <c r="AB1365" s="24"/>
    </row>
    <row r="1366" spans="1:28">
      <c r="A1366" s="24"/>
      <c r="B1366" s="24"/>
      <c r="C1366" s="24"/>
      <c r="D1366" s="24"/>
      <c r="E1366" s="24"/>
      <c r="F1366" s="24"/>
      <c r="G1366" s="24"/>
      <c r="O1366" s="24"/>
      <c r="P1366" s="24"/>
      <c r="Q1366" s="24"/>
      <c r="R1366" s="24"/>
      <c r="S1366" s="24"/>
      <c r="T1366" s="24"/>
      <c r="U1366" s="24"/>
      <c r="V1366" s="24"/>
      <c r="W1366" s="24"/>
      <c r="X1366" s="24"/>
      <c r="Y1366" s="24"/>
      <c r="Z1366" s="24"/>
      <c r="AA1366" s="24"/>
      <c r="AB1366" s="24"/>
    </row>
    <row r="1367" spans="1:28">
      <c r="A1367" s="24"/>
      <c r="B1367" s="24"/>
      <c r="C1367" s="24"/>
      <c r="D1367" s="24"/>
      <c r="E1367" s="24"/>
      <c r="F1367" s="24"/>
      <c r="G1367" s="24"/>
      <c r="O1367" s="24"/>
      <c r="P1367" s="24"/>
      <c r="Q1367" s="24"/>
      <c r="R1367" s="24"/>
      <c r="S1367" s="24"/>
      <c r="T1367" s="24"/>
      <c r="U1367" s="24"/>
      <c r="V1367" s="24"/>
      <c r="W1367" s="24"/>
      <c r="X1367" s="24"/>
      <c r="Y1367" s="24"/>
      <c r="Z1367" s="24"/>
      <c r="AA1367" s="24"/>
      <c r="AB1367" s="24"/>
    </row>
    <row r="1368" spans="1:28">
      <c r="A1368" s="24"/>
      <c r="B1368" s="24"/>
      <c r="C1368" s="24"/>
      <c r="D1368" s="24"/>
      <c r="E1368" s="24"/>
      <c r="F1368" s="24"/>
      <c r="G1368" s="24"/>
      <c r="O1368" s="24"/>
      <c r="P1368" s="24"/>
      <c r="Q1368" s="24"/>
      <c r="R1368" s="24"/>
      <c r="S1368" s="24"/>
      <c r="T1368" s="24"/>
      <c r="U1368" s="24"/>
      <c r="V1368" s="24"/>
      <c r="W1368" s="24"/>
      <c r="X1368" s="24"/>
      <c r="Y1368" s="24"/>
      <c r="Z1368" s="24"/>
      <c r="AA1368" s="24"/>
      <c r="AB1368" s="24"/>
    </row>
    <row r="1369" spans="1:28">
      <c r="A1369" s="24"/>
      <c r="B1369" s="24"/>
      <c r="C1369" s="24"/>
      <c r="D1369" s="24"/>
      <c r="E1369" s="24"/>
      <c r="F1369" s="24"/>
      <c r="G1369" s="24"/>
      <c r="O1369" s="24"/>
      <c r="P1369" s="24"/>
      <c r="Q1369" s="24"/>
      <c r="R1369" s="24"/>
      <c r="S1369" s="24"/>
      <c r="T1369" s="24"/>
      <c r="U1369" s="24"/>
      <c r="V1369" s="24"/>
      <c r="W1369" s="24"/>
      <c r="X1369" s="24"/>
      <c r="Y1369" s="24"/>
      <c r="Z1369" s="24"/>
      <c r="AA1369" s="24"/>
      <c r="AB1369" s="24"/>
    </row>
    <row r="1370" spans="1:28">
      <c r="A1370" s="24"/>
      <c r="B1370" s="24"/>
      <c r="C1370" s="24"/>
      <c r="D1370" s="24"/>
      <c r="E1370" s="24"/>
      <c r="F1370" s="24"/>
      <c r="G1370" s="24"/>
      <c r="O1370" s="24"/>
      <c r="P1370" s="24"/>
      <c r="Q1370" s="24"/>
      <c r="R1370" s="24"/>
      <c r="S1370" s="24"/>
      <c r="T1370" s="24"/>
      <c r="U1370" s="24"/>
      <c r="V1370" s="24"/>
      <c r="W1370" s="24"/>
      <c r="X1370" s="24"/>
      <c r="Y1370" s="24"/>
      <c r="Z1370" s="24"/>
      <c r="AA1370" s="24"/>
      <c r="AB1370" s="24"/>
    </row>
    <row r="1371" spans="1:28">
      <c r="A1371" s="24"/>
      <c r="B1371" s="24"/>
      <c r="C1371" s="24"/>
      <c r="D1371" s="24"/>
      <c r="E1371" s="24"/>
      <c r="F1371" s="24"/>
      <c r="G1371" s="24"/>
      <c r="O1371" s="24"/>
      <c r="P1371" s="24"/>
      <c r="Q1371" s="24"/>
      <c r="R1371" s="24"/>
      <c r="S1371" s="24"/>
      <c r="T1371" s="24"/>
      <c r="U1371" s="24"/>
      <c r="V1371" s="24"/>
      <c r="W1371" s="24"/>
      <c r="X1371" s="24"/>
      <c r="Y1371" s="24"/>
      <c r="Z1371" s="24"/>
      <c r="AA1371" s="24"/>
      <c r="AB1371" s="24"/>
    </row>
    <row r="1372" spans="1:28">
      <c r="A1372" s="24"/>
      <c r="B1372" s="24"/>
      <c r="C1372" s="24"/>
      <c r="D1372" s="24"/>
      <c r="E1372" s="24"/>
      <c r="F1372" s="24"/>
      <c r="G1372" s="24"/>
      <c r="O1372" s="24"/>
      <c r="P1372" s="24"/>
      <c r="Q1372" s="24"/>
      <c r="R1372" s="24"/>
      <c r="S1372" s="24"/>
      <c r="T1372" s="24"/>
      <c r="U1372" s="24"/>
      <c r="V1372" s="24"/>
      <c r="W1372" s="24"/>
      <c r="X1372" s="24"/>
      <c r="Y1372" s="24"/>
      <c r="Z1372" s="24"/>
      <c r="AA1372" s="24"/>
      <c r="AB1372" s="24"/>
    </row>
    <row r="1373" spans="1:28">
      <c r="A1373" s="24"/>
      <c r="B1373" s="24"/>
      <c r="C1373" s="24"/>
      <c r="D1373" s="24"/>
      <c r="E1373" s="24"/>
      <c r="F1373" s="24"/>
      <c r="G1373" s="24"/>
      <c r="O1373" s="24"/>
      <c r="P1373" s="24"/>
      <c r="Q1373" s="24"/>
      <c r="R1373" s="24"/>
      <c r="S1373" s="24"/>
      <c r="T1373" s="24"/>
      <c r="U1373" s="24"/>
      <c r="V1373" s="24"/>
      <c r="W1373" s="24"/>
      <c r="X1373" s="24"/>
      <c r="Y1373" s="24"/>
      <c r="Z1373" s="24"/>
      <c r="AA1373" s="24"/>
      <c r="AB1373" s="24"/>
    </row>
    <row r="1374" spans="1:28">
      <c r="A1374" s="24"/>
      <c r="B1374" s="24"/>
      <c r="C1374" s="24"/>
      <c r="D1374" s="24"/>
      <c r="E1374" s="24"/>
      <c r="F1374" s="24"/>
      <c r="G1374" s="24"/>
      <c r="O1374" s="24"/>
      <c r="P1374" s="24"/>
      <c r="Q1374" s="24"/>
      <c r="R1374" s="24"/>
      <c r="S1374" s="24"/>
      <c r="T1374" s="24"/>
      <c r="U1374" s="24"/>
      <c r="V1374" s="24"/>
      <c r="W1374" s="24"/>
      <c r="X1374" s="24"/>
      <c r="Y1374" s="24"/>
      <c r="Z1374" s="24"/>
      <c r="AA1374" s="24"/>
      <c r="AB1374" s="24"/>
    </row>
    <row r="1375" spans="1:28">
      <c r="A1375" s="24"/>
      <c r="B1375" s="24"/>
      <c r="C1375" s="24"/>
      <c r="D1375" s="24"/>
      <c r="E1375" s="24"/>
      <c r="F1375" s="24"/>
      <c r="G1375" s="24"/>
      <c r="O1375" s="24"/>
      <c r="P1375" s="24"/>
      <c r="Q1375" s="24"/>
      <c r="R1375" s="24"/>
      <c r="S1375" s="24"/>
      <c r="T1375" s="24"/>
      <c r="U1375" s="24"/>
      <c r="V1375" s="24"/>
      <c r="W1375" s="24"/>
      <c r="X1375" s="24"/>
      <c r="Y1375" s="24"/>
      <c r="Z1375" s="24"/>
      <c r="AA1375" s="24"/>
      <c r="AB1375" s="24"/>
    </row>
    <row r="1376" spans="1:28">
      <c r="A1376" s="24"/>
      <c r="B1376" s="24"/>
      <c r="C1376" s="24"/>
      <c r="D1376" s="24"/>
      <c r="E1376" s="24"/>
      <c r="F1376" s="24"/>
      <c r="G1376" s="24"/>
      <c r="O1376" s="24"/>
      <c r="P1376" s="24"/>
      <c r="Q1376" s="24"/>
      <c r="R1376" s="24"/>
      <c r="S1376" s="24"/>
      <c r="T1376" s="24"/>
      <c r="U1376" s="24"/>
      <c r="V1376" s="24"/>
      <c r="W1376" s="24"/>
      <c r="X1376" s="24"/>
      <c r="Y1376" s="24"/>
      <c r="Z1376" s="24"/>
      <c r="AA1376" s="24"/>
      <c r="AB1376" s="24"/>
    </row>
    <row r="1377" spans="1:28">
      <c r="A1377" s="24"/>
      <c r="B1377" s="24"/>
      <c r="C1377" s="24"/>
      <c r="D1377" s="24"/>
      <c r="E1377" s="24"/>
      <c r="F1377" s="24"/>
      <c r="G1377" s="24"/>
      <c r="O1377" s="24"/>
      <c r="P1377" s="24"/>
      <c r="Q1377" s="24"/>
      <c r="R1377" s="24"/>
      <c r="S1377" s="24"/>
      <c r="T1377" s="24"/>
      <c r="U1377" s="24"/>
      <c r="V1377" s="24"/>
      <c r="W1377" s="24"/>
      <c r="X1377" s="24"/>
      <c r="Y1377" s="24"/>
      <c r="Z1377" s="24"/>
      <c r="AA1377" s="24"/>
      <c r="AB1377" s="24"/>
    </row>
    <row r="1378" spans="1:28">
      <c r="A1378" s="24"/>
      <c r="B1378" s="24"/>
      <c r="C1378" s="24"/>
      <c r="D1378" s="24"/>
      <c r="E1378" s="24"/>
      <c r="F1378" s="24"/>
      <c r="G1378" s="24"/>
      <c r="O1378" s="24"/>
      <c r="P1378" s="24"/>
      <c r="Q1378" s="24"/>
      <c r="R1378" s="24"/>
      <c r="S1378" s="24"/>
      <c r="T1378" s="24"/>
      <c r="U1378" s="24"/>
      <c r="V1378" s="24"/>
      <c r="W1378" s="24"/>
      <c r="X1378" s="24"/>
      <c r="Y1378" s="24"/>
      <c r="Z1378" s="24"/>
      <c r="AA1378" s="24"/>
      <c r="AB1378" s="24"/>
    </row>
    <row r="1379" spans="1:28">
      <c r="A1379" s="24"/>
      <c r="B1379" s="24"/>
      <c r="C1379" s="24"/>
      <c r="D1379" s="24"/>
      <c r="E1379" s="24"/>
      <c r="F1379" s="24"/>
      <c r="G1379" s="24"/>
      <c r="O1379" s="24"/>
      <c r="P1379" s="24"/>
      <c r="Q1379" s="24"/>
      <c r="R1379" s="24"/>
      <c r="S1379" s="24"/>
      <c r="T1379" s="24"/>
      <c r="U1379" s="24"/>
      <c r="V1379" s="24"/>
      <c r="W1379" s="24"/>
      <c r="X1379" s="24"/>
      <c r="Y1379" s="24"/>
      <c r="Z1379" s="24"/>
      <c r="AA1379" s="24"/>
      <c r="AB1379" s="24"/>
    </row>
    <row r="1380" spans="1:28">
      <c r="A1380" s="24"/>
      <c r="B1380" s="24"/>
      <c r="C1380" s="24"/>
      <c r="D1380" s="24"/>
      <c r="E1380" s="24"/>
      <c r="F1380" s="24"/>
      <c r="G1380" s="24"/>
      <c r="O1380" s="24"/>
      <c r="P1380" s="24"/>
      <c r="Q1380" s="24"/>
      <c r="R1380" s="24"/>
      <c r="S1380" s="24"/>
      <c r="T1380" s="24"/>
      <c r="U1380" s="24"/>
      <c r="V1380" s="24"/>
      <c r="W1380" s="24"/>
      <c r="X1380" s="24"/>
      <c r="Y1380" s="24"/>
      <c r="Z1380" s="24"/>
      <c r="AA1380" s="24"/>
      <c r="AB1380" s="24"/>
    </row>
    <row r="1381" spans="1:28">
      <c r="A1381" s="24"/>
      <c r="B1381" s="24"/>
      <c r="C1381" s="24"/>
      <c r="D1381" s="24"/>
      <c r="E1381" s="24"/>
      <c r="F1381" s="24"/>
      <c r="G1381" s="24"/>
      <c r="O1381" s="24"/>
      <c r="P1381" s="24"/>
      <c r="Q1381" s="24"/>
      <c r="R1381" s="24"/>
      <c r="S1381" s="24"/>
      <c r="T1381" s="24"/>
      <c r="U1381" s="24"/>
      <c r="V1381" s="24"/>
      <c r="W1381" s="24"/>
      <c r="X1381" s="24"/>
      <c r="Y1381" s="24"/>
      <c r="Z1381" s="24"/>
      <c r="AA1381" s="24"/>
      <c r="AB1381" s="24"/>
    </row>
    <row r="1382" spans="1:28">
      <c r="A1382" s="24"/>
      <c r="B1382" s="24"/>
      <c r="C1382" s="24"/>
      <c r="D1382" s="24"/>
      <c r="E1382" s="24"/>
      <c r="F1382" s="24"/>
      <c r="G1382" s="24"/>
      <c r="O1382" s="24"/>
      <c r="P1382" s="24"/>
      <c r="Q1382" s="24"/>
      <c r="R1382" s="24"/>
      <c r="S1382" s="24"/>
      <c r="T1382" s="24"/>
      <c r="U1382" s="24"/>
      <c r="V1382" s="24"/>
      <c r="W1382" s="24"/>
      <c r="X1382" s="24"/>
      <c r="Y1382" s="24"/>
      <c r="Z1382" s="24"/>
      <c r="AA1382" s="24"/>
      <c r="AB1382" s="24"/>
    </row>
    <row r="1383" spans="1:28">
      <c r="A1383" s="24"/>
      <c r="B1383" s="24"/>
      <c r="C1383" s="24"/>
      <c r="D1383" s="24"/>
      <c r="E1383" s="24"/>
      <c r="F1383" s="24"/>
      <c r="G1383" s="24"/>
      <c r="O1383" s="24"/>
      <c r="P1383" s="24"/>
      <c r="Q1383" s="24"/>
      <c r="R1383" s="24"/>
      <c r="S1383" s="24"/>
      <c r="T1383" s="24"/>
      <c r="U1383" s="24"/>
      <c r="V1383" s="24"/>
      <c r="W1383" s="24"/>
      <c r="X1383" s="24"/>
      <c r="Y1383" s="24"/>
      <c r="Z1383" s="24"/>
      <c r="AA1383" s="24"/>
      <c r="AB1383" s="24"/>
    </row>
    <row r="1384" spans="1:28">
      <c r="A1384" s="24"/>
      <c r="B1384" s="24"/>
      <c r="C1384" s="24"/>
      <c r="D1384" s="24"/>
      <c r="E1384" s="24"/>
      <c r="F1384" s="24"/>
      <c r="G1384" s="24"/>
      <c r="O1384" s="24"/>
      <c r="P1384" s="24"/>
      <c r="Q1384" s="24"/>
      <c r="R1384" s="24"/>
      <c r="S1384" s="24"/>
      <c r="T1384" s="24"/>
      <c r="U1384" s="24"/>
      <c r="V1384" s="24"/>
      <c r="W1384" s="24"/>
      <c r="X1384" s="24"/>
      <c r="Y1384" s="24"/>
      <c r="Z1384" s="24"/>
      <c r="AA1384" s="24"/>
      <c r="AB1384" s="24"/>
    </row>
    <row r="1385" spans="1:28">
      <c r="A1385" s="24"/>
      <c r="B1385" s="24"/>
      <c r="C1385" s="24"/>
      <c r="D1385" s="24"/>
      <c r="E1385" s="24"/>
      <c r="F1385" s="24"/>
      <c r="G1385" s="24"/>
      <c r="O1385" s="24"/>
      <c r="P1385" s="24"/>
      <c r="Q1385" s="24"/>
      <c r="R1385" s="24"/>
      <c r="S1385" s="24"/>
      <c r="T1385" s="24"/>
      <c r="U1385" s="24"/>
      <c r="V1385" s="24"/>
      <c r="W1385" s="24"/>
      <c r="X1385" s="24"/>
      <c r="Y1385" s="24"/>
      <c r="Z1385" s="24"/>
      <c r="AA1385" s="24"/>
      <c r="AB1385" s="24"/>
    </row>
    <row r="1386" spans="1:28">
      <c r="A1386" s="24"/>
      <c r="B1386" s="24"/>
      <c r="C1386" s="24"/>
      <c r="D1386" s="24"/>
      <c r="E1386" s="24"/>
      <c r="F1386" s="24"/>
      <c r="G1386" s="24"/>
      <c r="O1386" s="24"/>
      <c r="P1386" s="24"/>
      <c r="Q1386" s="24"/>
      <c r="R1386" s="24"/>
      <c r="S1386" s="24"/>
      <c r="T1386" s="24"/>
      <c r="U1386" s="24"/>
      <c r="V1386" s="24"/>
      <c r="W1386" s="24"/>
      <c r="X1386" s="24"/>
      <c r="Y1386" s="24"/>
      <c r="Z1386" s="24"/>
      <c r="AA1386" s="24"/>
      <c r="AB1386" s="24"/>
    </row>
    <row r="1387" spans="1:28">
      <c r="A1387" s="24"/>
      <c r="B1387" s="24"/>
      <c r="C1387" s="24"/>
      <c r="D1387" s="24"/>
      <c r="E1387" s="24"/>
      <c r="F1387" s="24"/>
      <c r="G1387" s="24"/>
      <c r="O1387" s="24"/>
      <c r="P1387" s="24"/>
      <c r="Q1387" s="24"/>
      <c r="R1387" s="24"/>
      <c r="S1387" s="24"/>
      <c r="T1387" s="24"/>
      <c r="U1387" s="24"/>
      <c r="V1387" s="24"/>
      <c r="W1387" s="24"/>
      <c r="X1387" s="24"/>
      <c r="Y1387" s="24"/>
      <c r="Z1387" s="24"/>
      <c r="AA1387" s="24"/>
      <c r="AB1387" s="24"/>
    </row>
    <row r="1388" spans="1:28">
      <c r="A1388" s="24"/>
      <c r="B1388" s="24"/>
      <c r="C1388" s="24"/>
      <c r="D1388" s="24"/>
      <c r="E1388" s="24"/>
      <c r="F1388" s="24"/>
      <c r="G1388" s="24"/>
      <c r="O1388" s="24"/>
      <c r="P1388" s="24"/>
      <c r="Q1388" s="24"/>
      <c r="R1388" s="24"/>
      <c r="S1388" s="24"/>
      <c r="T1388" s="24"/>
      <c r="U1388" s="24"/>
      <c r="V1388" s="24"/>
      <c r="W1388" s="24"/>
      <c r="X1388" s="24"/>
      <c r="Y1388" s="24"/>
      <c r="Z1388" s="24"/>
      <c r="AA1388" s="24"/>
      <c r="AB1388" s="24"/>
    </row>
    <row r="1389" spans="1:28">
      <c r="A1389" s="24"/>
      <c r="B1389" s="24"/>
      <c r="C1389" s="24"/>
      <c r="D1389" s="24"/>
      <c r="E1389" s="24"/>
      <c r="F1389" s="24"/>
      <c r="G1389" s="24"/>
      <c r="O1389" s="24"/>
      <c r="P1389" s="24"/>
      <c r="Q1389" s="24"/>
      <c r="R1389" s="24"/>
      <c r="S1389" s="24"/>
      <c r="T1389" s="24"/>
      <c r="U1389" s="24"/>
      <c r="V1389" s="24"/>
      <c r="W1389" s="24"/>
      <c r="X1389" s="24"/>
      <c r="Y1389" s="24"/>
      <c r="Z1389" s="24"/>
      <c r="AA1389" s="24"/>
      <c r="AB1389" s="24"/>
    </row>
    <row r="1390" spans="1:28">
      <c r="A1390" s="24"/>
      <c r="B1390" s="24"/>
      <c r="C1390" s="24"/>
      <c r="D1390" s="24"/>
      <c r="E1390" s="24"/>
      <c r="F1390" s="24"/>
      <c r="G1390" s="24"/>
      <c r="O1390" s="24"/>
      <c r="P1390" s="24"/>
      <c r="Q1390" s="24"/>
      <c r="R1390" s="24"/>
      <c r="S1390" s="24"/>
      <c r="T1390" s="24"/>
      <c r="U1390" s="24"/>
      <c r="V1390" s="24"/>
      <c r="W1390" s="24"/>
      <c r="X1390" s="24"/>
      <c r="Y1390" s="24"/>
      <c r="Z1390" s="24"/>
      <c r="AA1390" s="24"/>
      <c r="AB1390" s="24"/>
    </row>
    <row r="1391" spans="1:28">
      <c r="A1391" s="24"/>
      <c r="B1391" s="24"/>
      <c r="C1391" s="24"/>
      <c r="D1391" s="24"/>
      <c r="E1391" s="24"/>
      <c r="F1391" s="24"/>
      <c r="G1391" s="24"/>
      <c r="O1391" s="24"/>
      <c r="P1391" s="24"/>
      <c r="Q1391" s="24"/>
      <c r="R1391" s="24"/>
      <c r="S1391" s="24"/>
      <c r="T1391" s="24"/>
      <c r="U1391" s="24"/>
      <c r="V1391" s="24"/>
      <c r="W1391" s="24"/>
      <c r="X1391" s="24"/>
      <c r="Y1391" s="24"/>
      <c r="Z1391" s="24"/>
      <c r="AA1391" s="24"/>
      <c r="AB1391" s="24"/>
    </row>
    <row r="1392" spans="1:28">
      <c r="A1392" s="24"/>
      <c r="B1392" s="24"/>
      <c r="C1392" s="24"/>
      <c r="D1392" s="24"/>
      <c r="E1392" s="24"/>
      <c r="F1392" s="24"/>
      <c r="G1392" s="24"/>
      <c r="O1392" s="24"/>
      <c r="P1392" s="24"/>
      <c r="Q1392" s="24"/>
      <c r="R1392" s="24"/>
      <c r="S1392" s="24"/>
      <c r="T1392" s="24"/>
      <c r="U1392" s="24"/>
      <c r="V1392" s="24"/>
      <c r="W1392" s="24"/>
      <c r="X1392" s="24"/>
      <c r="Y1392" s="24"/>
      <c r="Z1392" s="24"/>
      <c r="AA1392" s="24"/>
      <c r="AB1392" s="24"/>
    </row>
    <row r="1393" spans="1:28">
      <c r="A1393" s="24"/>
      <c r="B1393" s="24"/>
      <c r="C1393" s="24"/>
      <c r="D1393" s="24"/>
      <c r="E1393" s="24"/>
      <c r="F1393" s="24"/>
      <c r="G1393" s="24"/>
      <c r="O1393" s="24"/>
      <c r="P1393" s="24"/>
      <c r="Q1393" s="24"/>
      <c r="R1393" s="24"/>
      <c r="S1393" s="24"/>
      <c r="T1393" s="24"/>
      <c r="U1393" s="24"/>
      <c r="V1393" s="24"/>
      <c r="W1393" s="24"/>
      <c r="X1393" s="24"/>
      <c r="Y1393" s="24"/>
      <c r="Z1393" s="24"/>
      <c r="AA1393" s="24"/>
      <c r="AB1393" s="24"/>
    </row>
    <row r="1394" spans="1:28">
      <c r="A1394" s="24"/>
      <c r="B1394" s="24"/>
      <c r="C1394" s="24"/>
      <c r="D1394" s="24"/>
      <c r="E1394" s="24"/>
      <c r="F1394" s="24"/>
      <c r="G1394" s="24"/>
      <c r="O1394" s="24"/>
      <c r="P1394" s="24"/>
      <c r="Q1394" s="24"/>
      <c r="R1394" s="24"/>
      <c r="S1394" s="24"/>
      <c r="T1394" s="24"/>
      <c r="U1394" s="24"/>
      <c r="V1394" s="24"/>
      <c r="W1394" s="24"/>
      <c r="X1394" s="24"/>
      <c r="Y1394" s="24"/>
      <c r="Z1394" s="24"/>
      <c r="AA1394" s="24"/>
      <c r="AB1394" s="24"/>
    </row>
    <row r="1395" spans="1:28">
      <c r="A1395" s="24"/>
      <c r="B1395" s="24"/>
      <c r="C1395" s="24"/>
      <c r="D1395" s="24"/>
      <c r="E1395" s="24"/>
      <c r="F1395" s="24"/>
      <c r="G1395" s="24"/>
      <c r="O1395" s="24"/>
      <c r="P1395" s="24"/>
      <c r="Q1395" s="24"/>
      <c r="R1395" s="24"/>
      <c r="S1395" s="24"/>
      <c r="T1395" s="24"/>
      <c r="U1395" s="24"/>
      <c r="V1395" s="24"/>
      <c r="W1395" s="24"/>
      <c r="X1395" s="24"/>
      <c r="Y1395" s="24"/>
      <c r="Z1395" s="24"/>
      <c r="AA1395" s="24"/>
      <c r="AB1395" s="24"/>
    </row>
    <row r="1396" spans="1:28">
      <c r="A1396" s="24"/>
      <c r="B1396" s="24"/>
      <c r="C1396" s="24"/>
      <c r="D1396" s="24"/>
      <c r="E1396" s="24"/>
      <c r="F1396" s="24"/>
      <c r="G1396" s="24"/>
      <c r="O1396" s="24"/>
      <c r="P1396" s="24"/>
      <c r="Q1396" s="24"/>
      <c r="R1396" s="24"/>
      <c r="S1396" s="24"/>
      <c r="T1396" s="24"/>
      <c r="U1396" s="24"/>
      <c r="V1396" s="24"/>
      <c r="W1396" s="24"/>
      <c r="X1396" s="24"/>
      <c r="Y1396" s="24"/>
      <c r="Z1396" s="24"/>
      <c r="AA1396" s="24"/>
      <c r="AB1396" s="24"/>
    </row>
    <row r="1397" spans="1:28">
      <c r="A1397" s="24"/>
      <c r="B1397" s="24"/>
      <c r="C1397" s="24"/>
      <c r="D1397" s="24"/>
      <c r="E1397" s="24"/>
      <c r="F1397" s="24"/>
      <c r="G1397" s="24"/>
      <c r="O1397" s="24"/>
      <c r="P1397" s="24"/>
      <c r="Q1397" s="24"/>
      <c r="R1397" s="24"/>
      <c r="S1397" s="24"/>
      <c r="T1397" s="24"/>
      <c r="U1397" s="24"/>
      <c r="V1397" s="24"/>
      <c r="W1397" s="24"/>
      <c r="X1397" s="24"/>
      <c r="Y1397" s="24"/>
      <c r="Z1397" s="24"/>
      <c r="AA1397" s="24"/>
      <c r="AB1397" s="24"/>
    </row>
    <row r="1398" spans="1:28">
      <c r="A1398" s="24"/>
      <c r="B1398" s="24"/>
      <c r="C1398" s="24"/>
      <c r="D1398" s="24"/>
      <c r="E1398" s="24"/>
      <c r="F1398" s="24"/>
      <c r="G1398" s="24"/>
      <c r="O1398" s="24"/>
      <c r="P1398" s="24"/>
      <c r="Q1398" s="24"/>
      <c r="R1398" s="24"/>
      <c r="S1398" s="24"/>
      <c r="T1398" s="24"/>
      <c r="U1398" s="24"/>
      <c r="V1398" s="24"/>
      <c r="W1398" s="24"/>
      <c r="X1398" s="24"/>
      <c r="Y1398" s="24"/>
      <c r="Z1398" s="24"/>
      <c r="AA1398" s="24"/>
      <c r="AB1398" s="24"/>
    </row>
    <row r="1399" spans="1:28">
      <c r="A1399" s="24"/>
      <c r="B1399" s="24"/>
      <c r="C1399" s="24"/>
      <c r="D1399" s="24"/>
      <c r="E1399" s="24"/>
      <c r="F1399" s="24"/>
      <c r="G1399" s="24"/>
      <c r="O1399" s="24"/>
      <c r="P1399" s="24"/>
      <c r="Q1399" s="24"/>
      <c r="R1399" s="24"/>
      <c r="S1399" s="24"/>
      <c r="T1399" s="24"/>
      <c r="U1399" s="24"/>
      <c r="V1399" s="24"/>
      <c r="W1399" s="24"/>
      <c r="X1399" s="24"/>
      <c r="Y1399" s="24"/>
      <c r="Z1399" s="24"/>
      <c r="AA1399" s="24"/>
      <c r="AB1399" s="24"/>
    </row>
    <row r="1400" spans="1:28">
      <c r="A1400" s="24"/>
      <c r="B1400" s="24"/>
      <c r="C1400" s="24"/>
      <c r="D1400" s="24"/>
      <c r="E1400" s="24"/>
      <c r="F1400" s="24"/>
      <c r="G1400" s="24"/>
      <c r="O1400" s="24"/>
      <c r="P1400" s="24"/>
      <c r="Q1400" s="24"/>
      <c r="R1400" s="24"/>
      <c r="S1400" s="24"/>
      <c r="T1400" s="24"/>
      <c r="U1400" s="24"/>
      <c r="V1400" s="24"/>
      <c r="W1400" s="24"/>
      <c r="X1400" s="24"/>
      <c r="Y1400" s="24"/>
      <c r="Z1400" s="24"/>
      <c r="AA1400" s="24"/>
      <c r="AB1400" s="24"/>
    </row>
    <row r="1401" spans="1:28">
      <c r="A1401" s="24"/>
      <c r="B1401" s="24"/>
      <c r="C1401" s="24"/>
      <c r="D1401" s="24"/>
      <c r="E1401" s="24"/>
      <c r="F1401" s="24"/>
      <c r="G1401" s="24"/>
      <c r="O1401" s="24"/>
      <c r="P1401" s="24"/>
      <c r="Q1401" s="24"/>
      <c r="R1401" s="24"/>
      <c r="S1401" s="24"/>
      <c r="T1401" s="24"/>
      <c r="U1401" s="24"/>
      <c r="V1401" s="24"/>
      <c r="W1401" s="24"/>
      <c r="X1401" s="24"/>
      <c r="Y1401" s="24"/>
      <c r="Z1401" s="24"/>
      <c r="AA1401" s="24"/>
      <c r="AB1401" s="24"/>
    </row>
    <row r="1402" spans="1:28">
      <c r="A1402" s="24"/>
      <c r="B1402" s="24"/>
      <c r="C1402" s="24"/>
      <c r="D1402" s="24"/>
      <c r="E1402" s="24"/>
      <c r="F1402" s="24"/>
      <c r="G1402" s="24"/>
      <c r="O1402" s="24"/>
      <c r="P1402" s="24"/>
      <c r="Q1402" s="24"/>
      <c r="R1402" s="24"/>
      <c r="S1402" s="24"/>
      <c r="T1402" s="24"/>
      <c r="U1402" s="24"/>
      <c r="V1402" s="24"/>
      <c r="W1402" s="24"/>
      <c r="X1402" s="24"/>
      <c r="Y1402" s="24"/>
      <c r="Z1402" s="24"/>
      <c r="AA1402" s="24"/>
      <c r="AB1402" s="24"/>
    </row>
    <row r="1403" spans="1:28">
      <c r="A1403" s="24"/>
      <c r="B1403" s="24"/>
      <c r="C1403" s="24"/>
      <c r="D1403" s="24"/>
      <c r="E1403" s="24"/>
      <c r="F1403" s="24"/>
      <c r="G1403" s="24"/>
      <c r="O1403" s="24"/>
      <c r="P1403" s="24"/>
      <c r="Q1403" s="24"/>
      <c r="R1403" s="24"/>
      <c r="S1403" s="24"/>
      <c r="T1403" s="24"/>
      <c r="U1403" s="24"/>
      <c r="V1403" s="24"/>
      <c r="W1403" s="24"/>
      <c r="X1403" s="24"/>
      <c r="Y1403" s="24"/>
      <c r="Z1403" s="24"/>
      <c r="AA1403" s="24"/>
      <c r="AB1403" s="24"/>
    </row>
    <row r="1404" spans="1:28">
      <c r="A1404" s="24"/>
      <c r="B1404" s="24"/>
      <c r="C1404" s="24"/>
      <c r="D1404" s="24"/>
      <c r="E1404" s="24"/>
      <c r="F1404" s="24"/>
      <c r="G1404" s="24"/>
      <c r="O1404" s="24"/>
      <c r="P1404" s="24"/>
      <c r="Q1404" s="24"/>
      <c r="R1404" s="24"/>
      <c r="S1404" s="24"/>
      <c r="T1404" s="24"/>
      <c r="U1404" s="24"/>
      <c r="V1404" s="24"/>
      <c r="W1404" s="24"/>
      <c r="X1404" s="24"/>
      <c r="Y1404" s="24"/>
      <c r="Z1404" s="24"/>
      <c r="AA1404" s="24"/>
      <c r="AB1404" s="24"/>
    </row>
    <row r="1405" spans="1:28">
      <c r="A1405" s="24"/>
      <c r="B1405" s="24"/>
      <c r="C1405" s="24"/>
      <c r="D1405" s="24"/>
      <c r="E1405" s="24"/>
      <c r="F1405" s="24"/>
      <c r="G1405" s="24"/>
      <c r="O1405" s="24"/>
      <c r="P1405" s="24"/>
      <c r="Q1405" s="24"/>
      <c r="R1405" s="24"/>
      <c r="S1405" s="24"/>
      <c r="T1405" s="24"/>
      <c r="U1405" s="24"/>
      <c r="V1405" s="24"/>
      <c r="W1405" s="24"/>
      <c r="X1405" s="24"/>
      <c r="Y1405" s="24"/>
      <c r="Z1405" s="24"/>
      <c r="AA1405" s="24"/>
      <c r="AB1405" s="24"/>
    </row>
    <row r="1406" spans="1:28">
      <c r="A1406" s="24"/>
      <c r="B1406" s="24"/>
      <c r="C1406" s="24"/>
      <c r="D1406" s="24"/>
      <c r="E1406" s="24"/>
      <c r="F1406" s="24"/>
      <c r="G1406" s="24"/>
      <c r="O1406" s="24"/>
      <c r="P1406" s="24"/>
      <c r="Q1406" s="24"/>
      <c r="R1406" s="24"/>
      <c r="S1406" s="24"/>
      <c r="T1406" s="24"/>
      <c r="U1406" s="24"/>
      <c r="V1406" s="24"/>
      <c r="W1406" s="24"/>
      <c r="X1406" s="24"/>
      <c r="Y1406" s="24"/>
      <c r="Z1406" s="24"/>
      <c r="AA1406" s="24"/>
      <c r="AB1406" s="24"/>
    </row>
    <row r="1407" spans="1:28">
      <c r="A1407" s="24"/>
      <c r="B1407" s="24"/>
      <c r="C1407" s="24"/>
      <c r="D1407" s="24"/>
      <c r="E1407" s="24"/>
      <c r="F1407" s="24"/>
      <c r="G1407" s="24"/>
      <c r="O1407" s="24"/>
      <c r="P1407" s="24"/>
      <c r="Q1407" s="24"/>
      <c r="R1407" s="24"/>
      <c r="S1407" s="24"/>
      <c r="T1407" s="24"/>
      <c r="U1407" s="24"/>
      <c r="V1407" s="24"/>
      <c r="W1407" s="24"/>
      <c r="X1407" s="24"/>
      <c r="Y1407" s="24"/>
      <c r="Z1407" s="24"/>
      <c r="AA1407" s="24"/>
      <c r="AB1407" s="24"/>
    </row>
    <row r="1408" spans="1:28">
      <c r="A1408" s="24"/>
      <c r="B1408" s="24"/>
      <c r="C1408" s="24"/>
      <c r="D1408" s="24"/>
      <c r="E1408" s="24"/>
      <c r="F1408" s="24"/>
      <c r="G1408" s="24"/>
      <c r="O1408" s="24"/>
      <c r="P1408" s="24"/>
      <c r="Q1408" s="24"/>
      <c r="R1408" s="24"/>
      <c r="S1408" s="24"/>
      <c r="T1408" s="24"/>
      <c r="U1408" s="24"/>
      <c r="V1408" s="24"/>
      <c r="W1408" s="24"/>
      <c r="X1408" s="24"/>
      <c r="Y1408" s="24"/>
      <c r="Z1408" s="24"/>
      <c r="AA1408" s="24"/>
      <c r="AB1408" s="24"/>
    </row>
    <row r="1409" spans="1:28">
      <c r="A1409" s="24"/>
      <c r="B1409" s="24"/>
      <c r="C1409" s="24"/>
      <c r="D1409" s="24"/>
      <c r="E1409" s="24"/>
      <c r="F1409" s="24"/>
      <c r="G1409" s="24"/>
      <c r="O1409" s="24"/>
      <c r="P1409" s="24"/>
      <c r="Q1409" s="24"/>
      <c r="R1409" s="24"/>
      <c r="S1409" s="24"/>
      <c r="T1409" s="24"/>
      <c r="U1409" s="24"/>
      <c r="V1409" s="24"/>
      <c r="W1409" s="24"/>
      <c r="X1409" s="24"/>
      <c r="Y1409" s="24"/>
      <c r="Z1409" s="24"/>
      <c r="AA1409" s="24"/>
      <c r="AB1409" s="24"/>
    </row>
    <row r="1410" spans="1:28">
      <c r="A1410" s="24"/>
      <c r="B1410" s="24"/>
      <c r="C1410" s="24"/>
      <c r="D1410" s="24"/>
      <c r="E1410" s="24"/>
      <c r="F1410" s="24"/>
      <c r="G1410" s="24"/>
      <c r="O1410" s="24"/>
      <c r="P1410" s="24"/>
      <c r="Q1410" s="24"/>
      <c r="R1410" s="24"/>
      <c r="S1410" s="24"/>
      <c r="T1410" s="24"/>
      <c r="U1410" s="24"/>
      <c r="V1410" s="24"/>
      <c r="W1410" s="24"/>
      <c r="X1410" s="24"/>
      <c r="Y1410" s="24"/>
      <c r="Z1410" s="24"/>
      <c r="AA1410" s="24"/>
      <c r="AB1410" s="24"/>
    </row>
    <row r="1411" spans="1:28">
      <c r="A1411" s="24"/>
      <c r="B1411" s="24"/>
      <c r="C1411" s="24"/>
      <c r="D1411" s="24"/>
      <c r="E1411" s="24"/>
      <c r="F1411" s="24"/>
      <c r="G1411" s="24"/>
      <c r="O1411" s="24"/>
      <c r="P1411" s="24"/>
      <c r="Q1411" s="24"/>
      <c r="R1411" s="24"/>
      <c r="S1411" s="24"/>
      <c r="T1411" s="24"/>
      <c r="U1411" s="24"/>
      <c r="V1411" s="24"/>
      <c r="W1411" s="24"/>
      <c r="X1411" s="24"/>
      <c r="Y1411" s="24"/>
      <c r="Z1411" s="24"/>
      <c r="AA1411" s="24"/>
      <c r="AB1411" s="24"/>
    </row>
    <row r="1412" spans="1:28">
      <c r="A1412" s="24"/>
      <c r="B1412" s="24"/>
      <c r="C1412" s="24"/>
      <c r="D1412" s="24"/>
      <c r="E1412" s="24"/>
      <c r="F1412" s="24"/>
      <c r="G1412" s="24"/>
      <c r="O1412" s="24"/>
      <c r="P1412" s="24"/>
      <c r="Q1412" s="24"/>
      <c r="R1412" s="24"/>
      <c r="S1412" s="24"/>
      <c r="T1412" s="24"/>
      <c r="U1412" s="24"/>
      <c r="V1412" s="24"/>
      <c r="W1412" s="24"/>
      <c r="X1412" s="24"/>
      <c r="Y1412" s="24"/>
      <c r="Z1412" s="24"/>
      <c r="AA1412" s="24"/>
      <c r="AB1412" s="24"/>
    </row>
    <row r="1413" spans="1:28">
      <c r="A1413" s="24"/>
      <c r="B1413" s="24"/>
      <c r="C1413" s="24"/>
      <c r="D1413" s="24"/>
      <c r="E1413" s="24"/>
      <c r="F1413" s="24"/>
      <c r="G1413" s="24"/>
      <c r="O1413" s="24"/>
      <c r="P1413" s="24"/>
      <c r="Q1413" s="24"/>
      <c r="R1413" s="24"/>
      <c r="S1413" s="24"/>
      <c r="T1413" s="24"/>
      <c r="U1413" s="24"/>
      <c r="V1413" s="24"/>
      <c r="W1413" s="24"/>
      <c r="X1413" s="24"/>
      <c r="Y1413" s="24"/>
      <c r="Z1413" s="24"/>
      <c r="AA1413" s="24"/>
      <c r="AB1413" s="24"/>
    </row>
    <row r="1414" spans="1:28">
      <c r="A1414" s="24"/>
      <c r="B1414" s="24"/>
      <c r="C1414" s="24"/>
      <c r="D1414" s="24"/>
      <c r="E1414" s="24"/>
      <c r="F1414" s="24"/>
      <c r="G1414" s="24"/>
      <c r="O1414" s="24"/>
      <c r="P1414" s="24"/>
      <c r="Q1414" s="24"/>
      <c r="R1414" s="24"/>
      <c r="S1414" s="24"/>
      <c r="T1414" s="24"/>
      <c r="U1414" s="24"/>
      <c r="V1414" s="24"/>
      <c r="W1414" s="24"/>
      <c r="X1414" s="24"/>
      <c r="Y1414" s="24"/>
      <c r="Z1414" s="24"/>
      <c r="AA1414" s="24"/>
      <c r="AB1414" s="24"/>
    </row>
    <row r="1415" spans="1:28">
      <c r="A1415" s="24"/>
      <c r="B1415" s="24"/>
      <c r="C1415" s="24"/>
      <c r="D1415" s="24"/>
      <c r="E1415" s="24"/>
      <c r="F1415" s="24"/>
      <c r="G1415" s="24"/>
      <c r="O1415" s="24"/>
      <c r="P1415" s="24"/>
      <c r="Q1415" s="24"/>
      <c r="R1415" s="24"/>
      <c r="S1415" s="24"/>
      <c r="T1415" s="24"/>
      <c r="U1415" s="24"/>
      <c r="V1415" s="24"/>
      <c r="W1415" s="24"/>
      <c r="X1415" s="24"/>
      <c r="Y1415" s="24"/>
      <c r="Z1415" s="24"/>
      <c r="AA1415" s="24"/>
      <c r="AB1415" s="24"/>
    </row>
    <row r="1416" spans="1:28">
      <c r="A1416" s="24"/>
      <c r="B1416" s="24"/>
      <c r="C1416" s="24"/>
      <c r="D1416" s="24"/>
      <c r="E1416" s="24"/>
      <c r="F1416" s="24"/>
      <c r="G1416" s="24"/>
      <c r="O1416" s="24"/>
      <c r="P1416" s="24"/>
      <c r="Q1416" s="24"/>
      <c r="R1416" s="24"/>
      <c r="S1416" s="24"/>
      <c r="T1416" s="24"/>
      <c r="U1416" s="24"/>
      <c r="V1416" s="24"/>
      <c r="W1416" s="24"/>
      <c r="X1416" s="24"/>
      <c r="Y1416" s="24"/>
      <c r="Z1416" s="24"/>
      <c r="AA1416" s="24"/>
      <c r="AB1416" s="24"/>
    </row>
    <row r="1417" spans="1:28">
      <c r="A1417" s="24"/>
      <c r="B1417" s="24"/>
      <c r="C1417" s="24"/>
      <c r="D1417" s="24"/>
      <c r="E1417" s="24"/>
      <c r="F1417" s="24"/>
      <c r="G1417" s="24"/>
      <c r="O1417" s="24"/>
      <c r="P1417" s="24"/>
      <c r="Q1417" s="24"/>
      <c r="R1417" s="24"/>
      <c r="S1417" s="24"/>
      <c r="T1417" s="24"/>
      <c r="U1417" s="24"/>
      <c r="V1417" s="24"/>
      <c r="W1417" s="24"/>
      <c r="X1417" s="24"/>
      <c r="Y1417" s="24"/>
      <c r="Z1417" s="24"/>
      <c r="AA1417" s="24"/>
      <c r="AB1417" s="24"/>
    </row>
    <row r="1418" spans="1:28">
      <c r="A1418" s="24"/>
      <c r="B1418" s="24"/>
      <c r="C1418" s="24"/>
      <c r="D1418" s="24"/>
      <c r="E1418" s="24"/>
      <c r="F1418" s="24"/>
      <c r="G1418" s="24"/>
      <c r="O1418" s="24"/>
      <c r="P1418" s="24"/>
      <c r="Q1418" s="24"/>
      <c r="R1418" s="24"/>
      <c r="S1418" s="24"/>
      <c r="T1418" s="24"/>
      <c r="U1418" s="24"/>
      <c r="V1418" s="24"/>
      <c r="W1418" s="24"/>
      <c r="X1418" s="24"/>
      <c r="Y1418" s="24"/>
      <c r="Z1418" s="24"/>
      <c r="AA1418" s="24"/>
      <c r="AB1418" s="24"/>
    </row>
    <row r="1419" spans="1:28">
      <c r="A1419" s="24"/>
      <c r="B1419" s="24"/>
      <c r="C1419" s="24"/>
      <c r="D1419" s="24"/>
      <c r="E1419" s="24"/>
      <c r="F1419" s="24"/>
      <c r="G1419" s="24"/>
      <c r="O1419" s="24"/>
      <c r="P1419" s="24"/>
      <c r="Q1419" s="24"/>
      <c r="R1419" s="24"/>
      <c r="S1419" s="24"/>
      <c r="T1419" s="24"/>
      <c r="U1419" s="24"/>
      <c r="V1419" s="24"/>
      <c r="W1419" s="24"/>
      <c r="X1419" s="24"/>
      <c r="Y1419" s="24"/>
      <c r="Z1419" s="24"/>
      <c r="AA1419" s="24"/>
      <c r="AB1419" s="24"/>
    </row>
    <row r="1420" spans="1:28">
      <c r="A1420" s="24"/>
      <c r="B1420" s="24"/>
      <c r="C1420" s="24"/>
      <c r="D1420" s="24"/>
      <c r="E1420" s="24"/>
      <c r="F1420" s="24"/>
      <c r="G1420" s="24"/>
      <c r="O1420" s="24"/>
      <c r="P1420" s="24"/>
      <c r="Q1420" s="24"/>
      <c r="R1420" s="24"/>
      <c r="S1420" s="24"/>
      <c r="T1420" s="24"/>
      <c r="U1420" s="24"/>
      <c r="V1420" s="24"/>
      <c r="W1420" s="24"/>
      <c r="X1420" s="24"/>
      <c r="Y1420" s="24"/>
      <c r="Z1420" s="24"/>
      <c r="AA1420" s="24"/>
      <c r="AB1420" s="24"/>
    </row>
    <row r="1421" spans="1:28">
      <c r="A1421" s="24"/>
      <c r="B1421" s="24"/>
      <c r="C1421" s="24"/>
      <c r="D1421" s="24"/>
      <c r="E1421" s="24"/>
      <c r="F1421" s="24"/>
      <c r="G1421" s="24"/>
      <c r="O1421" s="24"/>
      <c r="P1421" s="24"/>
      <c r="Q1421" s="24"/>
      <c r="R1421" s="24"/>
      <c r="S1421" s="24"/>
      <c r="T1421" s="24"/>
      <c r="U1421" s="24"/>
      <c r="V1421" s="24"/>
      <c r="W1421" s="24"/>
      <c r="X1421" s="24"/>
      <c r="Y1421" s="24"/>
      <c r="Z1421" s="24"/>
      <c r="AA1421" s="24"/>
      <c r="AB1421" s="24"/>
    </row>
    <row r="1422" spans="1:28">
      <c r="A1422" s="24"/>
      <c r="B1422" s="24"/>
      <c r="C1422" s="24"/>
      <c r="D1422" s="24"/>
      <c r="E1422" s="24"/>
      <c r="F1422" s="24"/>
      <c r="G1422" s="24"/>
      <c r="O1422" s="24"/>
      <c r="P1422" s="24"/>
      <c r="Q1422" s="24"/>
      <c r="R1422" s="24"/>
      <c r="S1422" s="24"/>
      <c r="T1422" s="24"/>
      <c r="U1422" s="24"/>
      <c r="V1422" s="24"/>
      <c r="W1422" s="24"/>
      <c r="X1422" s="24"/>
      <c r="Y1422" s="24"/>
      <c r="Z1422" s="24"/>
      <c r="AA1422" s="24"/>
      <c r="AB1422" s="24"/>
    </row>
    <row r="1423" spans="1:28">
      <c r="A1423" s="24"/>
      <c r="B1423" s="24"/>
      <c r="C1423" s="24"/>
      <c r="D1423" s="24"/>
      <c r="E1423" s="24"/>
      <c r="F1423" s="24"/>
      <c r="G1423" s="24"/>
      <c r="O1423" s="24"/>
      <c r="P1423" s="24"/>
      <c r="Q1423" s="24"/>
      <c r="R1423" s="24"/>
      <c r="S1423" s="24"/>
      <c r="T1423" s="24"/>
      <c r="U1423" s="24"/>
      <c r="V1423" s="24"/>
      <c r="W1423" s="24"/>
      <c r="X1423" s="24"/>
      <c r="Y1423" s="24"/>
      <c r="Z1423" s="24"/>
      <c r="AA1423" s="24"/>
      <c r="AB1423" s="24"/>
    </row>
    <row r="1424" spans="1:28">
      <c r="A1424" s="24"/>
      <c r="B1424" s="24"/>
      <c r="C1424" s="24"/>
      <c r="D1424" s="24"/>
      <c r="E1424" s="24"/>
      <c r="F1424" s="24"/>
      <c r="G1424" s="24"/>
      <c r="O1424" s="24"/>
      <c r="P1424" s="24"/>
      <c r="Q1424" s="24"/>
      <c r="R1424" s="24"/>
      <c r="S1424" s="24"/>
      <c r="T1424" s="24"/>
      <c r="U1424" s="24"/>
      <c r="V1424" s="24"/>
      <c r="W1424" s="24"/>
      <c r="X1424" s="24"/>
      <c r="Y1424" s="24"/>
      <c r="Z1424" s="24"/>
      <c r="AA1424" s="24"/>
      <c r="AB1424" s="24"/>
    </row>
    <row r="1425" spans="1:28">
      <c r="A1425" s="24"/>
      <c r="B1425" s="24"/>
      <c r="C1425" s="24"/>
      <c r="D1425" s="24"/>
      <c r="E1425" s="24"/>
      <c r="F1425" s="24"/>
      <c r="G1425" s="24"/>
      <c r="O1425" s="24"/>
      <c r="P1425" s="24"/>
      <c r="Q1425" s="24"/>
      <c r="R1425" s="24"/>
      <c r="S1425" s="24"/>
      <c r="T1425" s="24"/>
      <c r="U1425" s="24"/>
      <c r="V1425" s="24"/>
      <c r="W1425" s="24"/>
      <c r="X1425" s="24"/>
      <c r="Y1425" s="24"/>
      <c r="Z1425" s="24"/>
      <c r="AA1425" s="24"/>
      <c r="AB1425" s="24"/>
    </row>
    <row r="1426" spans="1:28">
      <c r="A1426" s="24"/>
      <c r="B1426" s="24"/>
      <c r="C1426" s="24"/>
      <c r="D1426" s="24"/>
      <c r="E1426" s="24"/>
      <c r="F1426" s="24"/>
      <c r="G1426" s="24"/>
      <c r="O1426" s="24"/>
      <c r="P1426" s="24"/>
      <c r="Q1426" s="24"/>
      <c r="R1426" s="24"/>
      <c r="S1426" s="24"/>
      <c r="T1426" s="24"/>
      <c r="U1426" s="24"/>
      <c r="V1426" s="24"/>
      <c r="W1426" s="24"/>
      <c r="X1426" s="24"/>
      <c r="Y1426" s="24"/>
      <c r="Z1426" s="24"/>
      <c r="AA1426" s="24"/>
      <c r="AB1426" s="24"/>
    </row>
    <row r="1427" spans="1:28">
      <c r="A1427" s="24"/>
      <c r="B1427" s="24"/>
      <c r="C1427" s="24"/>
      <c r="D1427" s="24"/>
      <c r="E1427" s="24"/>
      <c r="F1427" s="24"/>
      <c r="G1427" s="24"/>
      <c r="O1427" s="24"/>
      <c r="P1427" s="24"/>
      <c r="Q1427" s="24"/>
      <c r="R1427" s="24"/>
      <c r="S1427" s="24"/>
      <c r="T1427" s="24"/>
      <c r="U1427" s="24"/>
      <c r="V1427" s="24"/>
      <c r="W1427" s="24"/>
      <c r="X1427" s="24"/>
      <c r="Y1427" s="24"/>
      <c r="Z1427" s="24"/>
      <c r="AA1427" s="24"/>
      <c r="AB1427" s="24"/>
    </row>
    <row r="1428" spans="1:28">
      <c r="A1428" s="24"/>
      <c r="B1428" s="24"/>
      <c r="C1428" s="24"/>
      <c r="D1428" s="24"/>
      <c r="E1428" s="24"/>
      <c r="F1428" s="24"/>
      <c r="G1428" s="24"/>
      <c r="O1428" s="24"/>
      <c r="P1428" s="24"/>
      <c r="Q1428" s="24"/>
      <c r="R1428" s="24"/>
      <c r="S1428" s="24"/>
      <c r="T1428" s="24"/>
      <c r="U1428" s="24"/>
      <c r="V1428" s="24"/>
      <c r="W1428" s="24"/>
      <c r="X1428" s="24"/>
      <c r="Y1428" s="24"/>
      <c r="Z1428" s="24"/>
      <c r="AA1428" s="24"/>
      <c r="AB1428" s="24"/>
    </row>
    <row r="1429" spans="1:28">
      <c r="A1429" s="24"/>
      <c r="B1429" s="24"/>
      <c r="C1429" s="24"/>
      <c r="D1429" s="24"/>
      <c r="E1429" s="24"/>
      <c r="F1429" s="24"/>
      <c r="G1429" s="24"/>
      <c r="O1429" s="24"/>
      <c r="P1429" s="24"/>
      <c r="Q1429" s="24"/>
      <c r="R1429" s="24"/>
      <c r="S1429" s="24"/>
      <c r="T1429" s="24"/>
      <c r="U1429" s="24"/>
      <c r="V1429" s="24"/>
      <c r="W1429" s="24"/>
      <c r="X1429" s="24"/>
      <c r="Y1429" s="24"/>
      <c r="Z1429" s="24"/>
      <c r="AA1429" s="24"/>
      <c r="AB1429" s="24"/>
    </row>
    <row r="1430" spans="1:28">
      <c r="A1430" s="24"/>
      <c r="B1430" s="24"/>
      <c r="C1430" s="24"/>
      <c r="D1430" s="24"/>
      <c r="E1430" s="24"/>
      <c r="F1430" s="24"/>
      <c r="G1430" s="24"/>
      <c r="O1430" s="24"/>
      <c r="P1430" s="24"/>
      <c r="Q1430" s="24"/>
      <c r="R1430" s="24"/>
      <c r="S1430" s="24"/>
      <c r="T1430" s="24"/>
      <c r="U1430" s="24"/>
      <c r="V1430" s="24"/>
      <c r="W1430" s="24"/>
      <c r="X1430" s="24"/>
      <c r="Y1430" s="24"/>
      <c r="Z1430" s="24"/>
      <c r="AA1430" s="24"/>
      <c r="AB1430" s="24"/>
    </row>
    <row r="1431" spans="1:28">
      <c r="A1431" s="24"/>
      <c r="B1431" s="24"/>
      <c r="C1431" s="24"/>
      <c r="D1431" s="24"/>
      <c r="E1431" s="24"/>
      <c r="F1431" s="24"/>
      <c r="G1431" s="24"/>
      <c r="O1431" s="24"/>
      <c r="P1431" s="24"/>
      <c r="Q1431" s="24"/>
      <c r="R1431" s="24"/>
      <c r="S1431" s="24"/>
      <c r="T1431" s="24"/>
      <c r="U1431" s="24"/>
      <c r="V1431" s="24"/>
      <c r="W1431" s="24"/>
      <c r="X1431" s="24"/>
      <c r="Y1431" s="24"/>
      <c r="Z1431" s="24"/>
      <c r="AA1431" s="24"/>
      <c r="AB1431" s="24"/>
    </row>
    <row r="1432" spans="1:28">
      <c r="A1432" s="24"/>
      <c r="B1432" s="24"/>
      <c r="C1432" s="24"/>
      <c r="D1432" s="24"/>
      <c r="E1432" s="24"/>
      <c r="F1432" s="24"/>
      <c r="G1432" s="24"/>
      <c r="O1432" s="24"/>
      <c r="P1432" s="24"/>
      <c r="Q1432" s="24"/>
      <c r="R1432" s="24"/>
      <c r="S1432" s="24"/>
      <c r="T1432" s="24"/>
      <c r="U1432" s="24"/>
      <c r="V1432" s="24"/>
      <c r="W1432" s="24"/>
      <c r="X1432" s="24"/>
      <c r="Y1432" s="24"/>
      <c r="Z1432" s="24"/>
      <c r="AA1432" s="24"/>
      <c r="AB1432" s="24"/>
    </row>
    <row r="1433" spans="1:28">
      <c r="A1433" s="24"/>
      <c r="B1433" s="24"/>
      <c r="C1433" s="24"/>
      <c r="D1433" s="24"/>
      <c r="E1433" s="24"/>
      <c r="F1433" s="24"/>
      <c r="G1433" s="24"/>
      <c r="O1433" s="24"/>
      <c r="P1433" s="24"/>
      <c r="Q1433" s="24"/>
      <c r="R1433" s="24"/>
      <c r="S1433" s="24"/>
      <c r="T1433" s="24"/>
      <c r="U1433" s="24"/>
      <c r="V1433" s="24"/>
      <c r="W1433" s="24"/>
      <c r="X1433" s="24"/>
      <c r="Y1433" s="24"/>
      <c r="Z1433" s="24"/>
      <c r="AA1433" s="24"/>
      <c r="AB1433" s="24"/>
    </row>
    <row r="1434" spans="1:28">
      <c r="A1434" s="24"/>
      <c r="B1434" s="24"/>
      <c r="C1434" s="24"/>
      <c r="D1434" s="24"/>
      <c r="E1434" s="24"/>
      <c r="F1434" s="24"/>
      <c r="G1434" s="24"/>
      <c r="O1434" s="24"/>
      <c r="P1434" s="24"/>
      <c r="Q1434" s="24"/>
      <c r="R1434" s="24"/>
      <c r="S1434" s="24"/>
      <c r="T1434" s="24"/>
      <c r="U1434" s="24"/>
      <c r="V1434" s="24"/>
      <c r="W1434" s="24"/>
      <c r="X1434" s="24"/>
      <c r="Y1434" s="24"/>
      <c r="Z1434" s="24"/>
      <c r="AA1434" s="24"/>
      <c r="AB1434" s="24"/>
    </row>
    <row r="1435" spans="1:28">
      <c r="A1435" s="24"/>
      <c r="B1435" s="24"/>
      <c r="C1435" s="24"/>
      <c r="D1435" s="24"/>
      <c r="E1435" s="24"/>
      <c r="F1435" s="24"/>
      <c r="G1435" s="24"/>
      <c r="O1435" s="24"/>
      <c r="P1435" s="24"/>
      <c r="Q1435" s="24"/>
      <c r="R1435" s="24"/>
      <c r="S1435" s="24"/>
      <c r="T1435" s="24"/>
      <c r="U1435" s="24"/>
      <c r="V1435" s="24"/>
      <c r="W1435" s="24"/>
      <c r="X1435" s="24"/>
      <c r="Y1435" s="24"/>
      <c r="Z1435" s="24"/>
      <c r="AA1435" s="24"/>
      <c r="AB1435" s="24"/>
    </row>
    <row r="1436" spans="1:28">
      <c r="A1436" s="24"/>
      <c r="B1436" s="24"/>
      <c r="C1436" s="24"/>
      <c r="D1436" s="24"/>
      <c r="E1436" s="24"/>
      <c r="F1436" s="24"/>
      <c r="G1436" s="24"/>
      <c r="O1436" s="24"/>
      <c r="P1436" s="24"/>
      <c r="Q1436" s="24"/>
      <c r="R1436" s="24"/>
      <c r="S1436" s="24"/>
      <c r="T1436" s="24"/>
      <c r="U1436" s="24"/>
      <c r="V1436" s="24"/>
      <c r="W1436" s="24"/>
      <c r="X1436" s="24"/>
      <c r="Y1436" s="24"/>
      <c r="Z1436" s="24"/>
      <c r="AA1436" s="24"/>
      <c r="AB1436" s="24"/>
    </row>
    <row r="1437" spans="1:28">
      <c r="A1437" s="24"/>
      <c r="B1437" s="24"/>
      <c r="C1437" s="24"/>
      <c r="D1437" s="24"/>
      <c r="E1437" s="24"/>
      <c r="F1437" s="24"/>
      <c r="G1437" s="24"/>
      <c r="O1437" s="24"/>
      <c r="P1437" s="24"/>
      <c r="Q1437" s="24"/>
      <c r="R1437" s="24"/>
      <c r="S1437" s="24"/>
      <c r="T1437" s="24"/>
      <c r="U1437" s="24"/>
      <c r="V1437" s="24"/>
      <c r="W1437" s="24"/>
      <c r="X1437" s="24"/>
      <c r="Y1437" s="24"/>
      <c r="Z1437" s="24"/>
      <c r="AA1437" s="24"/>
      <c r="AB1437" s="24"/>
    </row>
    <row r="1438" spans="1:28">
      <c r="A1438" s="24"/>
      <c r="B1438" s="24"/>
      <c r="C1438" s="24"/>
      <c r="D1438" s="24"/>
      <c r="E1438" s="24"/>
      <c r="F1438" s="24"/>
      <c r="G1438" s="24"/>
      <c r="O1438" s="24"/>
      <c r="P1438" s="24"/>
      <c r="Q1438" s="24"/>
      <c r="R1438" s="24"/>
      <c r="S1438" s="24"/>
      <c r="T1438" s="24"/>
      <c r="U1438" s="24"/>
      <c r="V1438" s="24"/>
      <c r="W1438" s="24"/>
      <c r="X1438" s="24"/>
      <c r="Y1438" s="24"/>
      <c r="Z1438" s="24"/>
      <c r="AA1438" s="24"/>
      <c r="AB1438" s="24"/>
    </row>
    <row r="1439" spans="1:28">
      <c r="A1439" s="24"/>
      <c r="B1439" s="24"/>
      <c r="C1439" s="24"/>
      <c r="D1439" s="24"/>
      <c r="E1439" s="24"/>
      <c r="F1439" s="24"/>
      <c r="G1439" s="24"/>
      <c r="O1439" s="24"/>
      <c r="P1439" s="24"/>
      <c r="Q1439" s="24"/>
      <c r="R1439" s="24"/>
      <c r="S1439" s="24"/>
      <c r="T1439" s="24"/>
      <c r="U1439" s="24"/>
      <c r="V1439" s="24"/>
      <c r="W1439" s="24"/>
      <c r="X1439" s="24"/>
      <c r="Y1439" s="24"/>
      <c r="Z1439" s="24"/>
      <c r="AA1439" s="24"/>
      <c r="AB1439" s="24"/>
    </row>
    <row r="1440" spans="1:28">
      <c r="A1440" s="24"/>
      <c r="B1440" s="24"/>
      <c r="C1440" s="24"/>
      <c r="D1440" s="24"/>
      <c r="E1440" s="24"/>
      <c r="F1440" s="24"/>
      <c r="G1440" s="24"/>
      <c r="O1440" s="24"/>
      <c r="P1440" s="24"/>
      <c r="Q1440" s="24"/>
      <c r="R1440" s="24"/>
      <c r="S1440" s="24"/>
      <c r="T1440" s="24"/>
      <c r="U1440" s="24"/>
      <c r="V1440" s="24"/>
      <c r="W1440" s="24"/>
      <c r="X1440" s="24"/>
      <c r="Y1440" s="24"/>
      <c r="Z1440" s="24"/>
      <c r="AA1440" s="24"/>
      <c r="AB1440" s="24"/>
    </row>
    <row r="1441" spans="1:28">
      <c r="A1441" s="24"/>
      <c r="B1441" s="24"/>
      <c r="C1441" s="24"/>
      <c r="D1441" s="24"/>
      <c r="E1441" s="24"/>
      <c r="F1441" s="24"/>
      <c r="G1441" s="24"/>
      <c r="O1441" s="24"/>
      <c r="P1441" s="24"/>
      <c r="Q1441" s="24"/>
      <c r="R1441" s="24"/>
      <c r="S1441" s="24"/>
      <c r="T1441" s="24"/>
      <c r="U1441" s="24"/>
      <c r="V1441" s="24"/>
      <c r="W1441" s="24"/>
      <c r="X1441" s="24"/>
      <c r="Y1441" s="24"/>
      <c r="Z1441" s="24"/>
      <c r="AA1441" s="24"/>
      <c r="AB1441" s="24"/>
    </row>
    <row r="1442" spans="1:28">
      <c r="A1442" s="24"/>
      <c r="B1442" s="24"/>
      <c r="C1442" s="24"/>
      <c r="D1442" s="24"/>
      <c r="E1442" s="24"/>
      <c r="F1442" s="24"/>
      <c r="G1442" s="24"/>
      <c r="O1442" s="24"/>
      <c r="P1442" s="24"/>
      <c r="Q1442" s="24"/>
      <c r="R1442" s="24"/>
      <c r="S1442" s="24"/>
      <c r="T1442" s="24"/>
      <c r="U1442" s="24"/>
      <c r="V1442" s="24"/>
      <c r="W1442" s="24"/>
      <c r="X1442" s="24"/>
      <c r="Y1442" s="24"/>
      <c r="Z1442" s="24"/>
      <c r="AA1442" s="24"/>
      <c r="AB1442" s="24"/>
    </row>
    <row r="1443" spans="1:28">
      <c r="A1443" s="24"/>
      <c r="B1443" s="24"/>
      <c r="C1443" s="24"/>
      <c r="D1443" s="24"/>
      <c r="E1443" s="24"/>
      <c r="F1443" s="24"/>
      <c r="G1443" s="24"/>
      <c r="O1443" s="24"/>
      <c r="P1443" s="24"/>
      <c r="Q1443" s="24"/>
      <c r="R1443" s="24"/>
      <c r="S1443" s="24"/>
      <c r="T1443" s="24"/>
      <c r="U1443" s="24"/>
      <c r="V1443" s="24"/>
      <c r="W1443" s="24"/>
      <c r="X1443" s="24"/>
      <c r="Y1443" s="24"/>
      <c r="Z1443" s="24"/>
      <c r="AA1443" s="24"/>
      <c r="AB1443" s="24"/>
    </row>
    <row r="1444" spans="1:28">
      <c r="A1444" s="24"/>
      <c r="B1444" s="24"/>
      <c r="C1444" s="24"/>
      <c r="D1444" s="24"/>
      <c r="E1444" s="24"/>
      <c r="F1444" s="24"/>
      <c r="G1444" s="24"/>
      <c r="O1444" s="24"/>
      <c r="P1444" s="24"/>
      <c r="Q1444" s="24"/>
      <c r="R1444" s="24"/>
      <c r="S1444" s="24"/>
      <c r="T1444" s="24"/>
      <c r="U1444" s="24"/>
      <c r="V1444" s="24"/>
      <c r="W1444" s="24"/>
      <c r="X1444" s="24"/>
      <c r="Y1444" s="24"/>
      <c r="Z1444" s="24"/>
      <c r="AA1444" s="24"/>
      <c r="AB1444" s="24"/>
    </row>
    <row r="1445" spans="1:28">
      <c r="A1445" s="24"/>
      <c r="B1445" s="24"/>
      <c r="C1445" s="24"/>
      <c r="D1445" s="24"/>
      <c r="E1445" s="24"/>
      <c r="F1445" s="24"/>
      <c r="G1445" s="24"/>
      <c r="O1445" s="24"/>
      <c r="P1445" s="24"/>
      <c r="Q1445" s="24"/>
      <c r="R1445" s="24"/>
      <c r="S1445" s="24"/>
      <c r="T1445" s="24"/>
      <c r="U1445" s="24"/>
      <c r="V1445" s="24"/>
      <c r="W1445" s="24"/>
      <c r="X1445" s="24"/>
      <c r="Y1445" s="24"/>
      <c r="Z1445" s="24"/>
      <c r="AA1445" s="24"/>
      <c r="AB1445" s="24"/>
    </row>
    <row r="1446" spans="1:28">
      <c r="A1446" s="24"/>
      <c r="B1446" s="24"/>
      <c r="C1446" s="24"/>
      <c r="D1446" s="24"/>
      <c r="E1446" s="24"/>
      <c r="F1446" s="24"/>
      <c r="G1446" s="24"/>
      <c r="O1446" s="24"/>
      <c r="P1446" s="24"/>
      <c r="Q1446" s="24"/>
      <c r="R1446" s="24"/>
      <c r="S1446" s="24"/>
      <c r="T1446" s="24"/>
      <c r="U1446" s="24"/>
      <c r="V1446" s="24"/>
      <c r="W1446" s="24"/>
      <c r="X1446" s="24"/>
      <c r="Y1446" s="24"/>
      <c r="Z1446" s="24"/>
      <c r="AA1446" s="24"/>
      <c r="AB1446" s="24"/>
    </row>
    <row r="1447" spans="1:28">
      <c r="A1447" s="24"/>
      <c r="B1447" s="24"/>
      <c r="C1447" s="24"/>
      <c r="D1447" s="24"/>
      <c r="E1447" s="24"/>
      <c r="F1447" s="24"/>
      <c r="G1447" s="24"/>
      <c r="O1447" s="24"/>
      <c r="P1447" s="24"/>
      <c r="Q1447" s="24"/>
      <c r="R1447" s="24"/>
      <c r="S1447" s="24"/>
      <c r="T1447" s="24"/>
      <c r="U1447" s="24"/>
      <c r="V1447" s="24"/>
      <c r="W1447" s="24"/>
      <c r="X1447" s="24"/>
      <c r="Y1447" s="24"/>
      <c r="Z1447" s="24"/>
      <c r="AA1447" s="24"/>
      <c r="AB1447" s="24"/>
    </row>
    <row r="1448" spans="1:28">
      <c r="A1448" s="24"/>
      <c r="B1448" s="24"/>
      <c r="C1448" s="24"/>
      <c r="D1448" s="24"/>
      <c r="E1448" s="24"/>
      <c r="F1448" s="24"/>
      <c r="G1448" s="24"/>
      <c r="O1448" s="24"/>
      <c r="P1448" s="24"/>
      <c r="Q1448" s="24"/>
      <c r="R1448" s="24"/>
      <c r="S1448" s="24"/>
      <c r="T1448" s="24"/>
      <c r="U1448" s="24"/>
      <c r="V1448" s="24"/>
      <c r="W1448" s="24"/>
      <c r="X1448" s="24"/>
      <c r="Y1448" s="24"/>
      <c r="Z1448" s="24"/>
      <c r="AA1448" s="24"/>
      <c r="AB1448" s="24"/>
    </row>
    <row r="1449" spans="1:28">
      <c r="A1449" s="24"/>
      <c r="B1449" s="24"/>
      <c r="C1449" s="24"/>
      <c r="D1449" s="24"/>
      <c r="E1449" s="24"/>
      <c r="F1449" s="24"/>
      <c r="G1449" s="24"/>
      <c r="O1449" s="24"/>
      <c r="P1449" s="24"/>
      <c r="Q1449" s="24"/>
      <c r="R1449" s="24"/>
      <c r="S1449" s="24"/>
      <c r="T1449" s="24"/>
      <c r="U1449" s="24"/>
      <c r="V1449" s="24"/>
      <c r="W1449" s="24"/>
      <c r="X1449" s="24"/>
      <c r="Y1449" s="24"/>
      <c r="Z1449" s="24"/>
      <c r="AA1449" s="24"/>
      <c r="AB1449" s="24"/>
    </row>
    <row r="1450" spans="1:28">
      <c r="A1450" s="24"/>
      <c r="B1450" s="24"/>
      <c r="C1450" s="24"/>
      <c r="D1450" s="24"/>
      <c r="E1450" s="24"/>
      <c r="F1450" s="24"/>
      <c r="G1450" s="24"/>
      <c r="O1450" s="24"/>
      <c r="P1450" s="24"/>
      <c r="Q1450" s="24"/>
      <c r="R1450" s="24"/>
      <c r="S1450" s="24"/>
      <c r="T1450" s="24"/>
      <c r="U1450" s="24"/>
      <c r="V1450" s="24"/>
      <c r="W1450" s="24"/>
      <c r="X1450" s="24"/>
      <c r="Y1450" s="24"/>
      <c r="Z1450" s="24"/>
      <c r="AA1450" s="24"/>
      <c r="AB1450" s="24"/>
    </row>
    <row r="1451" spans="1:28">
      <c r="A1451" s="24"/>
      <c r="B1451" s="24"/>
      <c r="C1451" s="24"/>
      <c r="D1451" s="24"/>
      <c r="E1451" s="24"/>
      <c r="F1451" s="24"/>
      <c r="G1451" s="24"/>
      <c r="O1451" s="24"/>
      <c r="P1451" s="24"/>
      <c r="Q1451" s="24"/>
      <c r="R1451" s="24"/>
      <c r="S1451" s="24"/>
      <c r="T1451" s="24"/>
      <c r="U1451" s="24"/>
      <c r="V1451" s="24"/>
      <c r="W1451" s="24"/>
      <c r="X1451" s="24"/>
      <c r="Y1451" s="24"/>
      <c r="Z1451" s="24"/>
      <c r="AA1451" s="24"/>
      <c r="AB1451" s="24"/>
    </row>
    <row r="1452" spans="1:28">
      <c r="A1452" s="24"/>
      <c r="B1452" s="24"/>
      <c r="C1452" s="24"/>
      <c r="D1452" s="24"/>
      <c r="E1452" s="24"/>
      <c r="F1452" s="24"/>
      <c r="G1452" s="24"/>
      <c r="O1452" s="24"/>
      <c r="P1452" s="24"/>
      <c r="Q1452" s="24"/>
      <c r="R1452" s="24"/>
      <c r="S1452" s="24"/>
      <c r="T1452" s="24"/>
      <c r="U1452" s="24"/>
      <c r="V1452" s="24"/>
      <c r="W1452" s="24"/>
      <c r="X1452" s="24"/>
      <c r="Y1452" s="24"/>
      <c r="Z1452" s="24"/>
      <c r="AA1452" s="24"/>
      <c r="AB1452" s="24"/>
    </row>
    <row r="1453" spans="1:28">
      <c r="A1453" s="24"/>
      <c r="B1453" s="24"/>
      <c r="C1453" s="24"/>
      <c r="D1453" s="24"/>
      <c r="E1453" s="24"/>
      <c r="F1453" s="24"/>
      <c r="G1453" s="24"/>
      <c r="O1453" s="24"/>
      <c r="P1453" s="24"/>
      <c r="Q1453" s="24"/>
      <c r="R1453" s="24"/>
      <c r="S1453" s="24"/>
      <c r="T1453" s="24"/>
      <c r="U1453" s="24"/>
      <c r="V1453" s="24"/>
      <c r="W1453" s="24"/>
      <c r="X1453" s="24"/>
      <c r="Y1453" s="24"/>
      <c r="Z1453" s="24"/>
      <c r="AA1453" s="24"/>
      <c r="AB1453" s="24"/>
    </row>
    <row r="1454" spans="1:28">
      <c r="A1454" s="24"/>
      <c r="B1454" s="24"/>
      <c r="C1454" s="24"/>
      <c r="D1454" s="24"/>
      <c r="E1454" s="24"/>
      <c r="F1454" s="24"/>
      <c r="G1454" s="24"/>
      <c r="O1454" s="24"/>
      <c r="P1454" s="24"/>
      <c r="Q1454" s="24"/>
      <c r="R1454" s="24"/>
      <c r="S1454" s="24"/>
      <c r="T1454" s="24"/>
      <c r="U1454" s="24"/>
      <c r="V1454" s="24"/>
      <c r="W1454" s="24"/>
      <c r="X1454" s="24"/>
      <c r="Y1454" s="24"/>
      <c r="Z1454" s="24"/>
      <c r="AA1454" s="24"/>
      <c r="AB1454" s="24"/>
    </row>
    <row r="1455" spans="1:28">
      <c r="A1455" s="24"/>
      <c r="B1455" s="24"/>
      <c r="C1455" s="24"/>
      <c r="D1455" s="24"/>
      <c r="E1455" s="24"/>
      <c r="F1455" s="24"/>
      <c r="G1455" s="24"/>
      <c r="O1455" s="24"/>
      <c r="P1455" s="24"/>
      <c r="Q1455" s="24"/>
      <c r="R1455" s="24"/>
      <c r="S1455" s="24"/>
      <c r="T1455" s="24"/>
      <c r="U1455" s="24"/>
      <c r="V1455" s="24"/>
      <c r="W1455" s="24"/>
      <c r="X1455" s="24"/>
      <c r="Y1455" s="24"/>
      <c r="Z1455" s="24"/>
      <c r="AA1455" s="24"/>
      <c r="AB1455" s="24"/>
    </row>
    <row r="1456" spans="1:28">
      <c r="A1456" s="24"/>
      <c r="B1456" s="24"/>
      <c r="C1456" s="24"/>
      <c r="D1456" s="24"/>
      <c r="E1456" s="24"/>
      <c r="F1456" s="24"/>
      <c r="G1456" s="24"/>
      <c r="O1456" s="24"/>
      <c r="P1456" s="24"/>
      <c r="Q1456" s="24"/>
      <c r="R1456" s="24"/>
      <c r="S1456" s="24"/>
      <c r="T1456" s="24"/>
      <c r="U1456" s="24"/>
      <c r="V1456" s="24"/>
      <c r="W1456" s="24"/>
      <c r="X1456" s="24"/>
      <c r="Y1456" s="24"/>
      <c r="Z1456" s="24"/>
      <c r="AA1456" s="24"/>
      <c r="AB1456" s="24"/>
    </row>
    <row r="1457" spans="1:28">
      <c r="A1457" s="24"/>
      <c r="B1457" s="24"/>
      <c r="C1457" s="24"/>
      <c r="D1457" s="24"/>
      <c r="E1457" s="24"/>
      <c r="F1457" s="24"/>
      <c r="G1457" s="24"/>
      <c r="O1457" s="24"/>
      <c r="P1457" s="24"/>
      <c r="Q1457" s="24"/>
      <c r="R1457" s="24"/>
      <c r="S1457" s="24"/>
      <c r="T1457" s="24"/>
      <c r="U1457" s="24"/>
      <c r="V1457" s="24"/>
      <c r="W1457" s="24"/>
      <c r="X1457" s="24"/>
      <c r="Y1457" s="24"/>
      <c r="Z1457" s="24"/>
      <c r="AA1457" s="24"/>
      <c r="AB1457" s="24"/>
    </row>
    <row r="1458" spans="1:28">
      <c r="A1458" s="24"/>
      <c r="B1458" s="24"/>
      <c r="C1458" s="24"/>
      <c r="D1458" s="24"/>
      <c r="E1458" s="24"/>
      <c r="F1458" s="24"/>
      <c r="G1458" s="24"/>
      <c r="O1458" s="24"/>
      <c r="P1458" s="24"/>
      <c r="Q1458" s="24"/>
      <c r="R1458" s="24"/>
      <c r="S1458" s="24"/>
      <c r="T1458" s="24"/>
      <c r="U1458" s="24"/>
      <c r="V1458" s="24"/>
      <c r="W1458" s="24"/>
      <c r="X1458" s="24"/>
      <c r="Y1458" s="24"/>
      <c r="Z1458" s="24"/>
      <c r="AA1458" s="24"/>
      <c r="AB1458" s="24"/>
    </row>
    <row r="1459" spans="1:28">
      <c r="A1459" s="24"/>
      <c r="B1459" s="24"/>
      <c r="C1459" s="24"/>
      <c r="D1459" s="24"/>
      <c r="E1459" s="24"/>
      <c r="F1459" s="24"/>
      <c r="G1459" s="24"/>
      <c r="O1459" s="24"/>
      <c r="P1459" s="24"/>
      <c r="Q1459" s="24"/>
      <c r="R1459" s="24"/>
      <c r="S1459" s="24"/>
      <c r="T1459" s="24"/>
      <c r="U1459" s="24"/>
      <c r="V1459" s="24"/>
      <c r="W1459" s="24"/>
      <c r="X1459" s="24"/>
      <c r="Y1459" s="24"/>
      <c r="Z1459" s="24"/>
      <c r="AA1459" s="24"/>
      <c r="AB1459" s="24"/>
    </row>
    <row r="1460" spans="1:28">
      <c r="A1460" s="24"/>
      <c r="B1460" s="24"/>
      <c r="C1460" s="24"/>
      <c r="D1460" s="24"/>
      <c r="E1460" s="24"/>
      <c r="F1460" s="24"/>
      <c r="G1460" s="24"/>
      <c r="O1460" s="24"/>
      <c r="P1460" s="24"/>
      <c r="Q1460" s="24"/>
      <c r="R1460" s="24"/>
      <c r="S1460" s="24"/>
      <c r="T1460" s="24"/>
      <c r="U1460" s="24"/>
      <c r="V1460" s="24"/>
      <c r="W1460" s="24"/>
      <c r="X1460" s="24"/>
      <c r="Y1460" s="24"/>
      <c r="Z1460" s="24"/>
      <c r="AA1460" s="24"/>
      <c r="AB1460" s="24"/>
    </row>
    <row r="1461" spans="1:28">
      <c r="A1461" s="24"/>
      <c r="B1461" s="24"/>
      <c r="C1461" s="24"/>
      <c r="D1461" s="24"/>
      <c r="E1461" s="24"/>
      <c r="F1461" s="24"/>
      <c r="G1461" s="24"/>
      <c r="O1461" s="24"/>
      <c r="P1461" s="24"/>
      <c r="Q1461" s="24"/>
      <c r="R1461" s="24"/>
      <c r="S1461" s="24"/>
      <c r="T1461" s="24"/>
      <c r="U1461" s="24"/>
      <c r="V1461" s="24"/>
      <c r="W1461" s="24"/>
      <c r="X1461" s="24"/>
      <c r="Y1461" s="24"/>
      <c r="Z1461" s="24"/>
      <c r="AA1461" s="24"/>
      <c r="AB1461" s="24"/>
    </row>
    <row r="1462" spans="1:28">
      <c r="A1462" s="24"/>
      <c r="B1462" s="24"/>
      <c r="C1462" s="24"/>
      <c r="D1462" s="24"/>
      <c r="E1462" s="24"/>
      <c r="F1462" s="24"/>
      <c r="G1462" s="24"/>
      <c r="O1462" s="24"/>
      <c r="P1462" s="24"/>
      <c r="Q1462" s="24"/>
      <c r="R1462" s="24"/>
      <c r="S1462" s="24"/>
      <c r="T1462" s="24"/>
      <c r="U1462" s="24"/>
      <c r="V1462" s="24"/>
      <c r="W1462" s="24"/>
      <c r="X1462" s="24"/>
      <c r="Y1462" s="24"/>
      <c r="Z1462" s="24"/>
      <c r="AA1462" s="24"/>
      <c r="AB1462" s="24"/>
    </row>
    <row r="1463" spans="1:28">
      <c r="A1463" s="24"/>
      <c r="B1463" s="24"/>
      <c r="C1463" s="24"/>
      <c r="D1463" s="24"/>
      <c r="E1463" s="24"/>
      <c r="F1463" s="24"/>
      <c r="G1463" s="24"/>
      <c r="O1463" s="24"/>
      <c r="P1463" s="24"/>
      <c r="Q1463" s="24"/>
      <c r="R1463" s="24"/>
      <c r="S1463" s="24"/>
      <c r="T1463" s="24"/>
      <c r="U1463" s="24"/>
      <c r="V1463" s="24"/>
      <c r="W1463" s="24"/>
      <c r="X1463" s="24"/>
      <c r="Y1463" s="24"/>
      <c r="Z1463" s="24"/>
      <c r="AA1463" s="24"/>
      <c r="AB1463" s="24"/>
    </row>
    <row r="1464" spans="1:28">
      <c r="A1464" s="24"/>
      <c r="B1464" s="24"/>
      <c r="C1464" s="24"/>
      <c r="D1464" s="24"/>
      <c r="E1464" s="24"/>
      <c r="F1464" s="24"/>
      <c r="G1464" s="24"/>
      <c r="O1464" s="24"/>
      <c r="P1464" s="24"/>
      <c r="Q1464" s="24"/>
      <c r="R1464" s="24"/>
      <c r="S1464" s="24"/>
      <c r="T1464" s="24"/>
      <c r="U1464" s="24"/>
      <c r="V1464" s="24"/>
      <c r="W1464" s="24"/>
      <c r="X1464" s="24"/>
      <c r="Y1464" s="24"/>
      <c r="Z1464" s="24"/>
      <c r="AA1464" s="24"/>
      <c r="AB1464" s="24"/>
    </row>
    <row r="1465" spans="1:28">
      <c r="A1465" s="24"/>
      <c r="B1465" s="24"/>
      <c r="C1465" s="24"/>
      <c r="D1465" s="24"/>
      <c r="E1465" s="24"/>
      <c r="F1465" s="24"/>
      <c r="G1465" s="24"/>
      <c r="O1465" s="24"/>
      <c r="P1465" s="24"/>
      <c r="Q1465" s="24"/>
      <c r="R1465" s="24"/>
      <c r="S1465" s="24"/>
      <c r="T1465" s="24"/>
      <c r="U1465" s="24"/>
      <c r="V1465" s="24"/>
      <c r="W1465" s="24"/>
      <c r="X1465" s="24"/>
      <c r="Y1465" s="24"/>
      <c r="Z1465" s="24"/>
      <c r="AA1465" s="24"/>
      <c r="AB1465" s="24"/>
    </row>
    <row r="1466" spans="1:28">
      <c r="A1466" s="24"/>
      <c r="B1466" s="24"/>
      <c r="C1466" s="24"/>
      <c r="D1466" s="24"/>
      <c r="E1466" s="24"/>
      <c r="F1466" s="24"/>
      <c r="G1466" s="24"/>
      <c r="O1466" s="24"/>
      <c r="P1466" s="24"/>
      <c r="Q1466" s="24"/>
      <c r="R1466" s="24"/>
      <c r="S1466" s="24"/>
      <c r="T1466" s="24"/>
      <c r="U1466" s="24"/>
      <c r="V1466" s="24"/>
      <c r="W1466" s="24"/>
      <c r="X1466" s="24"/>
      <c r="Y1466" s="24"/>
      <c r="Z1466" s="24"/>
      <c r="AA1466" s="24"/>
      <c r="AB1466" s="24"/>
    </row>
    <row r="1467" spans="1:28">
      <c r="A1467" s="24"/>
      <c r="B1467" s="24"/>
      <c r="C1467" s="24"/>
      <c r="D1467" s="24"/>
      <c r="E1467" s="24"/>
      <c r="F1467" s="24"/>
      <c r="G1467" s="24"/>
      <c r="O1467" s="24"/>
      <c r="P1467" s="24"/>
      <c r="Q1467" s="24"/>
      <c r="R1467" s="24"/>
      <c r="S1467" s="24"/>
      <c r="T1467" s="24"/>
      <c r="U1467" s="24"/>
      <c r="V1467" s="24"/>
      <c r="W1467" s="24"/>
      <c r="X1467" s="24"/>
      <c r="Y1467" s="24"/>
      <c r="Z1467" s="24"/>
      <c r="AA1467" s="24"/>
      <c r="AB1467" s="24"/>
    </row>
    <row r="1468" spans="1:28">
      <c r="A1468" s="24"/>
      <c r="B1468" s="24"/>
      <c r="C1468" s="24"/>
      <c r="D1468" s="24"/>
      <c r="E1468" s="24"/>
      <c r="F1468" s="24"/>
      <c r="G1468" s="24"/>
      <c r="O1468" s="24"/>
      <c r="P1468" s="24"/>
      <c r="Q1468" s="24"/>
      <c r="R1468" s="24"/>
      <c r="S1468" s="24"/>
      <c r="T1468" s="24"/>
      <c r="U1468" s="24"/>
      <c r="V1468" s="24"/>
      <c r="W1468" s="24"/>
      <c r="X1468" s="24"/>
      <c r="Y1468" s="24"/>
      <c r="Z1468" s="24"/>
      <c r="AA1468" s="24"/>
      <c r="AB1468" s="24"/>
    </row>
    <row r="1469" spans="1:28">
      <c r="A1469" s="24"/>
      <c r="B1469" s="24"/>
      <c r="C1469" s="24"/>
      <c r="D1469" s="24"/>
      <c r="E1469" s="24"/>
      <c r="F1469" s="24"/>
      <c r="G1469" s="24"/>
      <c r="O1469" s="24"/>
      <c r="P1469" s="24"/>
      <c r="Q1469" s="24"/>
      <c r="R1469" s="24"/>
      <c r="S1469" s="24"/>
      <c r="T1469" s="24"/>
      <c r="U1469" s="24"/>
      <c r="V1469" s="24"/>
      <c r="W1469" s="24"/>
      <c r="X1469" s="24"/>
      <c r="Y1469" s="24"/>
      <c r="Z1469" s="24"/>
      <c r="AA1469" s="24"/>
      <c r="AB1469" s="24"/>
    </row>
    <row r="1470" spans="1:28">
      <c r="A1470" s="24"/>
      <c r="B1470" s="24"/>
      <c r="C1470" s="24"/>
      <c r="D1470" s="24"/>
      <c r="E1470" s="24"/>
      <c r="F1470" s="24"/>
      <c r="G1470" s="24"/>
      <c r="O1470" s="24"/>
      <c r="P1470" s="24"/>
      <c r="Q1470" s="24"/>
      <c r="R1470" s="24"/>
      <c r="S1470" s="24"/>
      <c r="T1470" s="24"/>
      <c r="U1470" s="24"/>
      <c r="V1470" s="24"/>
      <c r="W1470" s="24"/>
      <c r="X1470" s="24"/>
      <c r="Y1470" s="24"/>
      <c r="Z1470" s="24"/>
      <c r="AA1470" s="24"/>
      <c r="AB1470" s="24"/>
    </row>
    <row r="1471" spans="1:28">
      <c r="A1471" s="24"/>
      <c r="B1471" s="24"/>
      <c r="C1471" s="24"/>
      <c r="D1471" s="24"/>
      <c r="E1471" s="24"/>
      <c r="F1471" s="24"/>
      <c r="G1471" s="24"/>
      <c r="O1471" s="24"/>
      <c r="P1471" s="24"/>
      <c r="Q1471" s="24"/>
      <c r="R1471" s="24"/>
      <c r="S1471" s="24"/>
      <c r="T1471" s="24"/>
      <c r="U1471" s="24"/>
      <c r="V1471" s="24"/>
      <c r="W1471" s="24"/>
      <c r="X1471" s="24"/>
      <c r="Y1471" s="24"/>
      <c r="Z1471" s="24"/>
      <c r="AA1471" s="24"/>
      <c r="AB1471" s="24"/>
    </row>
    <row r="1472" spans="1:28">
      <c r="A1472" s="24"/>
      <c r="B1472" s="24"/>
      <c r="C1472" s="24"/>
      <c r="D1472" s="24"/>
      <c r="E1472" s="24"/>
      <c r="F1472" s="24"/>
      <c r="G1472" s="24"/>
      <c r="O1472" s="24"/>
      <c r="P1472" s="24"/>
      <c r="Q1472" s="24"/>
      <c r="R1472" s="24"/>
      <c r="S1472" s="24"/>
      <c r="T1472" s="24"/>
      <c r="U1472" s="24"/>
      <c r="V1472" s="24"/>
      <c r="W1472" s="24"/>
      <c r="X1472" s="24"/>
      <c r="Y1472" s="24"/>
      <c r="Z1472" s="24"/>
      <c r="AA1472" s="24"/>
      <c r="AB1472" s="24"/>
    </row>
    <row r="1473" spans="1:28">
      <c r="A1473" s="24"/>
      <c r="B1473" s="24"/>
      <c r="C1473" s="24"/>
      <c r="D1473" s="24"/>
      <c r="E1473" s="24"/>
      <c r="F1473" s="24"/>
      <c r="G1473" s="24"/>
      <c r="O1473" s="24"/>
      <c r="P1473" s="24"/>
      <c r="Q1473" s="24"/>
      <c r="R1473" s="24"/>
      <c r="S1473" s="24"/>
      <c r="T1473" s="24"/>
      <c r="U1473" s="24"/>
      <c r="V1473" s="24"/>
      <c r="W1473" s="24"/>
      <c r="X1473" s="24"/>
      <c r="Y1473" s="24"/>
      <c r="Z1473" s="24"/>
      <c r="AA1473" s="24"/>
      <c r="AB1473" s="24"/>
    </row>
    <row r="1474" spans="1:28">
      <c r="A1474" s="24"/>
      <c r="B1474" s="24"/>
      <c r="C1474" s="24"/>
      <c r="D1474" s="24"/>
      <c r="E1474" s="24"/>
      <c r="F1474" s="24"/>
      <c r="G1474" s="24"/>
      <c r="O1474" s="24"/>
      <c r="P1474" s="24"/>
      <c r="Q1474" s="24"/>
      <c r="R1474" s="24"/>
      <c r="S1474" s="24"/>
      <c r="T1474" s="24"/>
      <c r="U1474" s="24"/>
      <c r="V1474" s="24"/>
      <c r="W1474" s="24"/>
      <c r="X1474" s="24"/>
      <c r="Y1474" s="24"/>
      <c r="Z1474" s="24"/>
      <c r="AA1474" s="24"/>
      <c r="AB1474" s="24"/>
    </row>
    <row r="1475" spans="1:28">
      <c r="A1475" s="24"/>
      <c r="B1475" s="24"/>
      <c r="C1475" s="24"/>
      <c r="D1475" s="24"/>
      <c r="E1475" s="24"/>
      <c r="F1475" s="24"/>
      <c r="G1475" s="24"/>
      <c r="O1475" s="24"/>
      <c r="P1475" s="24"/>
      <c r="Q1475" s="24"/>
      <c r="R1475" s="24"/>
      <c r="S1475" s="24"/>
      <c r="T1475" s="24"/>
      <c r="U1475" s="24"/>
      <c r="V1475" s="24"/>
      <c r="W1475" s="24"/>
      <c r="X1475" s="24"/>
      <c r="Y1475" s="24"/>
      <c r="Z1475" s="24"/>
      <c r="AA1475" s="24"/>
      <c r="AB1475" s="24"/>
    </row>
    <row r="1476" spans="1:28">
      <c r="A1476" s="24"/>
      <c r="B1476" s="24"/>
      <c r="C1476" s="24"/>
      <c r="D1476" s="24"/>
      <c r="E1476" s="24"/>
      <c r="F1476" s="24"/>
      <c r="G1476" s="24"/>
      <c r="O1476" s="24"/>
      <c r="P1476" s="24"/>
      <c r="Q1476" s="24"/>
      <c r="R1476" s="24"/>
      <c r="S1476" s="24"/>
      <c r="T1476" s="24"/>
      <c r="U1476" s="24"/>
      <c r="V1476" s="24"/>
      <c r="W1476" s="24"/>
      <c r="X1476" s="24"/>
      <c r="Y1476" s="24"/>
      <c r="Z1476" s="24"/>
      <c r="AA1476" s="24"/>
      <c r="AB1476" s="24"/>
    </row>
    <row r="1477" spans="1:28">
      <c r="A1477" s="24"/>
      <c r="B1477" s="24"/>
      <c r="C1477" s="24"/>
      <c r="D1477" s="24"/>
      <c r="E1477" s="24"/>
      <c r="F1477" s="24"/>
      <c r="G1477" s="24"/>
      <c r="O1477" s="24"/>
      <c r="P1477" s="24"/>
      <c r="Q1477" s="24"/>
      <c r="R1477" s="24"/>
      <c r="S1477" s="24"/>
      <c r="T1477" s="24"/>
      <c r="U1477" s="24"/>
      <c r="V1477" s="24"/>
      <c r="W1477" s="24"/>
      <c r="X1477" s="24"/>
      <c r="Y1477" s="24"/>
      <c r="Z1477" s="24"/>
      <c r="AA1477" s="24"/>
      <c r="AB1477" s="24"/>
    </row>
    <row r="1478" spans="1:28">
      <c r="A1478" s="24"/>
      <c r="B1478" s="24"/>
      <c r="C1478" s="24"/>
      <c r="D1478" s="24"/>
      <c r="E1478" s="24"/>
      <c r="F1478" s="24"/>
      <c r="G1478" s="24"/>
      <c r="O1478" s="24"/>
      <c r="P1478" s="24"/>
      <c r="Q1478" s="24"/>
      <c r="R1478" s="24"/>
      <c r="S1478" s="24"/>
      <c r="T1478" s="24"/>
      <c r="U1478" s="24"/>
      <c r="V1478" s="24"/>
      <c r="W1478" s="24"/>
      <c r="X1478" s="24"/>
      <c r="Y1478" s="24"/>
      <c r="Z1478" s="24"/>
      <c r="AA1478" s="24"/>
      <c r="AB1478" s="24"/>
    </row>
    <row r="1479" spans="1:28">
      <c r="A1479" s="24"/>
      <c r="B1479" s="24"/>
      <c r="C1479" s="24"/>
      <c r="D1479" s="24"/>
      <c r="E1479" s="24"/>
      <c r="F1479" s="24"/>
      <c r="G1479" s="24"/>
      <c r="O1479" s="24"/>
      <c r="P1479" s="24"/>
      <c r="Q1479" s="24"/>
      <c r="R1479" s="24"/>
      <c r="S1479" s="24"/>
      <c r="T1479" s="24"/>
      <c r="U1479" s="24"/>
      <c r="V1479" s="24"/>
      <c r="W1479" s="24"/>
      <c r="X1479" s="24"/>
      <c r="Y1479" s="24"/>
      <c r="Z1479" s="24"/>
      <c r="AA1479" s="24"/>
      <c r="AB1479" s="24"/>
    </row>
    <row r="1480" spans="1:28">
      <c r="A1480" s="24"/>
      <c r="B1480" s="24"/>
      <c r="C1480" s="24"/>
      <c r="D1480" s="24"/>
      <c r="E1480" s="24"/>
      <c r="F1480" s="24"/>
      <c r="G1480" s="24"/>
      <c r="O1480" s="24"/>
      <c r="P1480" s="24"/>
      <c r="Q1480" s="24"/>
      <c r="R1480" s="24"/>
      <c r="S1480" s="24"/>
      <c r="T1480" s="24"/>
      <c r="U1480" s="24"/>
      <c r="V1480" s="24"/>
      <c r="W1480" s="24"/>
      <c r="X1480" s="24"/>
      <c r="Y1480" s="24"/>
      <c r="Z1480" s="24"/>
      <c r="AA1480" s="24"/>
      <c r="AB1480" s="24"/>
    </row>
    <row r="1481" spans="1:28">
      <c r="A1481" s="24"/>
      <c r="B1481" s="24"/>
      <c r="C1481" s="24"/>
      <c r="D1481" s="24"/>
      <c r="E1481" s="24"/>
      <c r="F1481" s="24"/>
      <c r="G1481" s="24"/>
      <c r="O1481" s="24"/>
      <c r="P1481" s="24"/>
      <c r="Q1481" s="24"/>
      <c r="R1481" s="24"/>
      <c r="S1481" s="24"/>
      <c r="T1481" s="24"/>
      <c r="U1481" s="24"/>
      <c r="V1481" s="24"/>
      <c r="W1481" s="24"/>
      <c r="X1481" s="24"/>
      <c r="Y1481" s="24"/>
      <c r="Z1481" s="24"/>
      <c r="AA1481" s="24"/>
      <c r="AB1481" s="24"/>
    </row>
    <row r="1482" spans="1:28">
      <c r="A1482" s="24"/>
      <c r="B1482" s="24"/>
      <c r="C1482" s="24"/>
      <c r="D1482" s="24"/>
      <c r="E1482" s="24"/>
      <c r="F1482" s="24"/>
      <c r="G1482" s="24"/>
      <c r="O1482" s="24"/>
      <c r="P1482" s="24"/>
      <c r="Q1482" s="24"/>
      <c r="R1482" s="24"/>
      <c r="S1482" s="24"/>
      <c r="T1482" s="24"/>
      <c r="U1482" s="24"/>
      <c r="V1482" s="24"/>
      <c r="W1482" s="24"/>
      <c r="X1482" s="24"/>
      <c r="Y1482" s="24"/>
      <c r="Z1482" s="24"/>
      <c r="AA1482" s="24"/>
      <c r="AB1482" s="24"/>
    </row>
    <row r="1483" spans="1:28">
      <c r="A1483" s="24"/>
      <c r="B1483" s="24"/>
      <c r="C1483" s="24"/>
      <c r="D1483" s="24"/>
      <c r="E1483" s="24"/>
      <c r="F1483" s="24"/>
      <c r="G1483" s="24"/>
      <c r="O1483" s="24"/>
      <c r="P1483" s="24"/>
      <c r="Q1483" s="24"/>
      <c r="R1483" s="24"/>
      <c r="S1483" s="24"/>
      <c r="T1483" s="24"/>
      <c r="U1483" s="24"/>
      <c r="V1483" s="24"/>
      <c r="W1483" s="24"/>
      <c r="X1483" s="24"/>
      <c r="Y1483" s="24"/>
      <c r="Z1483" s="24"/>
      <c r="AA1483" s="24"/>
      <c r="AB1483" s="24"/>
    </row>
    <row r="1484" spans="1:28">
      <c r="A1484" s="24"/>
      <c r="B1484" s="24"/>
      <c r="C1484" s="24"/>
      <c r="D1484" s="24"/>
      <c r="E1484" s="24"/>
      <c r="F1484" s="24"/>
      <c r="G1484" s="24"/>
      <c r="O1484" s="24"/>
      <c r="P1484" s="24"/>
      <c r="Q1484" s="24"/>
      <c r="R1484" s="24"/>
      <c r="S1484" s="24"/>
      <c r="T1484" s="24"/>
      <c r="U1484" s="24"/>
      <c r="V1484" s="24"/>
      <c r="W1484" s="24"/>
      <c r="X1484" s="24"/>
      <c r="Y1484" s="24"/>
      <c r="Z1484" s="24"/>
      <c r="AA1484" s="24"/>
      <c r="AB1484" s="24"/>
    </row>
    <row r="1485" spans="1:28">
      <c r="A1485" s="24"/>
      <c r="B1485" s="24"/>
      <c r="C1485" s="24"/>
      <c r="D1485" s="24"/>
      <c r="E1485" s="24"/>
      <c r="F1485" s="24"/>
      <c r="G1485" s="24"/>
      <c r="O1485" s="24"/>
      <c r="P1485" s="24"/>
      <c r="Q1485" s="24"/>
      <c r="R1485" s="24"/>
      <c r="S1485" s="24"/>
      <c r="T1485" s="24"/>
      <c r="U1485" s="24"/>
      <c r="V1485" s="24"/>
      <c r="W1485" s="24"/>
      <c r="X1485" s="24"/>
      <c r="Y1485" s="24"/>
      <c r="Z1485" s="24"/>
      <c r="AA1485" s="24"/>
      <c r="AB1485" s="24"/>
    </row>
    <row r="1486" spans="1:28">
      <c r="A1486" s="24"/>
      <c r="B1486" s="24"/>
      <c r="C1486" s="24"/>
      <c r="D1486" s="24"/>
      <c r="E1486" s="24"/>
      <c r="F1486" s="24"/>
      <c r="G1486" s="24"/>
      <c r="O1486" s="24"/>
      <c r="P1486" s="24"/>
      <c r="Q1486" s="24"/>
      <c r="R1486" s="24"/>
      <c r="S1486" s="24"/>
      <c r="T1486" s="24"/>
      <c r="U1486" s="24"/>
      <c r="V1486" s="24"/>
      <c r="W1486" s="24"/>
      <c r="X1486" s="24"/>
      <c r="Y1486" s="24"/>
      <c r="Z1486" s="24"/>
      <c r="AA1486" s="24"/>
      <c r="AB1486" s="24"/>
    </row>
    <row r="1487" spans="1:28">
      <c r="A1487" s="24"/>
      <c r="B1487" s="24"/>
      <c r="C1487" s="24"/>
      <c r="D1487" s="24"/>
      <c r="E1487" s="24"/>
      <c r="F1487" s="24"/>
      <c r="G1487" s="24"/>
      <c r="O1487" s="24"/>
      <c r="P1487" s="24"/>
      <c r="Q1487" s="24"/>
      <c r="R1487" s="24"/>
      <c r="S1487" s="24"/>
      <c r="T1487" s="24"/>
      <c r="U1487" s="24"/>
      <c r="V1487" s="24"/>
      <c r="W1487" s="24"/>
      <c r="X1487" s="24"/>
      <c r="Y1487" s="24"/>
      <c r="Z1487" s="24"/>
      <c r="AA1487" s="24"/>
      <c r="AB1487" s="24"/>
    </row>
    <row r="1488" spans="1:28">
      <c r="A1488" s="24"/>
      <c r="B1488" s="24"/>
      <c r="C1488" s="24"/>
      <c r="D1488" s="24"/>
      <c r="E1488" s="24"/>
      <c r="F1488" s="24"/>
      <c r="G1488" s="24"/>
      <c r="O1488" s="24"/>
      <c r="P1488" s="24"/>
      <c r="Q1488" s="24"/>
      <c r="R1488" s="24"/>
      <c r="S1488" s="24"/>
      <c r="T1488" s="24"/>
      <c r="U1488" s="24"/>
      <c r="V1488" s="24"/>
      <c r="W1488" s="24"/>
      <c r="X1488" s="24"/>
      <c r="Y1488" s="24"/>
      <c r="Z1488" s="24"/>
      <c r="AA1488" s="24"/>
      <c r="AB1488" s="24"/>
    </row>
    <row r="1489" spans="1:28">
      <c r="A1489" s="24"/>
      <c r="B1489" s="24"/>
      <c r="C1489" s="24"/>
      <c r="D1489" s="24"/>
      <c r="E1489" s="24"/>
      <c r="F1489" s="24"/>
      <c r="G1489" s="24"/>
      <c r="O1489" s="24"/>
      <c r="P1489" s="24"/>
      <c r="Q1489" s="24"/>
      <c r="R1489" s="24"/>
      <c r="S1489" s="24"/>
      <c r="T1489" s="24"/>
      <c r="U1489" s="24"/>
      <c r="V1489" s="24"/>
      <c r="W1489" s="24"/>
      <c r="X1489" s="24"/>
      <c r="Y1489" s="24"/>
      <c r="Z1489" s="24"/>
      <c r="AA1489" s="24"/>
      <c r="AB1489" s="24"/>
    </row>
    <row r="1490" spans="1:28">
      <c r="A1490" s="24"/>
      <c r="B1490" s="24"/>
      <c r="C1490" s="24"/>
      <c r="D1490" s="24"/>
      <c r="E1490" s="24"/>
      <c r="F1490" s="24"/>
      <c r="G1490" s="24"/>
      <c r="O1490" s="24"/>
      <c r="P1490" s="24"/>
      <c r="Q1490" s="24"/>
      <c r="R1490" s="24"/>
      <c r="S1490" s="24"/>
      <c r="T1490" s="24"/>
      <c r="U1490" s="24"/>
      <c r="V1490" s="24"/>
      <c r="W1490" s="24"/>
      <c r="X1490" s="24"/>
      <c r="Y1490" s="24"/>
      <c r="Z1490" s="24"/>
      <c r="AA1490" s="24"/>
      <c r="AB1490" s="24"/>
    </row>
    <row r="1491" spans="1:28">
      <c r="A1491" s="24"/>
      <c r="B1491" s="24"/>
      <c r="C1491" s="24"/>
      <c r="D1491" s="24"/>
      <c r="E1491" s="24"/>
      <c r="F1491" s="24"/>
      <c r="G1491" s="24"/>
      <c r="O1491" s="24"/>
      <c r="P1491" s="24"/>
      <c r="Q1491" s="24"/>
      <c r="R1491" s="24"/>
      <c r="S1491" s="24"/>
      <c r="T1491" s="24"/>
      <c r="U1491" s="24"/>
      <c r="V1491" s="24"/>
      <c r="W1491" s="24"/>
      <c r="X1491" s="24"/>
      <c r="Y1491" s="24"/>
      <c r="Z1491" s="24"/>
      <c r="AA1491" s="24"/>
      <c r="AB1491" s="24"/>
    </row>
    <row r="1492" spans="1:28">
      <c r="A1492" s="24"/>
      <c r="B1492" s="24"/>
      <c r="C1492" s="24"/>
      <c r="D1492" s="24"/>
      <c r="E1492" s="24"/>
      <c r="F1492" s="24"/>
      <c r="G1492" s="24"/>
      <c r="O1492" s="24"/>
      <c r="P1492" s="24"/>
      <c r="Q1492" s="24"/>
      <c r="R1492" s="24"/>
      <c r="S1492" s="24"/>
      <c r="T1492" s="24"/>
      <c r="U1492" s="24"/>
      <c r="V1492" s="24"/>
      <c r="W1492" s="24"/>
      <c r="X1492" s="24"/>
      <c r="Y1492" s="24"/>
      <c r="Z1492" s="24"/>
      <c r="AA1492" s="24"/>
      <c r="AB1492" s="24"/>
    </row>
    <row r="1493" spans="1:28">
      <c r="A1493" s="24"/>
      <c r="B1493" s="24"/>
      <c r="C1493" s="24"/>
      <c r="D1493" s="24"/>
      <c r="E1493" s="24"/>
      <c r="F1493" s="24"/>
      <c r="G1493" s="24"/>
      <c r="O1493" s="24"/>
      <c r="P1493" s="24"/>
      <c r="Q1493" s="24"/>
      <c r="R1493" s="24"/>
      <c r="S1493" s="24"/>
      <c r="T1493" s="24"/>
      <c r="U1493" s="24"/>
      <c r="V1493" s="24"/>
      <c r="W1493" s="24"/>
      <c r="X1493" s="24"/>
      <c r="Y1493" s="24"/>
      <c r="Z1493" s="24"/>
      <c r="AA1493" s="24"/>
      <c r="AB1493" s="24"/>
    </row>
    <row r="1494" spans="1:28">
      <c r="A1494" s="24"/>
      <c r="B1494" s="24"/>
      <c r="C1494" s="24"/>
      <c r="D1494" s="24"/>
      <c r="E1494" s="24"/>
      <c r="F1494" s="24"/>
      <c r="G1494" s="24"/>
      <c r="O1494" s="24"/>
      <c r="P1494" s="24"/>
      <c r="Q1494" s="24"/>
      <c r="R1494" s="24"/>
      <c r="S1494" s="24"/>
      <c r="T1494" s="24"/>
      <c r="U1494" s="24"/>
      <c r="V1494" s="24"/>
      <c r="W1494" s="24"/>
      <c r="X1494" s="24"/>
      <c r="Y1494" s="24"/>
      <c r="Z1494" s="24"/>
      <c r="AA1494" s="24"/>
      <c r="AB1494" s="24"/>
    </row>
    <row r="1495" spans="1:28">
      <c r="A1495" s="24"/>
      <c r="B1495" s="24"/>
      <c r="C1495" s="24"/>
      <c r="D1495" s="24"/>
      <c r="E1495" s="24"/>
      <c r="F1495" s="24"/>
      <c r="G1495" s="24"/>
      <c r="O1495" s="24"/>
      <c r="P1495" s="24"/>
      <c r="Q1495" s="24"/>
      <c r="R1495" s="24"/>
      <c r="S1495" s="24"/>
      <c r="T1495" s="24"/>
      <c r="U1495" s="24"/>
      <c r="V1495" s="24"/>
      <c r="W1495" s="24"/>
      <c r="X1495" s="24"/>
      <c r="Y1495" s="24"/>
      <c r="Z1495" s="24"/>
      <c r="AA1495" s="24"/>
      <c r="AB1495" s="24"/>
    </row>
    <row r="1496" spans="1:28">
      <c r="A1496" s="24"/>
      <c r="B1496" s="24"/>
      <c r="C1496" s="24"/>
      <c r="D1496" s="24"/>
      <c r="E1496" s="24"/>
      <c r="F1496" s="24"/>
      <c r="G1496" s="24"/>
      <c r="O1496" s="24"/>
      <c r="P1496" s="24"/>
      <c r="Q1496" s="24"/>
      <c r="R1496" s="24"/>
      <c r="S1496" s="24"/>
      <c r="T1496" s="24"/>
      <c r="U1496" s="24"/>
      <c r="V1496" s="24"/>
      <c r="W1496" s="24"/>
      <c r="X1496" s="24"/>
      <c r="Y1496" s="24"/>
      <c r="Z1496" s="24"/>
      <c r="AA1496" s="24"/>
      <c r="AB1496" s="24"/>
    </row>
    <row r="1497" spans="1:28">
      <c r="A1497" s="24"/>
      <c r="B1497" s="24"/>
      <c r="C1497" s="24"/>
      <c r="D1497" s="24"/>
      <c r="E1497" s="24"/>
      <c r="F1497" s="24"/>
      <c r="G1497" s="24"/>
      <c r="O1497" s="24"/>
      <c r="P1497" s="24"/>
      <c r="Q1497" s="24"/>
      <c r="R1497" s="24"/>
      <c r="S1497" s="24"/>
      <c r="T1497" s="24"/>
      <c r="U1497" s="24"/>
      <c r="V1497" s="24"/>
      <c r="W1497" s="24"/>
      <c r="X1497" s="24"/>
      <c r="Y1497" s="24"/>
      <c r="Z1497" s="24"/>
      <c r="AA1497" s="24"/>
      <c r="AB1497" s="24"/>
    </row>
    <row r="1498" spans="1:28">
      <c r="A1498" s="24"/>
      <c r="B1498" s="24"/>
      <c r="C1498" s="24"/>
      <c r="D1498" s="24"/>
      <c r="E1498" s="24"/>
      <c r="F1498" s="24"/>
      <c r="G1498" s="24"/>
      <c r="O1498" s="24"/>
      <c r="P1498" s="24"/>
      <c r="Q1498" s="24"/>
      <c r="R1498" s="24"/>
      <c r="S1498" s="24"/>
      <c r="T1498" s="24"/>
      <c r="U1498" s="24"/>
      <c r="V1498" s="24"/>
      <c r="W1498" s="24"/>
      <c r="X1498" s="24"/>
      <c r="Y1498" s="24"/>
      <c r="Z1498" s="24"/>
      <c r="AA1498" s="24"/>
      <c r="AB1498" s="24"/>
    </row>
    <row r="1499" spans="1:28">
      <c r="A1499" s="24"/>
      <c r="B1499" s="24"/>
      <c r="C1499" s="24"/>
      <c r="D1499" s="24"/>
      <c r="E1499" s="24"/>
      <c r="F1499" s="24"/>
      <c r="G1499" s="24"/>
      <c r="O1499" s="24"/>
      <c r="P1499" s="24"/>
      <c r="Q1499" s="24"/>
      <c r="R1499" s="24"/>
      <c r="S1499" s="24"/>
      <c r="T1499" s="24"/>
      <c r="U1499" s="24"/>
      <c r="V1499" s="24"/>
      <c r="W1499" s="24"/>
      <c r="X1499" s="24"/>
      <c r="Y1499" s="24"/>
      <c r="Z1499" s="24"/>
      <c r="AA1499" s="24"/>
      <c r="AB1499" s="24"/>
    </row>
    <row r="1500" spans="1:28">
      <c r="A1500" s="24"/>
      <c r="B1500" s="24"/>
      <c r="C1500" s="24"/>
      <c r="D1500" s="24"/>
      <c r="E1500" s="24"/>
      <c r="F1500" s="24"/>
      <c r="G1500" s="24"/>
      <c r="O1500" s="24"/>
      <c r="P1500" s="24"/>
      <c r="Q1500" s="24"/>
      <c r="R1500" s="24"/>
      <c r="S1500" s="24"/>
      <c r="T1500" s="24"/>
      <c r="U1500" s="24"/>
      <c r="V1500" s="24"/>
      <c r="W1500" s="24"/>
      <c r="X1500" s="24"/>
      <c r="Y1500" s="24"/>
      <c r="Z1500" s="24"/>
      <c r="AA1500" s="24"/>
      <c r="AB1500" s="24"/>
    </row>
    <row r="1501" spans="1:28">
      <c r="A1501" s="24"/>
      <c r="B1501" s="24"/>
      <c r="C1501" s="24"/>
      <c r="D1501" s="24"/>
      <c r="E1501" s="24"/>
      <c r="F1501" s="24"/>
      <c r="G1501" s="24"/>
      <c r="O1501" s="24"/>
      <c r="P1501" s="24"/>
      <c r="Q1501" s="24"/>
      <c r="R1501" s="24"/>
      <c r="S1501" s="24"/>
      <c r="T1501" s="24"/>
      <c r="U1501" s="24"/>
      <c r="V1501" s="24"/>
      <c r="W1501" s="24"/>
      <c r="X1501" s="24"/>
      <c r="Y1501" s="24"/>
      <c r="Z1501" s="24"/>
      <c r="AA1501" s="24"/>
      <c r="AB1501" s="24"/>
    </row>
    <row r="1502" spans="1:28">
      <c r="A1502" s="24"/>
      <c r="B1502" s="24"/>
      <c r="C1502" s="24"/>
      <c r="D1502" s="24"/>
      <c r="E1502" s="24"/>
      <c r="F1502" s="24"/>
      <c r="G1502" s="24"/>
      <c r="O1502" s="24"/>
      <c r="P1502" s="24"/>
      <c r="Q1502" s="24"/>
      <c r="R1502" s="24"/>
      <c r="S1502" s="24"/>
      <c r="T1502" s="24"/>
      <c r="U1502" s="24"/>
      <c r="V1502" s="24"/>
      <c r="W1502" s="24"/>
      <c r="X1502" s="24"/>
      <c r="Y1502" s="24"/>
      <c r="Z1502" s="24"/>
      <c r="AA1502" s="24"/>
      <c r="AB1502" s="24"/>
    </row>
    <row r="1503" spans="1:28">
      <c r="A1503" s="24"/>
      <c r="B1503" s="24"/>
      <c r="C1503" s="24"/>
      <c r="D1503" s="24"/>
      <c r="E1503" s="24"/>
      <c r="F1503" s="24"/>
      <c r="G1503" s="24"/>
      <c r="O1503" s="24"/>
      <c r="P1503" s="24"/>
      <c r="Q1503" s="24"/>
      <c r="R1503" s="24"/>
      <c r="S1503" s="24"/>
      <c r="T1503" s="24"/>
      <c r="U1503" s="24"/>
      <c r="V1503" s="24"/>
      <c r="W1503" s="24"/>
      <c r="X1503" s="24"/>
      <c r="Y1503" s="24"/>
      <c r="Z1503" s="24"/>
      <c r="AA1503" s="24"/>
      <c r="AB1503" s="24"/>
    </row>
    <row r="1504" spans="1:28">
      <c r="A1504" s="24"/>
      <c r="B1504" s="24"/>
      <c r="C1504" s="24"/>
      <c r="D1504" s="24"/>
      <c r="E1504" s="24"/>
      <c r="F1504" s="24"/>
      <c r="G1504" s="24"/>
      <c r="O1504" s="24"/>
      <c r="P1504" s="24"/>
      <c r="Q1504" s="24"/>
      <c r="R1504" s="24"/>
      <c r="S1504" s="24"/>
      <c r="T1504" s="24"/>
      <c r="U1504" s="24"/>
      <c r="V1504" s="24"/>
      <c r="W1504" s="24"/>
      <c r="X1504" s="24"/>
      <c r="Y1504" s="24"/>
      <c r="Z1504" s="24"/>
      <c r="AA1504" s="24"/>
      <c r="AB1504" s="24"/>
    </row>
    <row r="1505" spans="1:28">
      <c r="A1505" s="24"/>
      <c r="B1505" s="24"/>
      <c r="C1505" s="24"/>
      <c r="D1505" s="24"/>
      <c r="E1505" s="24"/>
      <c r="F1505" s="24"/>
      <c r="G1505" s="24"/>
      <c r="O1505" s="24"/>
      <c r="P1505" s="24"/>
      <c r="Q1505" s="24"/>
      <c r="R1505" s="24"/>
      <c r="S1505" s="24"/>
      <c r="T1505" s="24"/>
      <c r="U1505" s="24"/>
      <c r="V1505" s="24"/>
      <c r="W1505" s="24"/>
      <c r="X1505" s="24"/>
      <c r="Y1505" s="24"/>
      <c r="Z1505" s="24"/>
      <c r="AA1505" s="24"/>
      <c r="AB1505" s="24"/>
    </row>
    <row r="1506" spans="1:28">
      <c r="A1506" s="24"/>
      <c r="B1506" s="24"/>
      <c r="C1506" s="24"/>
      <c r="D1506" s="24"/>
      <c r="E1506" s="24"/>
      <c r="F1506" s="24"/>
      <c r="G1506" s="24"/>
      <c r="O1506" s="24"/>
      <c r="P1506" s="24"/>
      <c r="Q1506" s="24"/>
      <c r="R1506" s="24"/>
      <c r="S1506" s="24"/>
      <c r="T1506" s="24"/>
      <c r="U1506" s="24"/>
      <c r="V1506" s="24"/>
      <c r="W1506" s="24"/>
      <c r="X1506" s="24"/>
      <c r="Y1506" s="24"/>
      <c r="Z1506" s="24"/>
      <c r="AA1506" s="24"/>
      <c r="AB1506" s="24"/>
    </row>
    <row r="1507" spans="1:28">
      <c r="A1507" s="24"/>
      <c r="B1507" s="24"/>
      <c r="C1507" s="24"/>
      <c r="D1507" s="24"/>
      <c r="E1507" s="24"/>
      <c r="F1507" s="24"/>
      <c r="G1507" s="24"/>
      <c r="O1507" s="24"/>
      <c r="P1507" s="24"/>
      <c r="Q1507" s="24"/>
      <c r="R1507" s="24"/>
      <c r="S1507" s="24"/>
      <c r="T1507" s="24"/>
      <c r="U1507" s="24"/>
      <c r="V1507" s="24"/>
      <c r="W1507" s="24"/>
      <c r="X1507" s="24"/>
      <c r="Y1507" s="24"/>
      <c r="Z1507" s="24"/>
      <c r="AA1507" s="24"/>
      <c r="AB1507" s="24"/>
    </row>
    <row r="1508" spans="1:28">
      <c r="A1508" s="24"/>
      <c r="B1508" s="24"/>
      <c r="C1508" s="24"/>
      <c r="D1508" s="24"/>
      <c r="E1508" s="24"/>
      <c r="F1508" s="24"/>
      <c r="G1508" s="24"/>
      <c r="O1508" s="24"/>
      <c r="P1508" s="24"/>
      <c r="Q1508" s="24"/>
      <c r="R1508" s="24"/>
      <c r="S1508" s="24"/>
      <c r="T1508" s="24"/>
      <c r="U1508" s="24"/>
      <c r="V1508" s="24"/>
      <c r="W1508" s="24"/>
      <c r="X1508" s="24"/>
      <c r="Y1508" s="24"/>
      <c r="Z1508" s="24"/>
      <c r="AA1508" s="24"/>
      <c r="AB1508" s="24"/>
    </row>
    <row r="1509" spans="1:28">
      <c r="A1509" s="24"/>
      <c r="B1509" s="24"/>
      <c r="C1509" s="24"/>
      <c r="D1509" s="24"/>
      <c r="E1509" s="24"/>
      <c r="F1509" s="24"/>
      <c r="G1509" s="24"/>
      <c r="O1509" s="24"/>
      <c r="P1509" s="24"/>
      <c r="Q1509" s="24"/>
      <c r="R1509" s="24"/>
      <c r="S1509" s="24"/>
      <c r="T1509" s="24"/>
      <c r="U1509" s="24"/>
      <c r="V1509" s="24"/>
      <c r="W1509" s="24"/>
      <c r="X1509" s="24"/>
      <c r="Y1509" s="24"/>
      <c r="Z1509" s="24"/>
      <c r="AA1509" s="24"/>
      <c r="AB1509" s="24"/>
    </row>
    <row r="1510" spans="1:28">
      <c r="A1510" s="24"/>
      <c r="B1510" s="24"/>
      <c r="C1510" s="24"/>
      <c r="D1510" s="24"/>
      <c r="E1510" s="24"/>
      <c r="F1510" s="24"/>
      <c r="G1510" s="24"/>
      <c r="O1510" s="24"/>
      <c r="P1510" s="24"/>
      <c r="Q1510" s="24"/>
      <c r="R1510" s="24"/>
      <c r="S1510" s="24"/>
      <c r="T1510" s="24"/>
      <c r="U1510" s="24"/>
      <c r="V1510" s="24"/>
      <c r="W1510" s="24"/>
      <c r="X1510" s="24"/>
      <c r="Y1510" s="24"/>
      <c r="Z1510" s="24"/>
      <c r="AA1510" s="24"/>
      <c r="AB1510" s="24"/>
    </row>
    <row r="1511" spans="1:28">
      <c r="A1511" s="24"/>
      <c r="B1511" s="24"/>
      <c r="C1511" s="24"/>
      <c r="D1511" s="24"/>
      <c r="E1511" s="24"/>
      <c r="F1511" s="24"/>
      <c r="G1511" s="24"/>
      <c r="O1511" s="24"/>
      <c r="P1511" s="24"/>
      <c r="Q1511" s="24"/>
      <c r="R1511" s="24"/>
      <c r="S1511" s="24"/>
      <c r="T1511" s="24"/>
      <c r="U1511" s="24"/>
      <c r="V1511" s="24"/>
      <c r="W1511" s="24"/>
      <c r="X1511" s="24"/>
      <c r="Y1511" s="24"/>
      <c r="Z1511" s="24"/>
      <c r="AA1511" s="24"/>
      <c r="AB1511" s="24"/>
    </row>
    <row r="1512" spans="1:28">
      <c r="A1512" s="24"/>
      <c r="B1512" s="24"/>
      <c r="C1512" s="24"/>
      <c r="D1512" s="24"/>
      <c r="E1512" s="24"/>
      <c r="F1512" s="24"/>
      <c r="G1512" s="24"/>
      <c r="O1512" s="24"/>
      <c r="P1512" s="24"/>
      <c r="Q1512" s="24"/>
      <c r="R1512" s="24"/>
      <c r="S1512" s="24"/>
      <c r="T1512" s="24"/>
      <c r="U1512" s="24"/>
      <c r="V1512" s="24"/>
      <c r="W1512" s="24"/>
      <c r="X1512" s="24"/>
      <c r="Y1512" s="24"/>
      <c r="Z1512" s="24"/>
      <c r="AA1512" s="24"/>
      <c r="AB1512" s="24"/>
    </row>
    <row r="1513" spans="1:28">
      <c r="A1513" s="24"/>
      <c r="B1513" s="24"/>
      <c r="C1513" s="24"/>
      <c r="D1513" s="24"/>
      <c r="E1513" s="24"/>
      <c r="F1513" s="24"/>
      <c r="G1513" s="24"/>
      <c r="O1513" s="24"/>
      <c r="P1513" s="24"/>
      <c r="Q1513" s="24"/>
      <c r="R1513" s="24"/>
      <c r="S1513" s="24"/>
      <c r="T1513" s="24"/>
      <c r="U1513" s="24"/>
      <c r="V1513" s="24"/>
      <c r="W1513" s="24"/>
      <c r="X1513" s="24"/>
      <c r="Y1513" s="24"/>
      <c r="Z1513" s="24"/>
      <c r="AA1513" s="24"/>
      <c r="AB1513" s="24"/>
    </row>
    <row r="1514" spans="1:28">
      <c r="A1514" s="24"/>
      <c r="B1514" s="24"/>
      <c r="C1514" s="24"/>
      <c r="D1514" s="24"/>
      <c r="E1514" s="24"/>
      <c r="F1514" s="24"/>
      <c r="G1514" s="24"/>
      <c r="O1514" s="24"/>
      <c r="P1514" s="24"/>
      <c r="Q1514" s="24"/>
      <c r="R1514" s="24"/>
      <c r="S1514" s="24"/>
      <c r="T1514" s="24"/>
      <c r="U1514" s="24"/>
      <c r="V1514" s="24"/>
      <c r="W1514" s="24"/>
      <c r="X1514" s="24"/>
      <c r="Y1514" s="24"/>
      <c r="Z1514" s="24"/>
      <c r="AA1514" s="24"/>
      <c r="AB1514" s="24"/>
    </row>
    <row r="1515" spans="1:28">
      <c r="A1515" s="24"/>
      <c r="B1515" s="24"/>
      <c r="C1515" s="24"/>
      <c r="D1515" s="24"/>
      <c r="E1515" s="24"/>
      <c r="F1515" s="24"/>
      <c r="G1515" s="24"/>
      <c r="O1515" s="24"/>
      <c r="P1515" s="24"/>
      <c r="Q1515" s="24"/>
      <c r="R1515" s="24"/>
      <c r="S1515" s="24"/>
      <c r="T1515" s="24"/>
      <c r="U1515" s="24"/>
      <c r="V1515" s="24"/>
      <c r="W1515" s="24"/>
      <c r="X1515" s="24"/>
      <c r="Y1515" s="24"/>
      <c r="Z1515" s="24"/>
      <c r="AA1515" s="24"/>
      <c r="AB1515" s="24"/>
    </row>
    <row r="1516" spans="1:28">
      <c r="A1516" s="24"/>
      <c r="B1516" s="24"/>
      <c r="C1516" s="24"/>
      <c r="D1516" s="24"/>
      <c r="E1516" s="24"/>
      <c r="F1516" s="24"/>
      <c r="G1516" s="24"/>
      <c r="O1516" s="24"/>
      <c r="P1516" s="24"/>
      <c r="Q1516" s="24"/>
      <c r="R1516" s="24"/>
      <c r="S1516" s="24"/>
      <c r="T1516" s="24"/>
      <c r="U1516" s="24"/>
      <c r="V1516" s="24"/>
      <c r="W1516" s="24"/>
      <c r="X1516" s="24"/>
      <c r="Y1516" s="24"/>
      <c r="Z1516" s="24"/>
      <c r="AA1516" s="24"/>
      <c r="AB1516" s="24"/>
    </row>
    <row r="1517" spans="1:28">
      <c r="A1517" s="24"/>
      <c r="B1517" s="24"/>
      <c r="C1517" s="24"/>
      <c r="D1517" s="24"/>
      <c r="E1517" s="24"/>
      <c r="F1517" s="24"/>
      <c r="G1517" s="24"/>
      <c r="O1517" s="24"/>
      <c r="P1517" s="24"/>
      <c r="Q1517" s="24"/>
      <c r="R1517" s="24"/>
      <c r="S1517" s="24"/>
      <c r="T1517" s="24"/>
      <c r="U1517" s="24"/>
      <c r="V1517" s="24"/>
      <c r="W1517" s="24"/>
      <c r="X1517" s="24"/>
      <c r="Y1517" s="24"/>
      <c r="Z1517" s="24"/>
      <c r="AA1517" s="24"/>
      <c r="AB1517" s="24"/>
    </row>
    <row r="1518" spans="1:28">
      <c r="A1518" s="24"/>
      <c r="B1518" s="24"/>
      <c r="C1518" s="24"/>
      <c r="D1518" s="24"/>
      <c r="E1518" s="24"/>
      <c r="F1518" s="24"/>
      <c r="G1518" s="24"/>
      <c r="O1518" s="24"/>
      <c r="P1518" s="24"/>
      <c r="Q1518" s="24"/>
      <c r="R1518" s="24"/>
      <c r="S1518" s="24"/>
      <c r="T1518" s="24"/>
      <c r="U1518" s="24"/>
      <c r="V1518" s="24"/>
      <c r="W1518" s="24"/>
      <c r="X1518" s="24"/>
      <c r="Y1518" s="24"/>
      <c r="Z1518" s="24"/>
      <c r="AA1518" s="24"/>
      <c r="AB1518" s="24"/>
    </row>
    <row r="1519" spans="1:28">
      <c r="A1519" s="24"/>
      <c r="B1519" s="24"/>
      <c r="C1519" s="24"/>
      <c r="D1519" s="24"/>
      <c r="E1519" s="24"/>
      <c r="F1519" s="24"/>
      <c r="G1519" s="24"/>
      <c r="O1519" s="24"/>
      <c r="P1519" s="24"/>
      <c r="Q1519" s="24"/>
      <c r="R1519" s="24"/>
      <c r="S1519" s="24"/>
      <c r="T1519" s="24"/>
      <c r="U1519" s="24"/>
      <c r="V1519" s="24"/>
      <c r="W1519" s="24"/>
      <c r="X1519" s="24"/>
      <c r="Y1519" s="24"/>
      <c r="Z1519" s="24"/>
      <c r="AA1519" s="24"/>
      <c r="AB1519" s="24"/>
    </row>
    <row r="1520" spans="1:28">
      <c r="A1520" s="24"/>
      <c r="B1520" s="24"/>
      <c r="C1520" s="24"/>
      <c r="D1520" s="24"/>
      <c r="E1520" s="24"/>
      <c r="F1520" s="24"/>
      <c r="G1520" s="24"/>
      <c r="O1520" s="24"/>
      <c r="P1520" s="24"/>
      <c r="Q1520" s="24"/>
      <c r="R1520" s="24"/>
      <c r="S1520" s="24"/>
      <c r="T1520" s="24"/>
      <c r="U1520" s="24"/>
      <c r="V1520" s="24"/>
      <c r="W1520" s="24"/>
      <c r="X1520" s="24"/>
      <c r="Y1520" s="24"/>
      <c r="Z1520" s="24"/>
      <c r="AA1520" s="24"/>
      <c r="AB1520" s="24"/>
    </row>
    <row r="1521" spans="1:28">
      <c r="A1521" s="24"/>
      <c r="B1521" s="24"/>
      <c r="C1521" s="24"/>
      <c r="D1521" s="24"/>
      <c r="E1521" s="24"/>
      <c r="F1521" s="24"/>
      <c r="G1521" s="24"/>
      <c r="O1521" s="24"/>
      <c r="P1521" s="24"/>
      <c r="Q1521" s="24"/>
      <c r="R1521" s="24"/>
      <c r="S1521" s="24"/>
      <c r="T1521" s="24"/>
      <c r="U1521" s="24"/>
      <c r="V1521" s="24"/>
      <c r="W1521" s="24"/>
      <c r="X1521" s="24"/>
      <c r="Y1521" s="24"/>
      <c r="Z1521" s="24"/>
      <c r="AA1521" s="24"/>
      <c r="AB1521" s="24"/>
    </row>
    <row r="1522" spans="1:28">
      <c r="A1522" s="24"/>
      <c r="B1522" s="24"/>
      <c r="C1522" s="24"/>
      <c r="D1522" s="24"/>
      <c r="E1522" s="24"/>
      <c r="F1522" s="24"/>
      <c r="G1522" s="24"/>
      <c r="O1522" s="24"/>
      <c r="P1522" s="24"/>
      <c r="Q1522" s="24"/>
      <c r="R1522" s="24"/>
      <c r="S1522" s="24"/>
      <c r="T1522" s="24"/>
      <c r="U1522" s="24"/>
      <c r="V1522" s="24"/>
      <c r="W1522" s="24"/>
      <c r="X1522" s="24"/>
      <c r="Y1522" s="24"/>
      <c r="Z1522" s="24"/>
      <c r="AA1522" s="24"/>
      <c r="AB1522" s="24"/>
    </row>
    <row r="1523" spans="1:28">
      <c r="A1523" s="24"/>
      <c r="B1523" s="24"/>
      <c r="C1523" s="24"/>
      <c r="D1523" s="24"/>
      <c r="E1523" s="24"/>
      <c r="F1523" s="24"/>
      <c r="G1523" s="24"/>
      <c r="O1523" s="24"/>
      <c r="P1523" s="24"/>
      <c r="Q1523" s="24"/>
      <c r="R1523" s="24"/>
      <c r="S1523" s="24"/>
      <c r="T1523" s="24"/>
      <c r="U1523" s="24"/>
      <c r="V1523" s="24"/>
      <c r="W1523" s="24"/>
      <c r="X1523" s="24"/>
      <c r="Y1523" s="24"/>
      <c r="Z1523" s="24"/>
      <c r="AA1523" s="24"/>
      <c r="AB1523" s="24"/>
    </row>
    <row r="1524" spans="1:28">
      <c r="A1524" s="24"/>
      <c r="B1524" s="24"/>
      <c r="C1524" s="24"/>
      <c r="D1524" s="24"/>
      <c r="E1524" s="24"/>
      <c r="F1524" s="24"/>
      <c r="G1524" s="24"/>
      <c r="O1524" s="24"/>
      <c r="P1524" s="24"/>
      <c r="Q1524" s="24"/>
      <c r="R1524" s="24"/>
      <c r="S1524" s="24"/>
      <c r="T1524" s="24"/>
      <c r="U1524" s="24"/>
      <c r="V1524" s="24"/>
      <c r="W1524" s="24"/>
      <c r="X1524" s="24"/>
      <c r="Y1524" s="24"/>
      <c r="Z1524" s="24"/>
      <c r="AA1524" s="24"/>
      <c r="AB1524" s="24"/>
    </row>
    <row r="1525" spans="1:28">
      <c r="A1525" s="24"/>
      <c r="B1525" s="24"/>
      <c r="C1525" s="24"/>
      <c r="D1525" s="24"/>
      <c r="E1525" s="24"/>
      <c r="F1525" s="24"/>
      <c r="G1525" s="24"/>
      <c r="O1525" s="24"/>
      <c r="P1525" s="24"/>
      <c r="Q1525" s="24"/>
      <c r="R1525" s="24"/>
      <c r="S1525" s="24"/>
      <c r="T1525" s="24"/>
      <c r="U1525" s="24"/>
      <c r="V1525" s="24"/>
      <c r="W1525" s="24"/>
      <c r="X1525" s="24"/>
      <c r="Y1525" s="24"/>
      <c r="Z1525" s="24"/>
      <c r="AA1525" s="24"/>
      <c r="AB1525" s="24"/>
    </row>
    <row r="1526" spans="1:28">
      <c r="A1526" s="24"/>
      <c r="B1526" s="24"/>
      <c r="C1526" s="24"/>
      <c r="D1526" s="24"/>
      <c r="E1526" s="24"/>
      <c r="F1526" s="24"/>
      <c r="G1526" s="24"/>
      <c r="O1526" s="24"/>
      <c r="P1526" s="24"/>
      <c r="Q1526" s="24"/>
      <c r="R1526" s="24"/>
      <c r="S1526" s="24"/>
      <c r="T1526" s="24"/>
      <c r="U1526" s="24"/>
      <c r="V1526" s="24"/>
      <c r="W1526" s="24"/>
      <c r="X1526" s="24"/>
      <c r="Y1526" s="24"/>
      <c r="Z1526" s="24"/>
      <c r="AA1526" s="24"/>
      <c r="AB1526" s="24"/>
    </row>
    <row r="1527" spans="1:28">
      <c r="A1527" s="24"/>
      <c r="B1527" s="24"/>
      <c r="C1527" s="24"/>
      <c r="D1527" s="24"/>
      <c r="E1527" s="24"/>
      <c r="F1527" s="24"/>
      <c r="G1527" s="24"/>
      <c r="O1527" s="24"/>
      <c r="P1527" s="24"/>
      <c r="Q1527" s="24"/>
      <c r="R1527" s="24"/>
      <c r="S1527" s="24"/>
      <c r="T1527" s="24"/>
      <c r="U1527" s="24"/>
      <c r="V1527" s="24"/>
      <c r="W1527" s="24"/>
      <c r="X1527" s="24"/>
      <c r="Y1527" s="24"/>
      <c r="Z1527" s="24"/>
      <c r="AA1527" s="24"/>
      <c r="AB1527" s="24"/>
    </row>
    <row r="1528" spans="1:28">
      <c r="A1528" s="24"/>
      <c r="B1528" s="24"/>
      <c r="C1528" s="24"/>
      <c r="D1528" s="24"/>
      <c r="E1528" s="24"/>
      <c r="F1528" s="24"/>
      <c r="G1528" s="24"/>
      <c r="O1528" s="24"/>
      <c r="P1528" s="24"/>
      <c r="Q1528" s="24"/>
      <c r="R1528" s="24"/>
      <c r="S1528" s="24"/>
      <c r="T1528" s="24"/>
      <c r="U1528" s="24"/>
      <c r="V1528" s="24"/>
      <c r="W1528" s="24"/>
      <c r="X1528" s="24"/>
      <c r="Y1528" s="24"/>
      <c r="Z1528" s="24"/>
      <c r="AA1528" s="24"/>
      <c r="AB1528" s="24"/>
    </row>
    <row r="1529" spans="1:28">
      <c r="A1529" s="24"/>
      <c r="B1529" s="24"/>
      <c r="C1529" s="24"/>
      <c r="D1529" s="24"/>
      <c r="E1529" s="24"/>
      <c r="F1529" s="24"/>
      <c r="G1529" s="24"/>
      <c r="O1529" s="24"/>
      <c r="P1529" s="24"/>
      <c r="Q1529" s="24"/>
      <c r="R1529" s="24"/>
      <c r="S1529" s="24"/>
      <c r="T1529" s="24"/>
      <c r="U1529" s="24"/>
      <c r="V1529" s="24"/>
      <c r="W1529" s="24"/>
      <c r="X1529" s="24"/>
      <c r="Y1529" s="24"/>
      <c r="Z1529" s="24"/>
      <c r="AA1529" s="24"/>
      <c r="AB1529" s="24"/>
    </row>
    <row r="1530" spans="1:28">
      <c r="A1530" s="24"/>
      <c r="B1530" s="24"/>
      <c r="C1530" s="24"/>
      <c r="D1530" s="24"/>
      <c r="E1530" s="24"/>
      <c r="F1530" s="24"/>
      <c r="G1530" s="24"/>
      <c r="O1530" s="24"/>
      <c r="P1530" s="24"/>
      <c r="Q1530" s="24"/>
      <c r="R1530" s="24"/>
      <c r="S1530" s="24"/>
      <c r="T1530" s="24"/>
      <c r="U1530" s="24"/>
      <c r="V1530" s="24"/>
      <c r="W1530" s="24"/>
      <c r="X1530" s="24"/>
      <c r="Y1530" s="24"/>
      <c r="Z1530" s="24"/>
      <c r="AA1530" s="24"/>
      <c r="AB1530" s="24"/>
    </row>
    <row r="1531" spans="1:28">
      <c r="A1531" s="24"/>
      <c r="B1531" s="24"/>
      <c r="C1531" s="24"/>
      <c r="D1531" s="24"/>
      <c r="E1531" s="24"/>
      <c r="F1531" s="24"/>
      <c r="G1531" s="24"/>
      <c r="O1531" s="24"/>
      <c r="P1531" s="24"/>
      <c r="Q1531" s="24"/>
      <c r="R1531" s="24"/>
      <c r="S1531" s="24"/>
      <c r="T1531" s="24"/>
      <c r="U1531" s="24"/>
      <c r="V1531" s="24"/>
      <c r="W1531" s="24"/>
      <c r="X1531" s="24"/>
      <c r="Y1531" s="24"/>
      <c r="Z1531" s="24"/>
      <c r="AA1531" s="24"/>
      <c r="AB1531" s="24"/>
    </row>
    <row r="1532" spans="1:28">
      <c r="A1532" s="24"/>
      <c r="B1532" s="24"/>
      <c r="C1532" s="24"/>
      <c r="D1532" s="24"/>
      <c r="E1532" s="24"/>
      <c r="F1532" s="24"/>
      <c r="G1532" s="24"/>
      <c r="O1532" s="24"/>
      <c r="P1532" s="24"/>
      <c r="Q1532" s="24"/>
      <c r="R1532" s="24"/>
      <c r="S1532" s="24"/>
      <c r="T1532" s="24"/>
      <c r="U1532" s="24"/>
      <c r="V1532" s="24"/>
      <c r="W1532" s="24"/>
      <c r="X1532" s="24"/>
      <c r="Y1532" s="24"/>
      <c r="Z1532" s="24"/>
      <c r="AA1532" s="24"/>
      <c r="AB1532" s="24"/>
    </row>
    <row r="1533" spans="1:28">
      <c r="A1533" s="24"/>
      <c r="B1533" s="24"/>
      <c r="C1533" s="24"/>
      <c r="D1533" s="24"/>
      <c r="E1533" s="24"/>
      <c r="F1533" s="24"/>
      <c r="G1533" s="24"/>
      <c r="O1533" s="24"/>
      <c r="P1533" s="24"/>
      <c r="Q1533" s="24"/>
      <c r="R1533" s="24"/>
      <c r="S1533" s="24"/>
      <c r="T1533" s="24"/>
      <c r="U1533" s="24"/>
      <c r="V1533" s="24"/>
      <c r="W1533" s="24"/>
      <c r="X1533" s="24"/>
      <c r="Y1533" s="24"/>
      <c r="Z1533" s="24"/>
      <c r="AA1533" s="24"/>
      <c r="AB1533" s="24"/>
    </row>
    <row r="1534" spans="1:28">
      <c r="A1534" s="24"/>
      <c r="B1534" s="24"/>
      <c r="C1534" s="24"/>
      <c r="D1534" s="24"/>
      <c r="E1534" s="24"/>
      <c r="F1534" s="24"/>
      <c r="G1534" s="24"/>
      <c r="O1534" s="24"/>
      <c r="P1534" s="24"/>
      <c r="Q1534" s="24"/>
      <c r="R1534" s="24"/>
      <c r="S1534" s="24"/>
      <c r="T1534" s="24"/>
      <c r="U1534" s="24"/>
      <c r="V1534" s="24"/>
      <c r="W1534" s="24"/>
      <c r="X1534" s="24"/>
      <c r="Y1534" s="24"/>
      <c r="Z1534" s="24"/>
      <c r="AA1534" s="24"/>
      <c r="AB1534" s="24"/>
    </row>
    <row r="1535" spans="1:28">
      <c r="A1535" s="24"/>
      <c r="B1535" s="24"/>
      <c r="C1535" s="24"/>
      <c r="D1535" s="24"/>
      <c r="E1535" s="24"/>
      <c r="F1535" s="24"/>
      <c r="G1535" s="24"/>
      <c r="O1535" s="24"/>
      <c r="P1535" s="24"/>
      <c r="Q1535" s="24"/>
      <c r="R1535" s="24"/>
      <c r="S1535" s="24"/>
      <c r="T1535" s="24"/>
      <c r="U1535" s="24"/>
      <c r="V1535" s="24"/>
      <c r="W1535" s="24"/>
      <c r="X1535" s="24"/>
      <c r="Y1535" s="24"/>
      <c r="Z1535" s="24"/>
      <c r="AA1535" s="24"/>
      <c r="AB1535" s="24"/>
    </row>
    <row r="1536" spans="1:28">
      <c r="A1536" s="24"/>
      <c r="B1536" s="24"/>
      <c r="C1536" s="24"/>
      <c r="D1536" s="24"/>
      <c r="E1536" s="24"/>
      <c r="F1536" s="24"/>
      <c r="G1536" s="24"/>
      <c r="O1536" s="24"/>
      <c r="P1536" s="24"/>
      <c r="Q1536" s="24"/>
      <c r="R1536" s="24"/>
      <c r="S1536" s="24"/>
      <c r="T1536" s="24"/>
      <c r="U1536" s="24"/>
      <c r="V1536" s="24"/>
      <c r="W1536" s="24"/>
      <c r="X1536" s="24"/>
      <c r="Y1536" s="24"/>
      <c r="Z1536" s="24"/>
      <c r="AA1536" s="24"/>
      <c r="AB1536" s="24"/>
    </row>
    <row r="1537" spans="1:28">
      <c r="A1537" s="24"/>
      <c r="B1537" s="24"/>
      <c r="C1537" s="24"/>
      <c r="D1537" s="24"/>
      <c r="E1537" s="24"/>
      <c r="F1537" s="24"/>
      <c r="G1537" s="24"/>
      <c r="O1537" s="24"/>
      <c r="P1537" s="24"/>
      <c r="Q1537" s="24"/>
      <c r="R1537" s="24"/>
      <c r="S1537" s="24"/>
      <c r="T1537" s="24"/>
      <c r="U1537" s="24"/>
      <c r="V1537" s="24"/>
      <c r="W1537" s="24"/>
      <c r="X1537" s="24"/>
      <c r="Y1537" s="24"/>
      <c r="Z1537" s="24"/>
      <c r="AA1537" s="24"/>
      <c r="AB1537" s="24"/>
    </row>
    <row r="1538" spans="1:28">
      <c r="A1538" s="24"/>
      <c r="B1538" s="24"/>
      <c r="C1538" s="24"/>
      <c r="D1538" s="24"/>
      <c r="E1538" s="24"/>
      <c r="F1538" s="24"/>
      <c r="G1538" s="24"/>
      <c r="O1538" s="24"/>
      <c r="P1538" s="24"/>
      <c r="Q1538" s="24"/>
      <c r="R1538" s="24"/>
      <c r="S1538" s="24"/>
      <c r="T1538" s="24"/>
      <c r="U1538" s="24"/>
      <c r="V1538" s="24"/>
      <c r="W1538" s="24"/>
      <c r="X1538" s="24"/>
      <c r="Y1538" s="24"/>
      <c r="Z1538" s="24"/>
      <c r="AA1538" s="24"/>
      <c r="AB1538" s="24"/>
    </row>
    <row r="1539" spans="1:28">
      <c r="A1539" s="24"/>
      <c r="B1539" s="24"/>
      <c r="C1539" s="24"/>
      <c r="D1539" s="24"/>
      <c r="E1539" s="24"/>
      <c r="F1539" s="24"/>
      <c r="G1539" s="24"/>
      <c r="O1539" s="24"/>
      <c r="P1539" s="24"/>
      <c r="Q1539" s="24"/>
      <c r="R1539" s="24"/>
      <c r="S1539" s="24"/>
      <c r="T1539" s="24"/>
      <c r="U1539" s="24"/>
      <c r="V1539" s="24"/>
      <c r="W1539" s="24"/>
      <c r="X1539" s="24"/>
      <c r="Y1539" s="24"/>
      <c r="Z1539" s="24"/>
      <c r="AA1539" s="24"/>
      <c r="AB1539" s="24"/>
    </row>
    <row r="1540" spans="1:28">
      <c r="A1540" s="24"/>
      <c r="B1540" s="24"/>
      <c r="C1540" s="24"/>
      <c r="D1540" s="24"/>
      <c r="E1540" s="24"/>
      <c r="F1540" s="24"/>
      <c r="G1540" s="24"/>
      <c r="O1540" s="24"/>
      <c r="P1540" s="24"/>
      <c r="Q1540" s="24"/>
      <c r="R1540" s="24"/>
      <c r="S1540" s="24"/>
      <c r="T1540" s="24"/>
      <c r="U1540" s="24"/>
      <c r="V1540" s="24"/>
      <c r="W1540" s="24"/>
      <c r="X1540" s="24"/>
      <c r="Y1540" s="24"/>
      <c r="Z1540" s="24"/>
      <c r="AA1540" s="24"/>
      <c r="AB1540" s="24"/>
    </row>
    <row r="1541" spans="1:28">
      <c r="A1541" s="24"/>
      <c r="B1541" s="24"/>
      <c r="C1541" s="24"/>
      <c r="D1541" s="24"/>
      <c r="E1541" s="24"/>
      <c r="F1541" s="24"/>
      <c r="G1541" s="24"/>
      <c r="O1541" s="24"/>
      <c r="P1541" s="24"/>
      <c r="Q1541" s="24"/>
      <c r="R1541" s="24"/>
      <c r="S1541" s="24"/>
      <c r="T1541" s="24"/>
      <c r="U1541" s="24"/>
      <c r="V1541" s="24"/>
      <c r="W1541" s="24"/>
      <c r="X1541" s="24"/>
      <c r="Y1541" s="24"/>
      <c r="Z1541" s="24"/>
      <c r="AA1541" s="24"/>
      <c r="AB1541" s="24"/>
    </row>
    <row r="1542" spans="1:28">
      <c r="A1542" s="24"/>
      <c r="B1542" s="24"/>
      <c r="C1542" s="24"/>
      <c r="D1542" s="24"/>
      <c r="E1542" s="24"/>
      <c r="F1542" s="24"/>
      <c r="G1542" s="24"/>
      <c r="O1542" s="24"/>
      <c r="P1542" s="24"/>
      <c r="Q1542" s="24"/>
      <c r="R1542" s="24"/>
      <c r="S1542" s="24"/>
      <c r="T1542" s="24"/>
      <c r="U1542" s="24"/>
      <c r="V1542" s="24"/>
      <c r="W1542" s="24"/>
      <c r="X1542" s="24"/>
      <c r="Y1542" s="24"/>
      <c r="Z1542" s="24"/>
      <c r="AA1542" s="24"/>
      <c r="AB1542" s="24"/>
    </row>
    <row r="1543" spans="1:28">
      <c r="A1543" s="24"/>
      <c r="B1543" s="24"/>
      <c r="C1543" s="24"/>
      <c r="D1543" s="24"/>
      <c r="E1543" s="24"/>
      <c r="F1543" s="24"/>
      <c r="G1543" s="24"/>
      <c r="O1543" s="24"/>
      <c r="P1543" s="24"/>
      <c r="Q1543" s="24"/>
      <c r="R1543" s="24"/>
      <c r="S1543" s="24"/>
      <c r="T1543" s="24"/>
      <c r="U1543" s="24"/>
      <c r="V1543" s="24"/>
      <c r="W1543" s="24"/>
      <c r="X1543" s="24"/>
      <c r="Y1543" s="24"/>
      <c r="Z1543" s="24"/>
      <c r="AA1543" s="24"/>
      <c r="AB1543" s="24"/>
    </row>
    <row r="1544" spans="1:28">
      <c r="A1544" s="24"/>
      <c r="B1544" s="24"/>
      <c r="C1544" s="24"/>
      <c r="D1544" s="24"/>
      <c r="E1544" s="24"/>
      <c r="F1544" s="24"/>
      <c r="G1544" s="24"/>
      <c r="O1544" s="24"/>
      <c r="P1544" s="24"/>
      <c r="Q1544" s="24"/>
      <c r="R1544" s="24"/>
      <c r="S1544" s="24"/>
      <c r="T1544" s="24"/>
      <c r="U1544" s="24"/>
      <c r="V1544" s="24"/>
      <c r="W1544" s="24"/>
      <c r="X1544" s="24"/>
      <c r="Y1544" s="24"/>
      <c r="Z1544" s="24"/>
      <c r="AA1544" s="24"/>
      <c r="AB1544" s="24"/>
    </row>
    <row r="1545" spans="1:28">
      <c r="A1545" s="24"/>
      <c r="B1545" s="24"/>
      <c r="C1545" s="24"/>
      <c r="D1545" s="24"/>
      <c r="E1545" s="24"/>
      <c r="F1545" s="24"/>
      <c r="G1545" s="24"/>
      <c r="O1545" s="24"/>
      <c r="P1545" s="24"/>
      <c r="Q1545" s="24"/>
      <c r="R1545" s="24"/>
      <c r="S1545" s="24"/>
      <c r="T1545" s="24"/>
      <c r="U1545" s="24"/>
      <c r="V1545" s="24"/>
      <c r="W1545" s="24"/>
      <c r="X1545" s="24"/>
      <c r="Y1545" s="24"/>
      <c r="Z1545" s="24"/>
      <c r="AA1545" s="24"/>
      <c r="AB1545" s="24"/>
    </row>
    <row r="1546" spans="1:28">
      <c r="A1546" s="24"/>
      <c r="B1546" s="24"/>
      <c r="C1546" s="24"/>
      <c r="D1546" s="24"/>
      <c r="E1546" s="24"/>
      <c r="F1546" s="24"/>
      <c r="G1546" s="24"/>
      <c r="O1546" s="24"/>
      <c r="P1546" s="24"/>
      <c r="Q1546" s="24"/>
      <c r="R1546" s="24"/>
      <c r="S1546" s="24"/>
      <c r="T1546" s="24"/>
      <c r="U1546" s="24"/>
      <c r="V1546" s="24"/>
      <c r="W1546" s="24"/>
      <c r="X1546" s="24"/>
      <c r="Y1546" s="24"/>
      <c r="Z1546" s="24"/>
      <c r="AA1546" s="24"/>
      <c r="AB1546" s="24"/>
    </row>
    <row r="1547" spans="1:28">
      <c r="A1547" s="24"/>
      <c r="B1547" s="24"/>
      <c r="C1547" s="24"/>
      <c r="D1547" s="24"/>
      <c r="E1547" s="24"/>
      <c r="F1547" s="24"/>
      <c r="G1547" s="24"/>
      <c r="O1547" s="24"/>
      <c r="P1547" s="24"/>
      <c r="Q1547" s="24"/>
      <c r="R1547" s="24"/>
      <c r="S1547" s="24"/>
      <c r="T1547" s="24"/>
      <c r="U1547" s="24"/>
      <c r="V1547" s="24"/>
      <c r="W1547" s="24"/>
      <c r="X1547" s="24"/>
      <c r="Y1547" s="24"/>
      <c r="Z1547" s="24"/>
      <c r="AA1547" s="24"/>
      <c r="AB1547" s="24"/>
    </row>
    <row r="1548" spans="1:28">
      <c r="A1548" s="24"/>
      <c r="B1548" s="24"/>
      <c r="C1548" s="24"/>
      <c r="D1548" s="24"/>
      <c r="E1548" s="24"/>
      <c r="F1548" s="24"/>
      <c r="G1548" s="24"/>
      <c r="O1548" s="24"/>
      <c r="P1548" s="24"/>
      <c r="Q1548" s="24"/>
      <c r="R1548" s="24"/>
      <c r="S1548" s="24"/>
      <c r="T1548" s="24"/>
      <c r="U1548" s="24"/>
      <c r="V1548" s="24"/>
      <c r="W1548" s="24"/>
      <c r="X1548" s="24"/>
      <c r="Y1548" s="24"/>
      <c r="Z1548" s="24"/>
      <c r="AA1548" s="24"/>
      <c r="AB1548" s="24"/>
    </row>
    <row r="1549" spans="1:28">
      <c r="A1549" s="24"/>
      <c r="B1549" s="24"/>
      <c r="C1549" s="24"/>
      <c r="D1549" s="24"/>
      <c r="E1549" s="24"/>
      <c r="F1549" s="24"/>
      <c r="G1549" s="24"/>
      <c r="O1549" s="24"/>
      <c r="P1549" s="24"/>
      <c r="Q1549" s="24"/>
      <c r="R1549" s="24"/>
      <c r="S1549" s="24"/>
      <c r="T1549" s="24"/>
      <c r="U1549" s="24"/>
      <c r="V1549" s="24"/>
      <c r="W1549" s="24"/>
      <c r="X1549" s="24"/>
      <c r="Y1549" s="24"/>
      <c r="Z1549" s="24"/>
      <c r="AA1549" s="24"/>
      <c r="AB1549" s="24"/>
    </row>
    <row r="1550" spans="1:28">
      <c r="A1550" s="24"/>
      <c r="B1550" s="24"/>
      <c r="C1550" s="24"/>
      <c r="D1550" s="24"/>
      <c r="E1550" s="24"/>
      <c r="F1550" s="24"/>
      <c r="G1550" s="24"/>
      <c r="O1550" s="24"/>
      <c r="P1550" s="24"/>
      <c r="Q1550" s="24"/>
      <c r="R1550" s="24"/>
      <c r="S1550" s="24"/>
      <c r="T1550" s="24"/>
      <c r="U1550" s="24"/>
      <c r="V1550" s="24"/>
      <c r="W1550" s="24"/>
      <c r="X1550" s="24"/>
      <c r="Y1550" s="24"/>
      <c r="Z1550" s="24"/>
      <c r="AA1550" s="24"/>
      <c r="AB1550" s="24"/>
    </row>
    <row r="1551" spans="1:28">
      <c r="A1551" s="24"/>
      <c r="B1551" s="24"/>
      <c r="C1551" s="24"/>
      <c r="D1551" s="24"/>
      <c r="E1551" s="24"/>
      <c r="F1551" s="24"/>
      <c r="G1551" s="24"/>
      <c r="O1551" s="24"/>
      <c r="P1551" s="24"/>
      <c r="Q1551" s="24"/>
      <c r="R1551" s="24"/>
      <c r="S1551" s="24"/>
      <c r="T1551" s="24"/>
      <c r="U1551" s="24"/>
      <c r="V1551" s="24"/>
      <c r="W1551" s="24"/>
      <c r="X1551" s="24"/>
      <c r="Y1551" s="24"/>
      <c r="Z1551" s="24"/>
      <c r="AA1551" s="24"/>
      <c r="AB1551" s="24"/>
    </row>
    <row r="1552" spans="1:28">
      <c r="A1552" s="24"/>
      <c r="B1552" s="24"/>
      <c r="C1552" s="24"/>
      <c r="D1552" s="24"/>
      <c r="E1552" s="24"/>
      <c r="F1552" s="24"/>
      <c r="G1552" s="24"/>
      <c r="O1552" s="24"/>
      <c r="P1552" s="24"/>
      <c r="Q1552" s="24"/>
      <c r="R1552" s="24"/>
      <c r="S1552" s="24"/>
      <c r="T1552" s="24"/>
      <c r="U1552" s="24"/>
      <c r="V1552" s="24"/>
      <c r="W1552" s="24"/>
      <c r="X1552" s="24"/>
      <c r="Y1552" s="24"/>
      <c r="Z1552" s="24"/>
      <c r="AA1552" s="24"/>
      <c r="AB1552" s="24"/>
    </row>
    <row r="1553" spans="1:28">
      <c r="A1553" s="24"/>
      <c r="B1553" s="24"/>
      <c r="C1553" s="24"/>
      <c r="D1553" s="24"/>
      <c r="E1553" s="24"/>
      <c r="F1553" s="24"/>
      <c r="G1553" s="24"/>
      <c r="O1553" s="24"/>
      <c r="P1553" s="24"/>
      <c r="Q1553" s="24"/>
      <c r="R1553" s="24"/>
      <c r="S1553" s="24"/>
      <c r="T1553" s="24"/>
      <c r="U1553" s="24"/>
      <c r="V1553" s="24"/>
      <c r="W1553" s="24"/>
      <c r="X1553" s="24"/>
      <c r="Y1553" s="24"/>
      <c r="Z1553" s="24"/>
      <c r="AA1553" s="24"/>
      <c r="AB1553" s="24"/>
    </row>
    <row r="1554" spans="1:28">
      <c r="A1554" s="24"/>
      <c r="B1554" s="24"/>
      <c r="C1554" s="24"/>
      <c r="D1554" s="24"/>
      <c r="E1554" s="24"/>
      <c r="F1554" s="24"/>
      <c r="G1554" s="24"/>
      <c r="O1554" s="24"/>
      <c r="P1554" s="24"/>
      <c r="Q1554" s="24"/>
      <c r="R1554" s="24"/>
      <c r="S1554" s="24"/>
      <c r="T1554" s="24"/>
      <c r="U1554" s="24"/>
      <c r="V1554" s="24"/>
      <c r="W1554" s="24"/>
      <c r="X1554" s="24"/>
      <c r="Y1554" s="24"/>
      <c r="Z1554" s="24"/>
      <c r="AA1554" s="24"/>
      <c r="AB1554" s="24"/>
    </row>
    <row r="1555" spans="1:28">
      <c r="A1555" s="24"/>
      <c r="B1555" s="24"/>
      <c r="C1555" s="24"/>
      <c r="D1555" s="24"/>
      <c r="E1555" s="24"/>
      <c r="F1555" s="24"/>
      <c r="G1555" s="24"/>
      <c r="O1555" s="24"/>
      <c r="P1555" s="24"/>
      <c r="Q1555" s="24"/>
      <c r="R1555" s="24"/>
      <c r="S1555" s="24"/>
      <c r="T1555" s="24"/>
      <c r="U1555" s="24"/>
      <c r="V1555" s="24"/>
      <c r="W1555" s="24"/>
      <c r="X1555" s="24"/>
      <c r="Y1555" s="24"/>
      <c r="Z1555" s="24"/>
      <c r="AA1555" s="24"/>
      <c r="AB1555" s="24"/>
    </row>
    <row r="1556" spans="1:28">
      <c r="A1556" s="24"/>
      <c r="B1556" s="24"/>
      <c r="C1556" s="24"/>
      <c r="D1556" s="24"/>
      <c r="E1556" s="24"/>
      <c r="F1556" s="24"/>
      <c r="G1556" s="24"/>
      <c r="O1556" s="24"/>
      <c r="P1556" s="24"/>
      <c r="Q1556" s="24"/>
      <c r="R1556" s="24"/>
      <c r="S1556" s="24"/>
      <c r="T1556" s="24"/>
      <c r="U1556" s="24"/>
      <c r="V1556" s="24"/>
      <c r="W1556" s="24"/>
      <c r="X1556" s="24"/>
      <c r="Y1556" s="24"/>
      <c r="Z1556" s="24"/>
      <c r="AA1556" s="24"/>
      <c r="AB1556" s="24"/>
    </row>
    <row r="1557" spans="1:28">
      <c r="A1557" s="24"/>
      <c r="B1557" s="24"/>
      <c r="C1557" s="24"/>
      <c r="D1557" s="24"/>
      <c r="E1557" s="24"/>
      <c r="F1557" s="24"/>
      <c r="G1557" s="24"/>
      <c r="O1557" s="24"/>
      <c r="P1557" s="24"/>
      <c r="Q1557" s="24"/>
      <c r="R1557" s="24"/>
      <c r="S1557" s="24"/>
      <c r="T1557" s="24"/>
      <c r="U1557" s="24"/>
      <c r="V1557" s="24"/>
      <c r="W1557" s="24"/>
      <c r="X1557" s="24"/>
      <c r="Y1557" s="24"/>
      <c r="Z1557" s="24"/>
      <c r="AA1557" s="24"/>
      <c r="AB1557" s="24"/>
    </row>
    <row r="1558" spans="1:28">
      <c r="A1558" s="24"/>
      <c r="B1558" s="24"/>
      <c r="C1558" s="24"/>
      <c r="D1558" s="24"/>
      <c r="E1558" s="24"/>
      <c r="F1558" s="24"/>
      <c r="G1558" s="24"/>
      <c r="O1558" s="24"/>
      <c r="P1558" s="24"/>
      <c r="Q1558" s="24"/>
      <c r="R1558" s="24"/>
      <c r="S1558" s="24"/>
      <c r="T1558" s="24"/>
      <c r="U1558" s="24"/>
      <c r="V1558" s="24"/>
      <c r="W1558" s="24"/>
      <c r="X1558" s="24"/>
      <c r="Y1558" s="24"/>
      <c r="Z1558" s="24"/>
      <c r="AA1558" s="24"/>
      <c r="AB1558" s="24"/>
    </row>
    <row r="1559" spans="1:28">
      <c r="A1559" s="24"/>
      <c r="B1559" s="24"/>
      <c r="C1559" s="24"/>
      <c r="D1559" s="24"/>
      <c r="E1559" s="24"/>
      <c r="F1559" s="24"/>
      <c r="G1559" s="24"/>
      <c r="O1559" s="24"/>
      <c r="P1559" s="24"/>
      <c r="Q1559" s="24"/>
      <c r="R1559" s="24"/>
      <c r="S1559" s="24"/>
      <c r="T1559" s="24"/>
      <c r="U1559" s="24"/>
      <c r="V1559" s="24"/>
      <c r="W1559" s="24"/>
      <c r="X1559" s="24"/>
      <c r="Y1559" s="24"/>
      <c r="Z1559" s="24"/>
      <c r="AA1559" s="24"/>
      <c r="AB1559" s="24"/>
    </row>
    <row r="1560" spans="1:28">
      <c r="A1560" s="24"/>
      <c r="B1560" s="24"/>
      <c r="C1560" s="24"/>
      <c r="D1560" s="24"/>
      <c r="E1560" s="24"/>
      <c r="F1560" s="24"/>
      <c r="G1560" s="24"/>
      <c r="O1560" s="24"/>
      <c r="P1560" s="24"/>
      <c r="Q1560" s="24"/>
      <c r="R1560" s="24"/>
      <c r="S1560" s="24"/>
      <c r="T1560" s="24"/>
      <c r="U1560" s="24"/>
      <c r="V1560" s="24"/>
      <c r="W1560" s="24"/>
      <c r="X1560" s="24"/>
      <c r="Y1560" s="24"/>
      <c r="Z1560" s="24"/>
      <c r="AA1560" s="24"/>
      <c r="AB1560" s="24"/>
    </row>
    <row r="1561" spans="1:28">
      <c r="A1561" s="24"/>
      <c r="B1561" s="24"/>
      <c r="C1561" s="24"/>
      <c r="D1561" s="24"/>
      <c r="E1561" s="24"/>
      <c r="F1561" s="24"/>
      <c r="G1561" s="24"/>
      <c r="O1561" s="24"/>
      <c r="P1561" s="24"/>
      <c r="Q1561" s="24"/>
      <c r="R1561" s="24"/>
      <c r="S1561" s="24"/>
      <c r="T1561" s="24"/>
      <c r="U1561" s="24"/>
      <c r="V1561" s="24"/>
      <c r="W1561" s="24"/>
      <c r="X1561" s="24"/>
      <c r="Y1561" s="24"/>
      <c r="Z1561" s="24"/>
      <c r="AA1561" s="24"/>
      <c r="AB1561" s="24"/>
    </row>
    <row r="1562" spans="1:28">
      <c r="A1562" s="24"/>
      <c r="B1562" s="24"/>
      <c r="C1562" s="24"/>
      <c r="D1562" s="24"/>
      <c r="E1562" s="24"/>
      <c r="F1562" s="24"/>
      <c r="G1562" s="24"/>
      <c r="O1562" s="24"/>
      <c r="P1562" s="24"/>
      <c r="Q1562" s="24"/>
      <c r="R1562" s="24"/>
      <c r="S1562" s="24"/>
      <c r="T1562" s="24"/>
      <c r="U1562" s="24"/>
      <c r="V1562" s="24"/>
      <c r="W1562" s="24"/>
      <c r="X1562" s="24"/>
      <c r="Y1562" s="24"/>
      <c r="Z1562" s="24"/>
      <c r="AA1562" s="24"/>
      <c r="AB1562" s="24"/>
    </row>
    <row r="1563" spans="1:28">
      <c r="A1563" s="24"/>
      <c r="B1563" s="24"/>
      <c r="C1563" s="24"/>
      <c r="D1563" s="24"/>
      <c r="E1563" s="24"/>
      <c r="F1563" s="24"/>
      <c r="G1563" s="24"/>
      <c r="O1563" s="24"/>
      <c r="P1563" s="24"/>
      <c r="Q1563" s="24"/>
      <c r="R1563" s="24"/>
      <c r="S1563" s="24"/>
      <c r="T1563" s="24"/>
      <c r="U1563" s="24"/>
      <c r="V1563" s="24"/>
      <c r="W1563" s="24"/>
      <c r="X1563" s="24"/>
      <c r="Y1563" s="24"/>
      <c r="Z1563" s="24"/>
      <c r="AA1563" s="24"/>
      <c r="AB1563" s="24"/>
    </row>
    <row r="1564" spans="1:28">
      <c r="A1564" s="24"/>
      <c r="B1564" s="24"/>
      <c r="C1564" s="24"/>
      <c r="D1564" s="24"/>
      <c r="E1564" s="24"/>
      <c r="F1564" s="24"/>
      <c r="G1564" s="24"/>
      <c r="O1564" s="24"/>
      <c r="P1564" s="24"/>
      <c r="Q1564" s="24"/>
      <c r="R1564" s="24"/>
      <c r="S1564" s="24"/>
      <c r="T1564" s="24"/>
      <c r="U1564" s="24"/>
      <c r="V1564" s="24"/>
      <c r="W1564" s="24"/>
      <c r="X1564" s="24"/>
      <c r="Y1564" s="24"/>
      <c r="Z1564" s="24"/>
      <c r="AA1564" s="24"/>
      <c r="AB1564" s="24"/>
    </row>
    <row r="1565" spans="1:28">
      <c r="A1565" s="24"/>
      <c r="B1565" s="24"/>
      <c r="C1565" s="24"/>
      <c r="D1565" s="24"/>
      <c r="E1565" s="24"/>
      <c r="F1565" s="24"/>
      <c r="G1565" s="24"/>
      <c r="O1565" s="24"/>
      <c r="P1565" s="24"/>
      <c r="Q1565" s="24"/>
      <c r="R1565" s="24"/>
      <c r="S1565" s="24"/>
      <c r="T1565" s="24"/>
      <c r="U1565" s="24"/>
      <c r="V1565" s="24"/>
      <c r="W1565" s="24"/>
      <c r="X1565" s="24"/>
      <c r="Y1565" s="24"/>
      <c r="Z1565" s="24"/>
      <c r="AA1565" s="24"/>
      <c r="AB1565" s="24"/>
    </row>
    <row r="1566" spans="1:28">
      <c r="A1566" s="24"/>
      <c r="B1566" s="24"/>
      <c r="C1566" s="24"/>
      <c r="D1566" s="24"/>
      <c r="E1566" s="24"/>
      <c r="F1566" s="24"/>
      <c r="G1566" s="24"/>
      <c r="O1566" s="24"/>
      <c r="P1566" s="24"/>
      <c r="Q1566" s="24"/>
      <c r="R1566" s="24"/>
      <c r="S1566" s="24"/>
      <c r="T1566" s="24"/>
      <c r="U1566" s="24"/>
      <c r="V1566" s="24"/>
      <c r="W1566" s="24"/>
      <c r="X1566" s="24"/>
      <c r="Y1566" s="24"/>
      <c r="Z1566" s="24"/>
      <c r="AA1566" s="24"/>
      <c r="AB1566" s="24"/>
    </row>
    <row r="1567" spans="1:28">
      <c r="A1567" s="24"/>
      <c r="B1567" s="24"/>
      <c r="C1567" s="24"/>
      <c r="D1567" s="24"/>
      <c r="E1567" s="24"/>
      <c r="F1567" s="24"/>
      <c r="G1567" s="24"/>
      <c r="O1567" s="24"/>
      <c r="P1567" s="24"/>
      <c r="Q1567" s="24"/>
      <c r="R1567" s="24"/>
      <c r="S1567" s="24"/>
      <c r="T1567" s="24"/>
      <c r="U1567" s="24"/>
      <c r="V1567" s="24"/>
      <c r="W1567" s="24"/>
      <c r="X1567" s="24"/>
      <c r="Y1567" s="24"/>
      <c r="Z1567" s="24"/>
      <c r="AA1567" s="24"/>
      <c r="AB1567" s="24"/>
    </row>
    <row r="1568" spans="1:28">
      <c r="A1568" s="24"/>
      <c r="B1568" s="24"/>
      <c r="C1568" s="24"/>
      <c r="D1568" s="24"/>
      <c r="E1568" s="24"/>
      <c r="F1568" s="24"/>
      <c r="G1568" s="24"/>
      <c r="O1568" s="24"/>
      <c r="P1568" s="24"/>
      <c r="Q1568" s="24"/>
      <c r="R1568" s="24"/>
      <c r="S1568" s="24"/>
      <c r="T1568" s="24"/>
      <c r="U1568" s="24"/>
      <c r="V1568" s="24"/>
      <c r="W1568" s="24"/>
      <c r="X1568" s="24"/>
      <c r="Y1568" s="24"/>
      <c r="Z1568" s="24"/>
      <c r="AA1568" s="24"/>
      <c r="AB1568" s="24"/>
    </row>
    <row r="1569" spans="1:28">
      <c r="A1569" s="24"/>
      <c r="B1569" s="24"/>
      <c r="C1569" s="24"/>
      <c r="D1569" s="24"/>
      <c r="E1569" s="24"/>
      <c r="F1569" s="24"/>
      <c r="G1569" s="24"/>
      <c r="O1569" s="24"/>
      <c r="P1569" s="24"/>
      <c r="Q1569" s="24"/>
      <c r="R1569" s="24"/>
      <c r="S1569" s="24"/>
      <c r="T1569" s="24"/>
      <c r="U1569" s="24"/>
      <c r="V1569" s="24"/>
      <c r="W1569" s="24"/>
      <c r="X1569" s="24"/>
      <c r="Y1569" s="24"/>
      <c r="Z1569" s="24"/>
      <c r="AA1569" s="24"/>
      <c r="AB1569" s="24"/>
    </row>
    <row r="1570" spans="1:28">
      <c r="A1570" s="24"/>
      <c r="B1570" s="24"/>
      <c r="C1570" s="24"/>
      <c r="D1570" s="24"/>
      <c r="E1570" s="24"/>
      <c r="F1570" s="24"/>
      <c r="G1570" s="24"/>
      <c r="O1570" s="24"/>
      <c r="P1570" s="24"/>
      <c r="Q1570" s="24"/>
      <c r="R1570" s="24"/>
      <c r="S1570" s="24"/>
      <c r="T1570" s="24"/>
      <c r="U1570" s="24"/>
      <c r="V1570" s="24"/>
      <c r="W1570" s="24"/>
      <c r="X1570" s="24"/>
      <c r="Y1570" s="24"/>
      <c r="Z1570" s="24"/>
      <c r="AA1570" s="24"/>
      <c r="AB1570" s="24"/>
    </row>
    <row r="1571" spans="1:28">
      <c r="A1571" s="24"/>
      <c r="B1571" s="24"/>
      <c r="C1571" s="24"/>
      <c r="D1571" s="24"/>
      <c r="E1571" s="24"/>
      <c r="F1571" s="24"/>
      <c r="G1571" s="24"/>
      <c r="O1571" s="24"/>
      <c r="P1571" s="24"/>
      <c r="Q1571" s="24"/>
      <c r="R1571" s="24"/>
      <c r="S1571" s="24"/>
      <c r="T1571" s="24"/>
      <c r="U1571" s="24"/>
      <c r="V1571" s="24"/>
      <c r="W1571" s="24"/>
      <c r="X1571" s="24"/>
      <c r="Y1571" s="24"/>
      <c r="Z1571" s="24"/>
      <c r="AA1571" s="24"/>
      <c r="AB1571" s="24"/>
    </row>
    <row r="1572" spans="1:28">
      <c r="A1572" s="24"/>
      <c r="B1572" s="24"/>
      <c r="C1572" s="24"/>
      <c r="D1572" s="24"/>
      <c r="E1572" s="24"/>
      <c r="F1572" s="24"/>
      <c r="G1572" s="24"/>
      <c r="O1572" s="24"/>
      <c r="P1572" s="24"/>
      <c r="Q1572" s="24"/>
      <c r="R1572" s="24"/>
      <c r="S1572" s="24"/>
      <c r="T1572" s="24"/>
      <c r="U1572" s="24"/>
      <c r="V1572" s="24"/>
      <c r="W1572" s="24"/>
      <c r="X1572" s="24"/>
      <c r="Y1572" s="24"/>
      <c r="Z1572" s="24"/>
      <c r="AA1572" s="24"/>
      <c r="AB1572" s="24"/>
    </row>
    <row r="1573" spans="1:28">
      <c r="A1573" s="24"/>
      <c r="B1573" s="24"/>
      <c r="C1573" s="24"/>
      <c r="D1573" s="24"/>
      <c r="E1573" s="24"/>
      <c r="F1573" s="24"/>
      <c r="G1573" s="24"/>
      <c r="O1573" s="24"/>
      <c r="P1573" s="24"/>
      <c r="Q1573" s="24"/>
      <c r="R1573" s="24"/>
      <c r="S1573" s="24"/>
      <c r="T1573" s="24"/>
      <c r="U1573" s="24"/>
      <c r="V1573" s="24"/>
      <c r="W1573" s="24"/>
      <c r="X1573" s="24"/>
      <c r="Y1573" s="24"/>
      <c r="Z1573" s="24"/>
      <c r="AA1573" s="24"/>
      <c r="AB1573" s="24"/>
    </row>
    <row r="1574" spans="1:28">
      <c r="A1574" s="24"/>
      <c r="B1574" s="24"/>
      <c r="C1574" s="24"/>
      <c r="D1574" s="24"/>
      <c r="E1574" s="24"/>
      <c r="F1574" s="24"/>
      <c r="G1574" s="24"/>
      <c r="O1574" s="24"/>
      <c r="P1574" s="24"/>
      <c r="Q1574" s="24"/>
      <c r="R1574" s="24"/>
      <c r="S1574" s="24"/>
      <c r="T1574" s="24"/>
      <c r="U1574" s="24"/>
      <c r="V1574" s="24"/>
      <c r="W1574" s="24"/>
      <c r="X1574" s="24"/>
      <c r="Y1574" s="24"/>
      <c r="Z1574" s="24"/>
      <c r="AA1574" s="24"/>
      <c r="AB1574" s="24"/>
    </row>
    <row r="1575" spans="1:28">
      <c r="A1575" s="24"/>
      <c r="B1575" s="24"/>
      <c r="C1575" s="24"/>
      <c r="D1575" s="24"/>
      <c r="E1575" s="24"/>
      <c r="F1575" s="24"/>
      <c r="G1575" s="24"/>
      <c r="O1575" s="24"/>
      <c r="P1575" s="24"/>
      <c r="Q1575" s="24"/>
      <c r="R1575" s="24"/>
      <c r="S1575" s="24"/>
      <c r="T1575" s="24"/>
      <c r="U1575" s="24"/>
      <c r="V1575" s="24"/>
      <c r="W1575" s="24"/>
      <c r="X1575" s="24"/>
      <c r="Y1575" s="24"/>
      <c r="Z1575" s="24"/>
      <c r="AA1575" s="24"/>
      <c r="AB1575" s="24"/>
    </row>
    <row r="1576" spans="1:28">
      <c r="A1576" s="24"/>
      <c r="B1576" s="24"/>
      <c r="C1576" s="24"/>
      <c r="D1576" s="24"/>
      <c r="E1576" s="24"/>
      <c r="F1576" s="24"/>
      <c r="G1576" s="24"/>
      <c r="O1576" s="24"/>
      <c r="P1576" s="24"/>
      <c r="Q1576" s="24"/>
      <c r="R1576" s="24"/>
      <c r="S1576" s="24"/>
      <c r="T1576" s="24"/>
      <c r="U1576" s="24"/>
      <c r="V1576" s="24"/>
      <c r="W1576" s="24"/>
      <c r="X1576" s="24"/>
      <c r="Y1576" s="24"/>
      <c r="Z1576" s="24"/>
      <c r="AA1576" s="24"/>
      <c r="AB1576" s="24"/>
    </row>
    <row r="1577" spans="1:28">
      <c r="A1577" s="24"/>
      <c r="B1577" s="24"/>
      <c r="C1577" s="24"/>
      <c r="D1577" s="24"/>
      <c r="E1577" s="24"/>
      <c r="F1577" s="24"/>
      <c r="G1577" s="24"/>
      <c r="O1577" s="24"/>
      <c r="P1577" s="24"/>
      <c r="Q1577" s="24"/>
      <c r="R1577" s="24"/>
      <c r="S1577" s="24"/>
      <c r="T1577" s="24"/>
      <c r="U1577" s="24"/>
      <c r="V1577" s="24"/>
      <c r="W1577" s="24"/>
      <c r="X1577" s="24"/>
      <c r="Y1577" s="24"/>
      <c r="Z1577" s="24"/>
      <c r="AA1577" s="24"/>
      <c r="AB1577" s="24"/>
    </row>
    <row r="1578" spans="1:28">
      <c r="A1578" s="24"/>
      <c r="B1578" s="24"/>
      <c r="C1578" s="24"/>
      <c r="D1578" s="24"/>
      <c r="E1578" s="24"/>
      <c r="F1578" s="24"/>
      <c r="G1578" s="24"/>
      <c r="O1578" s="24"/>
      <c r="P1578" s="24"/>
      <c r="Q1578" s="24"/>
      <c r="R1578" s="24"/>
      <c r="S1578" s="24"/>
      <c r="T1578" s="24"/>
      <c r="U1578" s="24"/>
      <c r="V1578" s="24"/>
      <c r="W1578" s="24"/>
      <c r="X1578" s="24"/>
      <c r="Y1578" s="24"/>
      <c r="Z1578" s="24"/>
      <c r="AA1578" s="24"/>
      <c r="AB1578" s="24"/>
    </row>
    <row r="1579" spans="1:28">
      <c r="A1579" s="24"/>
      <c r="B1579" s="24"/>
      <c r="C1579" s="24"/>
      <c r="D1579" s="24"/>
      <c r="E1579" s="24"/>
      <c r="F1579" s="24"/>
      <c r="G1579" s="24"/>
      <c r="O1579" s="24"/>
      <c r="P1579" s="24"/>
      <c r="Q1579" s="24"/>
      <c r="R1579" s="24"/>
      <c r="S1579" s="24"/>
      <c r="T1579" s="24"/>
      <c r="U1579" s="24"/>
      <c r="V1579" s="24"/>
      <c r="W1579" s="24"/>
      <c r="X1579" s="24"/>
      <c r="Y1579" s="24"/>
      <c r="Z1579" s="24"/>
      <c r="AA1579" s="24"/>
      <c r="AB1579" s="24"/>
    </row>
    <row r="1580" spans="1:28">
      <c r="A1580" s="24"/>
      <c r="B1580" s="24"/>
      <c r="C1580" s="24"/>
      <c r="D1580" s="24"/>
      <c r="E1580" s="24"/>
      <c r="F1580" s="24"/>
      <c r="G1580" s="24"/>
      <c r="O1580" s="24"/>
      <c r="P1580" s="24"/>
      <c r="Q1580" s="24"/>
      <c r="R1580" s="24"/>
      <c r="S1580" s="24"/>
      <c r="T1580" s="24"/>
      <c r="U1580" s="24"/>
      <c r="V1580" s="24"/>
      <c r="W1580" s="24"/>
      <c r="X1580" s="24"/>
      <c r="Y1580" s="24"/>
      <c r="Z1580" s="24"/>
      <c r="AA1580" s="24"/>
      <c r="AB1580" s="24"/>
    </row>
    <row r="1581" spans="1:28">
      <c r="A1581" s="24"/>
      <c r="B1581" s="24"/>
      <c r="C1581" s="24"/>
      <c r="D1581" s="24"/>
      <c r="E1581" s="24"/>
      <c r="F1581" s="24"/>
      <c r="G1581" s="24"/>
      <c r="O1581" s="24"/>
      <c r="P1581" s="24"/>
      <c r="Q1581" s="24"/>
      <c r="R1581" s="24"/>
      <c r="S1581" s="24"/>
      <c r="T1581" s="24"/>
      <c r="U1581" s="24"/>
      <c r="V1581" s="24"/>
      <c r="W1581" s="24"/>
      <c r="X1581" s="24"/>
      <c r="Y1581" s="24"/>
      <c r="Z1581" s="24"/>
      <c r="AA1581" s="24"/>
      <c r="AB1581" s="24"/>
    </row>
    <row r="1582" spans="1:28">
      <c r="A1582" s="24"/>
      <c r="B1582" s="24"/>
      <c r="C1582" s="24"/>
      <c r="D1582" s="24"/>
      <c r="E1582" s="24"/>
      <c r="F1582" s="24"/>
      <c r="G1582" s="24"/>
      <c r="O1582" s="24"/>
      <c r="P1582" s="24"/>
      <c r="Q1582" s="24"/>
      <c r="R1582" s="24"/>
      <c r="S1582" s="24"/>
      <c r="T1582" s="24"/>
      <c r="U1582" s="24"/>
      <c r="V1582" s="24"/>
      <c r="W1582" s="24"/>
      <c r="X1582" s="24"/>
      <c r="Y1582" s="24"/>
      <c r="Z1582" s="24"/>
      <c r="AA1582" s="24"/>
      <c r="AB1582" s="24"/>
    </row>
    <row r="1583" spans="1:28">
      <c r="A1583" s="24"/>
      <c r="B1583" s="24"/>
      <c r="C1583" s="24"/>
      <c r="D1583" s="24"/>
      <c r="E1583" s="24"/>
      <c r="F1583" s="24"/>
      <c r="G1583" s="24"/>
      <c r="O1583" s="24"/>
      <c r="P1583" s="24"/>
      <c r="Q1583" s="24"/>
      <c r="R1583" s="24"/>
      <c r="S1583" s="24"/>
      <c r="T1583" s="24"/>
      <c r="U1583" s="24"/>
      <c r="V1583" s="24"/>
      <c r="W1583" s="24"/>
      <c r="X1583" s="24"/>
      <c r="Y1583" s="24"/>
      <c r="Z1583" s="24"/>
      <c r="AA1583" s="24"/>
      <c r="AB1583" s="24"/>
    </row>
    <row r="1584" spans="1:28">
      <c r="A1584" s="24"/>
      <c r="B1584" s="24"/>
      <c r="C1584" s="24"/>
      <c r="D1584" s="24"/>
      <c r="E1584" s="24"/>
      <c r="F1584" s="24"/>
      <c r="G1584" s="24"/>
      <c r="O1584" s="24"/>
      <c r="P1584" s="24"/>
      <c r="Q1584" s="24"/>
      <c r="R1584" s="24"/>
      <c r="S1584" s="24"/>
      <c r="T1584" s="24"/>
      <c r="U1584" s="24"/>
      <c r="V1584" s="24"/>
      <c r="W1584" s="24"/>
      <c r="X1584" s="24"/>
      <c r="Y1584" s="24"/>
      <c r="Z1584" s="24"/>
      <c r="AA1584" s="24"/>
      <c r="AB1584" s="24"/>
    </row>
    <row r="1585" spans="1:28">
      <c r="A1585" s="24"/>
      <c r="B1585" s="24"/>
      <c r="C1585" s="24"/>
      <c r="D1585" s="24"/>
      <c r="E1585" s="24"/>
      <c r="F1585" s="24"/>
      <c r="G1585" s="24"/>
      <c r="O1585" s="24"/>
      <c r="P1585" s="24"/>
      <c r="Q1585" s="24"/>
      <c r="R1585" s="24"/>
      <c r="S1585" s="24"/>
      <c r="T1585" s="24"/>
      <c r="U1585" s="24"/>
      <c r="V1585" s="24"/>
      <c r="W1585" s="24"/>
      <c r="X1585" s="24"/>
      <c r="Y1585" s="24"/>
      <c r="Z1585" s="24"/>
      <c r="AA1585" s="24"/>
      <c r="AB1585" s="24"/>
    </row>
    <row r="1586" spans="1:28">
      <c r="A1586" s="24"/>
      <c r="B1586" s="24"/>
      <c r="C1586" s="24"/>
      <c r="D1586" s="24"/>
      <c r="E1586" s="24"/>
      <c r="F1586" s="24"/>
      <c r="G1586" s="24"/>
      <c r="O1586" s="24"/>
      <c r="P1586" s="24"/>
      <c r="Q1586" s="24"/>
      <c r="R1586" s="24"/>
      <c r="S1586" s="24"/>
      <c r="T1586" s="24"/>
      <c r="U1586" s="24"/>
      <c r="V1586" s="24"/>
      <c r="W1586" s="24"/>
      <c r="X1586" s="24"/>
      <c r="Y1586" s="24"/>
      <c r="Z1586" s="24"/>
      <c r="AA1586" s="24"/>
      <c r="AB1586" s="24"/>
    </row>
    <row r="1587" spans="1:28">
      <c r="A1587" s="24"/>
      <c r="B1587" s="24"/>
      <c r="C1587" s="24"/>
      <c r="D1587" s="24"/>
      <c r="E1587" s="24"/>
      <c r="F1587" s="24"/>
      <c r="G1587" s="24"/>
      <c r="O1587" s="24"/>
      <c r="P1587" s="24"/>
      <c r="Q1587" s="24"/>
      <c r="R1587" s="24"/>
      <c r="S1587" s="24"/>
      <c r="T1587" s="24"/>
      <c r="U1587" s="24"/>
      <c r="V1587" s="24"/>
      <c r="W1587" s="24"/>
      <c r="X1587" s="24"/>
      <c r="Y1587" s="24"/>
      <c r="Z1587" s="24"/>
      <c r="AA1587" s="24"/>
      <c r="AB1587" s="24"/>
    </row>
    <row r="1588" spans="1:28">
      <c r="A1588" s="24"/>
      <c r="B1588" s="24"/>
      <c r="C1588" s="24"/>
      <c r="D1588" s="24"/>
      <c r="E1588" s="24"/>
      <c r="F1588" s="24"/>
      <c r="G1588" s="24"/>
      <c r="O1588" s="24"/>
      <c r="P1588" s="24"/>
      <c r="Q1588" s="24"/>
      <c r="R1588" s="24"/>
      <c r="S1588" s="24"/>
      <c r="T1588" s="24"/>
      <c r="U1588" s="24"/>
      <c r="V1588" s="24"/>
      <c r="W1588" s="24"/>
      <c r="X1588" s="24"/>
      <c r="Y1588" s="24"/>
      <c r="Z1588" s="24"/>
      <c r="AA1588" s="24"/>
      <c r="AB1588" s="24"/>
    </row>
    <row r="1589" spans="1:28">
      <c r="A1589" s="24"/>
      <c r="B1589" s="24"/>
      <c r="C1589" s="24"/>
      <c r="D1589" s="24"/>
      <c r="E1589" s="24"/>
      <c r="F1589" s="24"/>
      <c r="G1589" s="24"/>
      <c r="O1589" s="24"/>
      <c r="P1589" s="24"/>
      <c r="Q1589" s="24"/>
      <c r="R1589" s="24"/>
      <c r="S1589" s="24"/>
      <c r="T1589" s="24"/>
      <c r="U1589" s="24"/>
      <c r="V1589" s="24"/>
      <c r="W1589" s="24"/>
      <c r="X1589" s="24"/>
      <c r="Y1589" s="24"/>
      <c r="Z1589" s="24"/>
      <c r="AA1589" s="24"/>
      <c r="AB1589" s="24"/>
    </row>
    <row r="1590" spans="1:28">
      <c r="A1590" s="24"/>
      <c r="B1590" s="24"/>
      <c r="C1590" s="24"/>
      <c r="D1590" s="24"/>
      <c r="E1590" s="24"/>
      <c r="F1590" s="24"/>
      <c r="G1590" s="24"/>
      <c r="O1590" s="24"/>
      <c r="P1590" s="24"/>
      <c r="Q1590" s="24"/>
      <c r="R1590" s="24"/>
      <c r="S1590" s="24"/>
      <c r="T1590" s="24"/>
      <c r="U1590" s="24"/>
      <c r="V1590" s="24"/>
      <c r="W1590" s="24"/>
      <c r="X1590" s="24"/>
      <c r="Y1590" s="24"/>
      <c r="Z1590" s="24"/>
      <c r="AA1590" s="24"/>
      <c r="AB1590" s="24"/>
    </row>
    <row r="1591" spans="1:28">
      <c r="A1591" s="24"/>
      <c r="B1591" s="24"/>
      <c r="C1591" s="24"/>
      <c r="D1591" s="24"/>
      <c r="E1591" s="24"/>
      <c r="F1591" s="24"/>
      <c r="G1591" s="24"/>
      <c r="O1591" s="24"/>
      <c r="P1591" s="24"/>
      <c r="Q1591" s="24"/>
      <c r="R1591" s="24"/>
      <c r="S1591" s="24"/>
      <c r="T1591" s="24"/>
      <c r="U1591" s="24"/>
      <c r="V1591" s="24"/>
      <c r="W1591" s="24"/>
      <c r="X1591" s="24"/>
      <c r="Y1591" s="24"/>
      <c r="Z1591" s="24"/>
      <c r="AA1591" s="24"/>
      <c r="AB1591" s="24"/>
    </row>
    <row r="1592" spans="1:28">
      <c r="A1592" s="24"/>
      <c r="B1592" s="24"/>
      <c r="C1592" s="24"/>
      <c r="D1592" s="24"/>
      <c r="E1592" s="24"/>
      <c r="F1592" s="24"/>
      <c r="G1592" s="24"/>
      <c r="O1592" s="24"/>
      <c r="P1592" s="24"/>
      <c r="Q1592" s="24"/>
      <c r="R1592" s="24"/>
      <c r="S1592" s="24"/>
      <c r="T1592" s="24"/>
      <c r="U1592" s="24"/>
      <c r="V1592" s="24"/>
      <c r="W1592" s="24"/>
      <c r="X1592" s="24"/>
      <c r="Y1592" s="24"/>
      <c r="Z1592" s="24"/>
      <c r="AA1592" s="24"/>
      <c r="AB1592" s="24"/>
    </row>
    <row r="1593" spans="1:28">
      <c r="A1593" s="24"/>
      <c r="B1593" s="24"/>
      <c r="C1593" s="24"/>
      <c r="D1593" s="24"/>
      <c r="E1593" s="24"/>
      <c r="F1593" s="24"/>
      <c r="G1593" s="24"/>
      <c r="O1593" s="24"/>
      <c r="P1593" s="24"/>
      <c r="Q1593" s="24"/>
      <c r="R1593" s="24"/>
      <c r="S1593" s="24"/>
      <c r="T1593" s="24"/>
      <c r="U1593" s="24"/>
      <c r="V1593" s="24"/>
      <c r="W1593" s="24"/>
      <c r="X1593" s="24"/>
      <c r="Y1593" s="24"/>
      <c r="Z1593" s="24"/>
      <c r="AA1593" s="24"/>
      <c r="AB1593" s="24"/>
    </row>
    <row r="1594" spans="1:28">
      <c r="A1594" s="24"/>
      <c r="B1594" s="24"/>
      <c r="C1594" s="24"/>
      <c r="D1594" s="24"/>
      <c r="E1594" s="24"/>
      <c r="F1594" s="24"/>
      <c r="G1594" s="24"/>
      <c r="O1594" s="24"/>
      <c r="P1594" s="24"/>
      <c r="Q1594" s="24"/>
      <c r="R1594" s="24"/>
      <c r="S1594" s="24"/>
      <c r="T1594" s="24"/>
      <c r="U1594" s="24"/>
      <c r="V1594" s="24"/>
      <c r="W1594" s="24"/>
      <c r="X1594" s="24"/>
      <c r="Y1594" s="24"/>
      <c r="Z1594" s="24"/>
      <c r="AA1594" s="24"/>
      <c r="AB1594" s="24"/>
    </row>
    <row r="1595" spans="1:28">
      <c r="A1595" s="24"/>
      <c r="B1595" s="24"/>
      <c r="C1595" s="24"/>
      <c r="D1595" s="24"/>
      <c r="E1595" s="24"/>
      <c r="F1595" s="24"/>
      <c r="G1595" s="24"/>
      <c r="O1595" s="24"/>
      <c r="P1595" s="24"/>
      <c r="Q1595" s="24"/>
      <c r="R1595" s="24"/>
      <c r="S1595" s="24"/>
      <c r="T1595" s="24"/>
      <c r="U1595" s="24"/>
      <c r="V1595" s="24"/>
      <c r="W1595" s="24"/>
      <c r="X1595" s="24"/>
      <c r="Y1595" s="24"/>
      <c r="Z1595" s="24"/>
      <c r="AA1595" s="24"/>
      <c r="AB1595" s="24"/>
    </row>
    <row r="1596" spans="1:28">
      <c r="A1596" s="24"/>
      <c r="B1596" s="24"/>
      <c r="C1596" s="24"/>
      <c r="D1596" s="24"/>
      <c r="E1596" s="24"/>
      <c r="F1596" s="24"/>
      <c r="G1596" s="24"/>
      <c r="O1596" s="24"/>
      <c r="P1596" s="24"/>
      <c r="Q1596" s="24"/>
      <c r="R1596" s="24"/>
      <c r="S1596" s="24"/>
      <c r="T1596" s="24"/>
      <c r="U1596" s="24"/>
      <c r="V1596" s="24"/>
      <c r="W1596" s="24"/>
      <c r="X1596" s="24"/>
      <c r="Y1596" s="24"/>
      <c r="Z1596" s="24"/>
      <c r="AA1596" s="24"/>
      <c r="AB1596" s="24"/>
    </row>
    <row r="1597" spans="1:28">
      <c r="A1597" s="24"/>
      <c r="B1597" s="24"/>
      <c r="C1597" s="24"/>
      <c r="D1597" s="24"/>
      <c r="E1597" s="24"/>
      <c r="F1597" s="24"/>
      <c r="G1597" s="24"/>
      <c r="O1597" s="24"/>
      <c r="P1597" s="24"/>
      <c r="Q1597" s="24"/>
      <c r="R1597" s="24"/>
      <c r="S1597" s="24"/>
      <c r="T1597" s="24"/>
      <c r="U1597" s="24"/>
      <c r="V1597" s="24"/>
      <c r="W1597" s="24"/>
      <c r="X1597" s="24"/>
      <c r="Y1597" s="24"/>
      <c r="Z1597" s="24"/>
      <c r="AA1597" s="24"/>
      <c r="AB1597" s="24"/>
    </row>
    <row r="1598" spans="1:28">
      <c r="A1598" s="24"/>
      <c r="B1598" s="24"/>
      <c r="C1598" s="24"/>
      <c r="D1598" s="24"/>
      <c r="E1598" s="24"/>
      <c r="F1598" s="24"/>
      <c r="G1598" s="24"/>
      <c r="O1598" s="24"/>
      <c r="P1598" s="24"/>
      <c r="Q1598" s="24"/>
      <c r="R1598" s="24"/>
      <c r="S1598" s="24"/>
      <c r="T1598" s="24"/>
      <c r="U1598" s="24"/>
      <c r="V1598" s="24"/>
      <c r="W1598" s="24"/>
      <c r="X1598" s="24"/>
      <c r="Y1598" s="24"/>
      <c r="Z1598" s="24"/>
      <c r="AA1598" s="24"/>
      <c r="AB1598" s="24"/>
    </row>
    <row r="1599" spans="1:28">
      <c r="A1599" s="24"/>
      <c r="B1599" s="24"/>
      <c r="C1599" s="24"/>
      <c r="D1599" s="24"/>
      <c r="E1599" s="24"/>
      <c r="F1599" s="24"/>
      <c r="G1599" s="24"/>
      <c r="O1599" s="24"/>
      <c r="P1599" s="24"/>
      <c r="Q1599" s="24"/>
      <c r="R1599" s="24"/>
      <c r="S1599" s="24"/>
      <c r="T1599" s="24"/>
      <c r="U1599" s="24"/>
      <c r="V1599" s="24"/>
      <c r="W1599" s="24"/>
      <c r="X1599" s="24"/>
      <c r="Y1599" s="24"/>
      <c r="Z1599" s="24"/>
      <c r="AA1599" s="24"/>
      <c r="AB1599" s="24"/>
    </row>
    <row r="1600" spans="1:28">
      <c r="A1600" s="24"/>
      <c r="B1600" s="24"/>
      <c r="C1600" s="24"/>
      <c r="D1600" s="24"/>
      <c r="E1600" s="24"/>
      <c r="F1600" s="24"/>
      <c r="G1600" s="24"/>
      <c r="O1600" s="24"/>
      <c r="P1600" s="24"/>
      <c r="Q1600" s="24"/>
      <c r="R1600" s="24"/>
      <c r="S1600" s="24"/>
      <c r="T1600" s="24"/>
      <c r="U1600" s="24"/>
      <c r="V1600" s="24"/>
      <c r="W1600" s="24"/>
      <c r="X1600" s="24"/>
      <c r="Y1600" s="24"/>
      <c r="Z1600" s="24"/>
      <c r="AA1600" s="24"/>
      <c r="AB1600" s="24"/>
    </row>
    <row r="1601" spans="1:28">
      <c r="A1601" s="24"/>
      <c r="B1601" s="24"/>
      <c r="C1601" s="24"/>
      <c r="D1601" s="24"/>
      <c r="E1601" s="24"/>
      <c r="F1601" s="24"/>
      <c r="G1601" s="24"/>
      <c r="O1601" s="24"/>
      <c r="P1601" s="24"/>
      <c r="Q1601" s="24"/>
      <c r="R1601" s="24"/>
      <c r="S1601" s="24"/>
      <c r="T1601" s="24"/>
      <c r="U1601" s="24"/>
      <c r="V1601" s="24"/>
      <c r="W1601" s="24"/>
      <c r="X1601" s="24"/>
      <c r="Y1601" s="24"/>
      <c r="Z1601" s="24"/>
      <c r="AA1601" s="24"/>
      <c r="AB1601" s="24"/>
    </row>
    <row r="1602" spans="1:28">
      <c r="A1602" s="24"/>
      <c r="B1602" s="24"/>
      <c r="C1602" s="24"/>
      <c r="D1602" s="24"/>
      <c r="E1602" s="24"/>
      <c r="F1602" s="24"/>
      <c r="G1602" s="24"/>
      <c r="O1602" s="24"/>
      <c r="P1602" s="24"/>
      <c r="Q1602" s="24"/>
      <c r="R1602" s="24"/>
      <c r="S1602" s="24"/>
      <c r="T1602" s="24"/>
      <c r="U1602" s="24"/>
      <c r="V1602" s="24"/>
      <c r="W1602" s="24"/>
      <c r="X1602" s="24"/>
      <c r="Y1602" s="24"/>
      <c r="Z1602" s="24"/>
      <c r="AA1602" s="24"/>
      <c r="AB1602" s="24"/>
    </row>
    <row r="1603" spans="1:28">
      <c r="A1603" s="24"/>
      <c r="B1603" s="24"/>
      <c r="C1603" s="24"/>
      <c r="D1603" s="24"/>
      <c r="E1603" s="24"/>
      <c r="F1603" s="24"/>
      <c r="G1603" s="24"/>
      <c r="O1603" s="24"/>
      <c r="P1603" s="24"/>
      <c r="Q1603" s="24"/>
      <c r="R1603" s="24"/>
      <c r="S1603" s="24"/>
      <c r="T1603" s="24"/>
      <c r="U1603" s="24"/>
      <c r="V1603" s="24"/>
      <c r="W1603" s="24"/>
      <c r="X1603" s="24"/>
      <c r="Y1603" s="24"/>
      <c r="Z1603" s="24"/>
      <c r="AA1603" s="24"/>
      <c r="AB1603" s="24"/>
    </row>
    <row r="1604" spans="1:28">
      <c r="A1604" s="24"/>
      <c r="B1604" s="24"/>
      <c r="C1604" s="24"/>
      <c r="D1604" s="24"/>
      <c r="E1604" s="24"/>
      <c r="F1604" s="24"/>
      <c r="G1604" s="24"/>
      <c r="O1604" s="24"/>
      <c r="P1604" s="24"/>
      <c r="Q1604" s="24"/>
      <c r="R1604" s="24"/>
      <c r="S1604" s="24"/>
      <c r="T1604" s="24"/>
      <c r="U1604" s="24"/>
      <c r="V1604" s="24"/>
      <c r="W1604" s="24"/>
      <c r="X1604" s="24"/>
      <c r="Y1604" s="24"/>
      <c r="Z1604" s="24"/>
      <c r="AA1604" s="24"/>
      <c r="AB1604" s="24"/>
    </row>
    <row r="1605" spans="1:28">
      <c r="A1605" s="24"/>
      <c r="B1605" s="24"/>
      <c r="C1605" s="24"/>
      <c r="D1605" s="24"/>
      <c r="E1605" s="24"/>
      <c r="F1605" s="24"/>
      <c r="G1605" s="24"/>
      <c r="O1605" s="24"/>
      <c r="P1605" s="24"/>
      <c r="Q1605" s="24"/>
      <c r="R1605" s="24"/>
      <c r="S1605" s="24"/>
      <c r="T1605" s="24"/>
      <c r="U1605" s="24"/>
      <c r="V1605" s="24"/>
      <c r="W1605" s="24"/>
      <c r="X1605" s="24"/>
      <c r="Y1605" s="24"/>
      <c r="Z1605" s="24"/>
      <c r="AA1605" s="24"/>
      <c r="AB1605" s="24"/>
    </row>
    <row r="1606" spans="1:28">
      <c r="A1606" s="24"/>
      <c r="B1606" s="24"/>
      <c r="C1606" s="24"/>
      <c r="D1606" s="24"/>
      <c r="E1606" s="24"/>
      <c r="F1606" s="24"/>
      <c r="G1606" s="24"/>
      <c r="O1606" s="24"/>
      <c r="P1606" s="24"/>
      <c r="Q1606" s="24"/>
      <c r="R1606" s="24"/>
      <c r="S1606" s="24"/>
      <c r="T1606" s="24"/>
      <c r="U1606" s="24"/>
      <c r="V1606" s="24"/>
      <c r="W1606" s="24"/>
      <c r="X1606" s="24"/>
      <c r="Y1606" s="24"/>
      <c r="Z1606" s="24"/>
      <c r="AA1606" s="24"/>
      <c r="AB1606" s="24"/>
    </row>
    <row r="1607" spans="1:28">
      <c r="A1607" s="24"/>
      <c r="B1607" s="24"/>
      <c r="C1607" s="24"/>
      <c r="D1607" s="24"/>
      <c r="E1607" s="24"/>
      <c r="F1607" s="24"/>
      <c r="G1607" s="24"/>
      <c r="O1607" s="24"/>
      <c r="P1607" s="24"/>
      <c r="Q1607" s="24"/>
      <c r="R1607" s="24"/>
      <c r="S1607" s="24"/>
      <c r="T1607" s="24"/>
      <c r="U1607" s="24"/>
      <c r="V1607" s="24"/>
      <c r="W1607" s="24"/>
      <c r="X1607" s="24"/>
      <c r="Y1607" s="24"/>
      <c r="Z1607" s="24"/>
      <c r="AA1607" s="24"/>
      <c r="AB1607" s="24"/>
    </row>
    <row r="1608" spans="1:28">
      <c r="A1608" s="24"/>
      <c r="B1608" s="24"/>
      <c r="C1608" s="24"/>
      <c r="D1608" s="24"/>
      <c r="E1608" s="24"/>
      <c r="F1608" s="24"/>
      <c r="G1608" s="24"/>
      <c r="O1608" s="24"/>
      <c r="P1608" s="24"/>
      <c r="Q1608" s="24"/>
      <c r="R1608" s="24"/>
      <c r="S1608" s="24"/>
      <c r="T1608" s="24"/>
      <c r="U1608" s="24"/>
      <c r="V1608" s="24"/>
      <c r="W1608" s="24"/>
      <c r="X1608" s="24"/>
      <c r="Y1608" s="24"/>
      <c r="Z1608" s="24"/>
      <c r="AA1608" s="24"/>
      <c r="AB1608" s="24"/>
    </row>
    <row r="1609" spans="1:28">
      <c r="A1609" s="24"/>
      <c r="B1609" s="24"/>
      <c r="C1609" s="24"/>
      <c r="D1609" s="24"/>
      <c r="E1609" s="24"/>
      <c r="F1609" s="24"/>
      <c r="G1609" s="24"/>
      <c r="O1609" s="24"/>
      <c r="P1609" s="24"/>
      <c r="Q1609" s="24"/>
      <c r="R1609" s="24"/>
      <c r="S1609" s="24"/>
      <c r="T1609" s="24"/>
      <c r="U1609" s="24"/>
      <c r="V1609" s="24"/>
      <c r="W1609" s="24"/>
      <c r="X1609" s="24"/>
      <c r="Y1609" s="24"/>
      <c r="Z1609" s="24"/>
      <c r="AA1609" s="24"/>
      <c r="AB1609" s="24"/>
    </row>
    <row r="1610" spans="1:28">
      <c r="A1610" s="24"/>
      <c r="B1610" s="24"/>
      <c r="C1610" s="24"/>
      <c r="D1610" s="24"/>
      <c r="E1610" s="24"/>
      <c r="F1610" s="24"/>
      <c r="G1610" s="24"/>
      <c r="O1610" s="24"/>
      <c r="P1610" s="24"/>
      <c r="Q1610" s="24"/>
      <c r="R1610" s="24"/>
      <c r="S1610" s="24"/>
      <c r="T1610" s="24"/>
      <c r="U1610" s="24"/>
      <c r="V1610" s="24"/>
      <c r="W1610" s="24"/>
      <c r="X1610" s="24"/>
      <c r="Y1610" s="24"/>
      <c r="Z1610" s="24"/>
      <c r="AA1610" s="24"/>
      <c r="AB1610" s="24"/>
    </row>
    <row r="1611" spans="1:28">
      <c r="A1611" s="24"/>
      <c r="B1611" s="24"/>
      <c r="C1611" s="24"/>
      <c r="D1611" s="24"/>
      <c r="E1611" s="24"/>
      <c r="F1611" s="24"/>
      <c r="G1611" s="24"/>
      <c r="O1611" s="24"/>
      <c r="P1611" s="24"/>
      <c r="Q1611" s="24"/>
      <c r="R1611" s="24"/>
      <c r="S1611" s="24"/>
      <c r="T1611" s="24"/>
      <c r="U1611" s="24"/>
      <c r="V1611" s="24"/>
      <c r="W1611" s="24"/>
      <c r="X1611" s="24"/>
      <c r="Y1611" s="24"/>
      <c r="Z1611" s="24"/>
      <c r="AA1611" s="24"/>
      <c r="AB1611" s="24"/>
    </row>
    <row r="1612" spans="1:28">
      <c r="A1612" s="24"/>
      <c r="B1612" s="24"/>
      <c r="C1612" s="24"/>
      <c r="D1612" s="24"/>
      <c r="E1612" s="24"/>
      <c r="F1612" s="24"/>
      <c r="G1612" s="24"/>
      <c r="O1612" s="24"/>
      <c r="P1612" s="24"/>
      <c r="Q1612" s="24"/>
      <c r="R1612" s="24"/>
      <c r="S1612" s="24"/>
      <c r="T1612" s="24"/>
      <c r="U1612" s="24"/>
      <c r="V1612" s="24"/>
      <c r="W1612" s="24"/>
      <c r="X1612" s="24"/>
      <c r="Y1612" s="24"/>
      <c r="Z1612" s="24"/>
      <c r="AA1612" s="24"/>
      <c r="AB1612" s="24"/>
    </row>
    <row r="1613" spans="1:28">
      <c r="A1613" s="24"/>
      <c r="B1613" s="24"/>
      <c r="C1613" s="24"/>
      <c r="D1613" s="24"/>
      <c r="E1613" s="24"/>
      <c r="F1613" s="24"/>
      <c r="G1613" s="24"/>
      <c r="O1613" s="24"/>
      <c r="P1613" s="24"/>
      <c r="Q1613" s="24"/>
      <c r="R1613" s="24"/>
      <c r="S1613" s="24"/>
      <c r="T1613" s="24"/>
      <c r="U1613" s="24"/>
      <c r="V1613" s="24"/>
      <c r="W1613" s="24"/>
      <c r="X1613" s="24"/>
      <c r="Y1613" s="24"/>
      <c r="Z1613" s="24"/>
      <c r="AA1613" s="24"/>
      <c r="AB1613" s="24"/>
    </row>
    <row r="1614" spans="1:28">
      <c r="A1614" s="24"/>
      <c r="B1614" s="24"/>
      <c r="C1614" s="24"/>
      <c r="D1614" s="24"/>
      <c r="E1614" s="24"/>
      <c r="F1614" s="24"/>
      <c r="G1614" s="24"/>
      <c r="O1614" s="24"/>
      <c r="P1614" s="24"/>
      <c r="Q1614" s="24"/>
      <c r="R1614" s="24"/>
      <c r="S1614" s="24"/>
      <c r="T1614" s="24"/>
      <c r="U1614" s="24"/>
      <c r="V1614" s="24"/>
      <c r="W1614" s="24"/>
      <c r="X1614" s="24"/>
      <c r="Y1614" s="24"/>
      <c r="Z1614" s="24"/>
      <c r="AA1614" s="24"/>
      <c r="AB1614" s="24"/>
    </row>
    <row r="1615" spans="1:28">
      <c r="A1615" s="24"/>
      <c r="B1615" s="24"/>
      <c r="C1615" s="24"/>
      <c r="D1615" s="24"/>
      <c r="E1615" s="24"/>
      <c r="F1615" s="24"/>
      <c r="G1615" s="24"/>
      <c r="O1615" s="24"/>
      <c r="P1615" s="24"/>
      <c r="Q1615" s="24"/>
      <c r="R1615" s="24"/>
      <c r="S1615" s="24"/>
      <c r="T1615" s="24"/>
      <c r="U1615" s="24"/>
      <c r="V1615" s="24"/>
      <c r="W1615" s="24"/>
      <c r="X1615" s="24"/>
      <c r="Y1615" s="24"/>
      <c r="Z1615" s="24"/>
      <c r="AA1615" s="24"/>
      <c r="AB1615" s="24"/>
    </row>
    <row r="1616" spans="1:28">
      <c r="A1616" s="24"/>
      <c r="B1616" s="24"/>
      <c r="C1616" s="24"/>
      <c r="D1616" s="24"/>
      <c r="E1616" s="24"/>
      <c r="F1616" s="24"/>
      <c r="G1616" s="24"/>
      <c r="O1616" s="24"/>
      <c r="P1616" s="24"/>
      <c r="Q1616" s="24"/>
      <c r="R1616" s="24"/>
      <c r="S1616" s="24"/>
      <c r="T1616" s="24"/>
      <c r="U1616" s="24"/>
      <c r="V1616" s="24"/>
      <c r="W1616" s="24"/>
      <c r="X1616" s="24"/>
      <c r="Y1616" s="24"/>
      <c r="Z1616" s="24"/>
      <c r="AA1616" s="24"/>
      <c r="AB1616" s="24"/>
    </row>
    <row r="1617" spans="1:28">
      <c r="A1617" s="24"/>
      <c r="B1617" s="24"/>
      <c r="C1617" s="24"/>
      <c r="D1617" s="24"/>
      <c r="E1617" s="24"/>
      <c r="F1617" s="24"/>
      <c r="G1617" s="24"/>
      <c r="O1617" s="24"/>
      <c r="P1617" s="24"/>
      <c r="Q1617" s="24"/>
      <c r="R1617" s="24"/>
      <c r="S1617" s="24"/>
      <c r="T1617" s="24"/>
      <c r="U1617" s="24"/>
      <c r="V1617" s="24"/>
      <c r="W1617" s="24"/>
      <c r="X1617" s="24"/>
      <c r="Y1617" s="24"/>
      <c r="Z1617" s="24"/>
      <c r="AA1617" s="24"/>
      <c r="AB1617" s="24"/>
    </row>
    <row r="1618" spans="1:28">
      <c r="A1618" s="24"/>
      <c r="B1618" s="24"/>
      <c r="C1618" s="24"/>
      <c r="D1618" s="24"/>
      <c r="E1618" s="24"/>
      <c r="F1618" s="24"/>
      <c r="G1618" s="24"/>
      <c r="O1618" s="24"/>
      <c r="P1618" s="24"/>
      <c r="Q1618" s="24"/>
      <c r="R1618" s="24"/>
      <c r="S1618" s="24"/>
      <c r="T1618" s="24"/>
      <c r="U1618" s="24"/>
      <c r="V1618" s="24"/>
      <c r="W1618" s="24"/>
      <c r="X1618" s="24"/>
      <c r="Y1618" s="24"/>
      <c r="Z1618" s="24"/>
      <c r="AA1618" s="24"/>
      <c r="AB1618" s="24"/>
    </row>
    <row r="1619" spans="1:28">
      <c r="A1619" s="24"/>
      <c r="B1619" s="24"/>
      <c r="C1619" s="24"/>
      <c r="D1619" s="24"/>
      <c r="E1619" s="24"/>
      <c r="F1619" s="24"/>
      <c r="G1619" s="24"/>
      <c r="O1619" s="24"/>
      <c r="P1619" s="24"/>
      <c r="Q1619" s="24"/>
      <c r="R1619" s="24"/>
      <c r="S1619" s="24"/>
      <c r="T1619" s="24"/>
      <c r="U1619" s="24"/>
      <c r="V1619" s="24"/>
      <c r="W1619" s="24"/>
      <c r="X1619" s="24"/>
      <c r="Y1619" s="24"/>
      <c r="Z1619" s="24"/>
      <c r="AA1619" s="24"/>
      <c r="AB1619" s="24"/>
    </row>
    <row r="1620" spans="1:28">
      <c r="A1620" s="24"/>
      <c r="B1620" s="24"/>
      <c r="C1620" s="24"/>
      <c r="D1620" s="24"/>
      <c r="E1620" s="24"/>
      <c r="F1620" s="24"/>
      <c r="G1620" s="24"/>
      <c r="O1620" s="24"/>
      <c r="P1620" s="24"/>
      <c r="Q1620" s="24"/>
      <c r="R1620" s="24"/>
      <c r="S1620" s="24"/>
      <c r="T1620" s="24"/>
      <c r="U1620" s="24"/>
      <c r="V1620" s="24"/>
      <c r="W1620" s="24"/>
      <c r="X1620" s="24"/>
      <c r="Y1620" s="24"/>
      <c r="Z1620" s="24"/>
      <c r="AA1620" s="24"/>
      <c r="AB1620" s="24"/>
    </row>
    <row r="1621" spans="1:28">
      <c r="A1621" s="24"/>
      <c r="B1621" s="24"/>
      <c r="C1621" s="24"/>
      <c r="D1621" s="24"/>
      <c r="E1621" s="24"/>
      <c r="F1621" s="24"/>
      <c r="G1621" s="24"/>
      <c r="O1621" s="24"/>
      <c r="P1621" s="24"/>
      <c r="Q1621" s="24"/>
      <c r="R1621" s="24"/>
      <c r="S1621" s="24"/>
      <c r="T1621" s="24"/>
      <c r="U1621" s="24"/>
      <c r="V1621" s="24"/>
      <c r="W1621" s="24"/>
      <c r="X1621" s="24"/>
      <c r="Y1621" s="24"/>
      <c r="Z1621" s="24"/>
      <c r="AA1621" s="24"/>
      <c r="AB1621" s="24"/>
    </row>
    <row r="1622" spans="1:28">
      <c r="A1622" s="24"/>
      <c r="B1622" s="24"/>
      <c r="C1622" s="24"/>
      <c r="D1622" s="24"/>
      <c r="E1622" s="24"/>
      <c r="F1622" s="24"/>
      <c r="G1622" s="24"/>
      <c r="O1622" s="24"/>
      <c r="P1622" s="24"/>
      <c r="Q1622" s="24"/>
      <c r="R1622" s="24"/>
      <c r="S1622" s="24"/>
      <c r="T1622" s="24"/>
      <c r="U1622" s="24"/>
      <c r="V1622" s="24"/>
      <c r="W1622" s="24"/>
      <c r="X1622" s="24"/>
      <c r="Y1622" s="24"/>
      <c r="Z1622" s="24"/>
      <c r="AA1622" s="24"/>
      <c r="AB1622" s="24"/>
    </row>
    <row r="1623" spans="1:28">
      <c r="A1623" s="24"/>
      <c r="B1623" s="24"/>
      <c r="C1623" s="24"/>
      <c r="D1623" s="24"/>
      <c r="E1623" s="24"/>
      <c r="F1623" s="24"/>
      <c r="G1623" s="24"/>
      <c r="O1623" s="24"/>
      <c r="P1623" s="24"/>
      <c r="Q1623" s="24"/>
      <c r="R1623" s="24"/>
      <c r="S1623" s="24"/>
      <c r="T1623" s="24"/>
      <c r="U1623" s="24"/>
      <c r="V1623" s="24"/>
      <c r="W1623" s="24"/>
      <c r="X1623" s="24"/>
      <c r="Y1623" s="24"/>
      <c r="Z1623" s="24"/>
      <c r="AA1623" s="24"/>
      <c r="AB1623" s="24"/>
    </row>
    <row r="1624" spans="1:28">
      <c r="A1624" s="24"/>
      <c r="B1624" s="24"/>
      <c r="C1624" s="24"/>
      <c r="D1624" s="24"/>
      <c r="E1624" s="24"/>
      <c r="F1624" s="24"/>
      <c r="G1624" s="24"/>
      <c r="O1624" s="24"/>
      <c r="P1624" s="24"/>
      <c r="Q1624" s="24"/>
      <c r="R1624" s="24"/>
      <c r="S1624" s="24"/>
      <c r="T1624" s="24"/>
      <c r="U1624" s="24"/>
      <c r="V1624" s="24"/>
      <c r="W1624" s="24"/>
      <c r="X1624" s="24"/>
      <c r="Y1624" s="24"/>
      <c r="Z1624" s="24"/>
      <c r="AA1624" s="24"/>
      <c r="AB1624" s="24"/>
    </row>
    <row r="1625" spans="1:28">
      <c r="A1625" s="24"/>
      <c r="B1625" s="24"/>
      <c r="C1625" s="24"/>
      <c r="D1625" s="24"/>
      <c r="E1625" s="24"/>
      <c r="F1625" s="24"/>
      <c r="G1625" s="24"/>
      <c r="O1625" s="24"/>
      <c r="P1625" s="24"/>
      <c r="Q1625" s="24"/>
      <c r="R1625" s="24"/>
      <c r="S1625" s="24"/>
      <c r="T1625" s="24"/>
      <c r="U1625" s="24"/>
      <c r="V1625" s="24"/>
      <c r="W1625" s="24"/>
      <c r="X1625" s="24"/>
      <c r="Y1625" s="24"/>
      <c r="Z1625" s="24"/>
      <c r="AA1625" s="24"/>
      <c r="AB1625" s="24"/>
    </row>
    <row r="1626" spans="1:28">
      <c r="A1626" s="24"/>
      <c r="B1626" s="24"/>
      <c r="C1626" s="24"/>
      <c r="D1626" s="24"/>
      <c r="E1626" s="24"/>
      <c r="F1626" s="24"/>
      <c r="G1626" s="24"/>
      <c r="O1626" s="24"/>
      <c r="P1626" s="24"/>
      <c r="Q1626" s="24"/>
      <c r="R1626" s="24"/>
      <c r="S1626" s="24"/>
      <c r="T1626" s="24"/>
      <c r="U1626" s="24"/>
      <c r="V1626" s="24"/>
      <c r="W1626" s="24"/>
      <c r="X1626" s="24"/>
      <c r="Y1626" s="24"/>
      <c r="Z1626" s="24"/>
      <c r="AA1626" s="24"/>
      <c r="AB1626" s="24"/>
    </row>
    <row r="1627" spans="1:28">
      <c r="A1627" s="24"/>
      <c r="B1627" s="24"/>
      <c r="C1627" s="24"/>
      <c r="D1627" s="24"/>
      <c r="E1627" s="24"/>
      <c r="F1627" s="24"/>
      <c r="G1627" s="24"/>
      <c r="O1627" s="24"/>
      <c r="P1627" s="24"/>
      <c r="Q1627" s="24"/>
      <c r="R1627" s="24"/>
      <c r="S1627" s="24"/>
      <c r="T1627" s="24"/>
      <c r="U1627" s="24"/>
      <c r="V1627" s="24"/>
      <c r="W1627" s="24"/>
      <c r="X1627" s="24"/>
      <c r="Y1627" s="24"/>
      <c r="Z1627" s="24"/>
      <c r="AA1627" s="24"/>
      <c r="AB1627" s="24"/>
    </row>
    <row r="1628" spans="1:28">
      <c r="A1628" s="24"/>
      <c r="B1628" s="24"/>
      <c r="C1628" s="24"/>
      <c r="D1628" s="24"/>
      <c r="E1628" s="24"/>
      <c r="F1628" s="24"/>
      <c r="G1628" s="24"/>
      <c r="O1628" s="24"/>
      <c r="P1628" s="24"/>
      <c r="Q1628" s="24"/>
      <c r="R1628" s="24"/>
      <c r="S1628" s="24"/>
      <c r="T1628" s="24"/>
      <c r="U1628" s="24"/>
      <c r="V1628" s="24"/>
      <c r="W1628" s="24"/>
      <c r="X1628" s="24"/>
      <c r="Y1628" s="24"/>
      <c r="Z1628" s="24"/>
      <c r="AA1628" s="24"/>
      <c r="AB1628" s="24"/>
    </row>
    <row r="1629" spans="1:28">
      <c r="A1629" s="24"/>
      <c r="B1629" s="24"/>
      <c r="C1629" s="24"/>
      <c r="D1629" s="24"/>
      <c r="E1629" s="24"/>
      <c r="F1629" s="24"/>
      <c r="G1629" s="24"/>
      <c r="O1629" s="24"/>
      <c r="P1629" s="24"/>
      <c r="Q1629" s="24"/>
      <c r="R1629" s="24"/>
      <c r="S1629" s="24"/>
      <c r="T1629" s="24"/>
      <c r="U1629" s="24"/>
      <c r="V1629" s="24"/>
      <c r="W1629" s="24"/>
      <c r="X1629" s="24"/>
      <c r="Y1629" s="24"/>
      <c r="Z1629" s="24"/>
      <c r="AA1629" s="24"/>
      <c r="AB1629" s="24"/>
    </row>
    <row r="1630" spans="1:28">
      <c r="A1630" s="24"/>
      <c r="B1630" s="24"/>
      <c r="C1630" s="24"/>
      <c r="D1630" s="24"/>
      <c r="E1630" s="24"/>
      <c r="F1630" s="24"/>
      <c r="G1630" s="24"/>
      <c r="O1630" s="24"/>
      <c r="P1630" s="24"/>
      <c r="Q1630" s="24"/>
      <c r="R1630" s="24"/>
      <c r="S1630" s="24"/>
      <c r="T1630" s="24"/>
      <c r="U1630" s="24"/>
      <c r="V1630" s="24"/>
      <c r="W1630" s="24"/>
      <c r="X1630" s="24"/>
      <c r="Y1630" s="24"/>
      <c r="Z1630" s="24"/>
      <c r="AA1630" s="24"/>
      <c r="AB1630" s="24"/>
    </row>
    <row r="1631" spans="1:28">
      <c r="A1631" s="24"/>
      <c r="B1631" s="24"/>
      <c r="C1631" s="24"/>
      <c r="D1631" s="24"/>
      <c r="E1631" s="24"/>
      <c r="F1631" s="24"/>
      <c r="G1631" s="24"/>
      <c r="O1631" s="24"/>
      <c r="P1631" s="24"/>
      <c r="Q1631" s="24"/>
      <c r="R1631" s="24"/>
      <c r="S1631" s="24"/>
      <c r="T1631" s="24"/>
      <c r="U1631" s="24"/>
      <c r="V1631" s="24"/>
      <c r="W1631" s="24"/>
      <c r="X1631" s="24"/>
      <c r="Y1631" s="24"/>
      <c r="Z1631" s="24"/>
      <c r="AA1631" s="24"/>
      <c r="AB1631" s="24"/>
    </row>
    <row r="1632" spans="1:28">
      <c r="A1632" s="24"/>
      <c r="B1632" s="24"/>
      <c r="C1632" s="24"/>
      <c r="D1632" s="24"/>
      <c r="E1632" s="24"/>
      <c r="F1632" s="24"/>
      <c r="G1632" s="24"/>
      <c r="O1632" s="24"/>
      <c r="P1632" s="24"/>
      <c r="Q1632" s="24"/>
      <c r="R1632" s="24"/>
      <c r="S1632" s="24"/>
      <c r="T1632" s="24"/>
      <c r="U1632" s="24"/>
      <c r="V1632" s="24"/>
      <c r="W1632" s="24"/>
      <c r="X1632" s="24"/>
      <c r="Y1632" s="24"/>
      <c r="Z1632" s="24"/>
      <c r="AA1632" s="24"/>
      <c r="AB1632" s="24"/>
    </row>
    <row r="1633" spans="1:28">
      <c r="A1633" s="24"/>
      <c r="B1633" s="24"/>
      <c r="C1633" s="24"/>
      <c r="D1633" s="24"/>
      <c r="E1633" s="24"/>
      <c r="F1633" s="24"/>
      <c r="G1633" s="24"/>
      <c r="O1633" s="24"/>
      <c r="P1633" s="24"/>
      <c r="Q1633" s="24"/>
      <c r="R1633" s="24"/>
      <c r="S1633" s="24"/>
      <c r="T1633" s="24"/>
      <c r="U1633" s="24"/>
      <c r="V1633" s="24"/>
      <c r="W1633" s="24"/>
      <c r="X1633" s="24"/>
      <c r="Y1633" s="24"/>
      <c r="Z1633" s="24"/>
      <c r="AA1633" s="24"/>
      <c r="AB1633" s="24"/>
    </row>
    <row r="1634" spans="1:28">
      <c r="A1634" s="24"/>
      <c r="B1634" s="24"/>
      <c r="C1634" s="24"/>
      <c r="D1634" s="24"/>
      <c r="E1634" s="24"/>
      <c r="F1634" s="24"/>
      <c r="G1634" s="24"/>
      <c r="O1634" s="24"/>
      <c r="P1634" s="24"/>
      <c r="Q1634" s="24"/>
      <c r="R1634" s="24"/>
      <c r="S1634" s="24"/>
      <c r="T1634" s="24"/>
      <c r="U1634" s="24"/>
      <c r="V1634" s="24"/>
      <c r="W1634" s="24"/>
      <c r="X1634" s="24"/>
      <c r="Y1634" s="24"/>
      <c r="Z1634" s="24"/>
      <c r="AA1634" s="24"/>
      <c r="AB1634" s="24"/>
    </row>
    <row r="1635" spans="1:28">
      <c r="A1635" s="24"/>
      <c r="B1635" s="24"/>
      <c r="C1635" s="24"/>
      <c r="D1635" s="24"/>
      <c r="E1635" s="24"/>
      <c r="F1635" s="24"/>
      <c r="G1635" s="24"/>
      <c r="O1635" s="24"/>
      <c r="P1635" s="24"/>
      <c r="Q1635" s="24"/>
      <c r="R1635" s="24"/>
      <c r="S1635" s="24"/>
      <c r="T1635" s="24"/>
      <c r="U1635" s="24"/>
      <c r="V1635" s="24"/>
      <c r="W1635" s="24"/>
      <c r="X1635" s="24"/>
      <c r="Y1635" s="24"/>
      <c r="Z1635" s="24"/>
      <c r="AA1635" s="24"/>
      <c r="AB1635" s="24"/>
    </row>
    <row r="1636" spans="1:28">
      <c r="A1636" s="24"/>
      <c r="B1636" s="24"/>
      <c r="C1636" s="24"/>
      <c r="D1636" s="24"/>
      <c r="E1636" s="24"/>
      <c r="F1636" s="24"/>
      <c r="G1636" s="24"/>
      <c r="O1636" s="24"/>
      <c r="P1636" s="24"/>
      <c r="Q1636" s="24"/>
      <c r="R1636" s="24"/>
      <c r="S1636" s="24"/>
      <c r="T1636" s="24"/>
      <c r="U1636" s="24"/>
      <c r="V1636" s="24"/>
      <c r="W1636" s="24"/>
      <c r="X1636" s="24"/>
      <c r="Y1636" s="24"/>
      <c r="Z1636" s="24"/>
      <c r="AA1636" s="24"/>
      <c r="AB1636" s="24"/>
    </row>
    <row r="1637" spans="1:28">
      <c r="A1637" s="24"/>
      <c r="B1637" s="24"/>
      <c r="C1637" s="24"/>
      <c r="D1637" s="24"/>
      <c r="E1637" s="24"/>
      <c r="F1637" s="24"/>
      <c r="G1637" s="24"/>
      <c r="O1637" s="24"/>
      <c r="P1637" s="24"/>
      <c r="Q1637" s="24"/>
      <c r="R1637" s="24"/>
      <c r="S1637" s="24"/>
      <c r="T1637" s="24"/>
      <c r="U1637" s="24"/>
      <c r="V1637" s="24"/>
      <c r="W1637" s="24"/>
      <c r="X1637" s="24"/>
      <c r="Y1637" s="24"/>
      <c r="Z1637" s="24"/>
      <c r="AA1637" s="24"/>
      <c r="AB1637" s="24"/>
    </row>
    <row r="1638" spans="1:28">
      <c r="A1638" s="24"/>
      <c r="B1638" s="24"/>
      <c r="C1638" s="24"/>
      <c r="D1638" s="24"/>
      <c r="E1638" s="24"/>
      <c r="F1638" s="24"/>
      <c r="G1638" s="24"/>
      <c r="O1638" s="24"/>
      <c r="P1638" s="24"/>
      <c r="Q1638" s="24"/>
      <c r="R1638" s="24"/>
      <c r="S1638" s="24"/>
      <c r="T1638" s="24"/>
      <c r="U1638" s="24"/>
      <c r="V1638" s="24"/>
      <c r="W1638" s="24"/>
      <c r="X1638" s="24"/>
      <c r="Y1638" s="24"/>
      <c r="Z1638" s="24"/>
      <c r="AA1638" s="24"/>
      <c r="AB1638" s="24"/>
    </row>
    <row r="1639" spans="1:28">
      <c r="A1639" s="24"/>
      <c r="B1639" s="24"/>
      <c r="C1639" s="24"/>
      <c r="D1639" s="24"/>
      <c r="E1639" s="24"/>
      <c r="F1639" s="24"/>
      <c r="G1639" s="24"/>
      <c r="O1639" s="24"/>
      <c r="P1639" s="24"/>
      <c r="Q1639" s="24"/>
      <c r="R1639" s="24"/>
      <c r="S1639" s="24"/>
      <c r="T1639" s="24"/>
      <c r="U1639" s="24"/>
      <c r="V1639" s="24"/>
      <c r="W1639" s="24"/>
      <c r="X1639" s="24"/>
      <c r="Y1639" s="24"/>
      <c r="Z1639" s="24"/>
      <c r="AA1639" s="24"/>
      <c r="AB1639" s="24"/>
    </row>
    <row r="1640" spans="1:28">
      <c r="A1640" s="24"/>
      <c r="B1640" s="24"/>
      <c r="C1640" s="24"/>
      <c r="D1640" s="24"/>
      <c r="E1640" s="24"/>
      <c r="F1640" s="24"/>
      <c r="G1640" s="24"/>
      <c r="O1640" s="24"/>
      <c r="P1640" s="24"/>
      <c r="Q1640" s="24"/>
      <c r="R1640" s="24"/>
      <c r="S1640" s="24"/>
      <c r="T1640" s="24"/>
      <c r="U1640" s="24"/>
      <c r="V1640" s="24"/>
      <c r="W1640" s="24"/>
      <c r="X1640" s="24"/>
      <c r="Y1640" s="24"/>
      <c r="Z1640" s="24"/>
      <c r="AA1640" s="24"/>
      <c r="AB1640" s="24"/>
    </row>
    <row r="1641" spans="1:28">
      <c r="A1641" s="24"/>
      <c r="B1641" s="24"/>
      <c r="C1641" s="24"/>
      <c r="D1641" s="24"/>
      <c r="E1641" s="24"/>
      <c r="F1641" s="24"/>
      <c r="G1641" s="24"/>
      <c r="O1641" s="24"/>
      <c r="P1641" s="24"/>
      <c r="Q1641" s="24"/>
      <c r="R1641" s="24"/>
      <c r="S1641" s="24"/>
      <c r="T1641" s="24"/>
      <c r="U1641" s="24"/>
      <c r="V1641" s="24"/>
      <c r="W1641" s="24"/>
      <c r="X1641" s="24"/>
      <c r="Y1641" s="24"/>
      <c r="Z1641" s="24"/>
      <c r="AA1641" s="24"/>
      <c r="AB1641" s="24"/>
    </row>
    <row r="1642" spans="1:28">
      <c r="A1642" s="24"/>
      <c r="B1642" s="24"/>
      <c r="C1642" s="24"/>
      <c r="D1642" s="24"/>
      <c r="E1642" s="24"/>
      <c r="F1642" s="24"/>
      <c r="G1642" s="24"/>
      <c r="O1642" s="24"/>
      <c r="P1642" s="24"/>
      <c r="Q1642" s="24"/>
      <c r="R1642" s="24"/>
      <c r="S1642" s="24"/>
      <c r="T1642" s="24"/>
      <c r="U1642" s="24"/>
      <c r="V1642" s="24"/>
      <c r="W1642" s="24"/>
      <c r="X1642" s="24"/>
      <c r="Y1642" s="24"/>
      <c r="Z1642" s="24"/>
      <c r="AA1642" s="24"/>
      <c r="AB1642" s="24"/>
    </row>
    <row r="1643" spans="1:28">
      <c r="A1643" s="24"/>
      <c r="B1643" s="24"/>
      <c r="C1643" s="24"/>
      <c r="D1643" s="24"/>
      <c r="E1643" s="24"/>
      <c r="F1643" s="24"/>
      <c r="G1643" s="24"/>
      <c r="O1643" s="24"/>
      <c r="P1643" s="24"/>
      <c r="Q1643" s="24"/>
      <c r="R1643" s="24"/>
      <c r="S1643" s="24"/>
      <c r="T1643" s="24"/>
      <c r="U1643" s="24"/>
      <c r="V1643" s="24"/>
      <c r="W1643" s="24"/>
      <c r="X1643" s="24"/>
      <c r="Y1643" s="24"/>
      <c r="Z1643" s="24"/>
      <c r="AA1643" s="24"/>
      <c r="AB1643" s="24"/>
    </row>
    <row r="1644" spans="1:28">
      <c r="A1644" s="24"/>
      <c r="B1644" s="24"/>
      <c r="C1644" s="24"/>
      <c r="D1644" s="24"/>
      <c r="E1644" s="24"/>
      <c r="F1644" s="24"/>
      <c r="G1644" s="24"/>
      <c r="O1644" s="24"/>
      <c r="P1644" s="24"/>
      <c r="Q1644" s="24"/>
      <c r="R1644" s="24"/>
      <c r="S1644" s="24"/>
      <c r="T1644" s="24"/>
      <c r="U1644" s="24"/>
      <c r="V1644" s="24"/>
      <c r="W1644" s="24"/>
      <c r="X1644" s="24"/>
      <c r="Y1644" s="24"/>
      <c r="Z1644" s="24"/>
      <c r="AA1644" s="24"/>
      <c r="AB1644" s="24"/>
    </row>
    <row r="1645" spans="1:28">
      <c r="A1645" s="24"/>
      <c r="B1645" s="24"/>
      <c r="C1645" s="24"/>
      <c r="D1645" s="24"/>
      <c r="E1645" s="24"/>
      <c r="F1645" s="24"/>
      <c r="G1645" s="24"/>
      <c r="O1645" s="24"/>
      <c r="P1645" s="24"/>
      <c r="Q1645" s="24"/>
      <c r="R1645" s="24"/>
      <c r="S1645" s="24"/>
      <c r="T1645" s="24"/>
      <c r="U1645" s="24"/>
      <c r="V1645" s="24"/>
      <c r="W1645" s="24"/>
      <c r="X1645" s="24"/>
      <c r="Y1645" s="24"/>
      <c r="Z1645" s="24"/>
      <c r="AA1645" s="24"/>
      <c r="AB1645" s="24"/>
    </row>
    <row r="1646" spans="1:28">
      <c r="A1646" s="24"/>
      <c r="B1646" s="24"/>
      <c r="C1646" s="24"/>
      <c r="D1646" s="24"/>
      <c r="E1646" s="24"/>
      <c r="F1646" s="24"/>
      <c r="G1646" s="24"/>
      <c r="O1646" s="24"/>
      <c r="P1646" s="24"/>
      <c r="Q1646" s="24"/>
      <c r="R1646" s="24"/>
      <c r="S1646" s="24"/>
      <c r="T1646" s="24"/>
      <c r="U1646" s="24"/>
      <c r="V1646" s="24"/>
      <c r="W1646" s="24"/>
      <c r="X1646" s="24"/>
      <c r="Y1646" s="24"/>
      <c r="Z1646" s="24"/>
      <c r="AA1646" s="24"/>
      <c r="AB1646" s="24"/>
    </row>
    <row r="1647" spans="1:28">
      <c r="A1647" s="24"/>
      <c r="B1647" s="24"/>
      <c r="C1647" s="24"/>
      <c r="D1647" s="24"/>
      <c r="E1647" s="24"/>
      <c r="F1647" s="24"/>
      <c r="G1647" s="24"/>
      <c r="O1647" s="24"/>
      <c r="P1647" s="24"/>
      <c r="Q1647" s="24"/>
      <c r="R1647" s="24"/>
      <c r="S1647" s="24"/>
      <c r="T1647" s="24"/>
      <c r="U1647" s="24"/>
      <c r="V1647" s="24"/>
      <c r="W1647" s="24"/>
      <c r="X1647" s="24"/>
      <c r="Y1647" s="24"/>
      <c r="Z1647" s="24"/>
      <c r="AA1647" s="24"/>
      <c r="AB1647" s="24"/>
    </row>
    <row r="1648" spans="1:28">
      <c r="A1648" s="24"/>
      <c r="B1648" s="24"/>
      <c r="C1648" s="24"/>
      <c r="D1648" s="24"/>
      <c r="E1648" s="24"/>
      <c r="F1648" s="24"/>
      <c r="G1648" s="24"/>
      <c r="O1648" s="24"/>
      <c r="P1648" s="24"/>
      <c r="Q1648" s="24"/>
      <c r="R1648" s="24"/>
      <c r="S1648" s="24"/>
      <c r="T1648" s="24"/>
      <c r="U1648" s="24"/>
      <c r="V1648" s="24"/>
      <c r="W1648" s="24"/>
      <c r="X1648" s="24"/>
      <c r="Y1648" s="24"/>
      <c r="Z1648" s="24"/>
      <c r="AA1648" s="24"/>
      <c r="AB1648" s="24"/>
    </row>
    <row r="1649" spans="1:28">
      <c r="A1649" s="24"/>
      <c r="B1649" s="24"/>
      <c r="C1649" s="24"/>
      <c r="D1649" s="24"/>
      <c r="E1649" s="24"/>
      <c r="F1649" s="24"/>
      <c r="G1649" s="24"/>
      <c r="O1649" s="24"/>
      <c r="P1649" s="24"/>
      <c r="Q1649" s="24"/>
      <c r="R1649" s="24"/>
      <c r="S1649" s="24"/>
      <c r="T1649" s="24"/>
      <c r="U1649" s="24"/>
      <c r="V1649" s="24"/>
      <c r="W1649" s="24"/>
      <c r="X1649" s="24"/>
      <c r="Y1649" s="24"/>
      <c r="Z1649" s="24"/>
      <c r="AA1649" s="24"/>
      <c r="AB1649" s="24"/>
    </row>
    <row r="1650" spans="1:28">
      <c r="A1650" s="24"/>
      <c r="B1650" s="24"/>
      <c r="C1650" s="24"/>
      <c r="D1650" s="24"/>
      <c r="E1650" s="24"/>
      <c r="F1650" s="24"/>
      <c r="G1650" s="24"/>
      <c r="O1650" s="24"/>
      <c r="P1650" s="24"/>
      <c r="Q1650" s="24"/>
      <c r="R1650" s="24"/>
      <c r="S1650" s="24"/>
      <c r="T1650" s="24"/>
      <c r="U1650" s="24"/>
      <c r="V1650" s="24"/>
      <c r="W1650" s="24"/>
      <c r="X1650" s="24"/>
      <c r="Y1650" s="24"/>
      <c r="Z1650" s="24"/>
      <c r="AA1650" s="24"/>
      <c r="AB1650" s="24"/>
    </row>
    <row r="1651" spans="1:28">
      <c r="A1651" s="24"/>
      <c r="B1651" s="24"/>
      <c r="C1651" s="24"/>
      <c r="D1651" s="24"/>
      <c r="E1651" s="24"/>
      <c r="F1651" s="24"/>
      <c r="G1651" s="24"/>
      <c r="O1651" s="24"/>
      <c r="P1651" s="24"/>
      <c r="Q1651" s="24"/>
      <c r="R1651" s="24"/>
      <c r="S1651" s="24"/>
      <c r="T1651" s="24"/>
      <c r="U1651" s="24"/>
      <c r="V1651" s="24"/>
      <c r="W1651" s="24"/>
      <c r="X1651" s="24"/>
      <c r="Y1651" s="24"/>
      <c r="Z1651" s="24"/>
      <c r="AA1651" s="24"/>
      <c r="AB1651" s="24"/>
    </row>
    <row r="1652" spans="1:28">
      <c r="A1652" s="24"/>
      <c r="B1652" s="24"/>
      <c r="C1652" s="24"/>
      <c r="D1652" s="24"/>
      <c r="E1652" s="24"/>
      <c r="F1652" s="24"/>
      <c r="G1652" s="24"/>
      <c r="O1652" s="24"/>
      <c r="P1652" s="24"/>
      <c r="Q1652" s="24"/>
      <c r="R1652" s="24"/>
      <c r="S1652" s="24"/>
      <c r="T1652" s="24"/>
      <c r="U1652" s="24"/>
      <c r="V1652" s="24"/>
      <c r="W1652" s="24"/>
      <c r="X1652" s="24"/>
      <c r="Y1652" s="24"/>
      <c r="Z1652" s="24"/>
      <c r="AA1652" s="24"/>
      <c r="AB1652" s="24"/>
    </row>
    <row r="1653" spans="1:28">
      <c r="A1653" s="24"/>
      <c r="B1653" s="24"/>
      <c r="C1653" s="24"/>
      <c r="D1653" s="24"/>
      <c r="E1653" s="24"/>
      <c r="F1653" s="24"/>
      <c r="G1653" s="24"/>
      <c r="O1653" s="24"/>
      <c r="P1653" s="24"/>
      <c r="Q1653" s="24"/>
      <c r="R1653" s="24"/>
      <c r="S1653" s="24"/>
      <c r="T1653" s="24"/>
      <c r="U1653" s="24"/>
      <c r="V1653" s="24"/>
      <c r="W1653" s="24"/>
      <c r="X1653" s="24"/>
      <c r="Y1653" s="24"/>
      <c r="Z1653" s="24"/>
      <c r="AA1653" s="24"/>
      <c r="AB1653" s="24"/>
    </row>
    <row r="1654" spans="1:28">
      <c r="A1654" s="24"/>
      <c r="B1654" s="24"/>
      <c r="C1654" s="24"/>
      <c r="D1654" s="24"/>
      <c r="E1654" s="24"/>
      <c r="F1654" s="24"/>
      <c r="G1654" s="24"/>
      <c r="O1654" s="24"/>
      <c r="P1654" s="24"/>
      <c r="Q1654" s="24"/>
      <c r="R1654" s="24"/>
      <c r="S1654" s="24"/>
      <c r="T1654" s="24"/>
      <c r="U1654" s="24"/>
      <c r="V1654" s="24"/>
      <c r="W1654" s="24"/>
      <c r="X1654" s="24"/>
      <c r="Y1654" s="24"/>
      <c r="Z1654" s="24"/>
      <c r="AA1654" s="24"/>
      <c r="AB1654" s="24"/>
    </row>
    <row r="1655" spans="1:28">
      <c r="A1655" s="24"/>
      <c r="B1655" s="24"/>
      <c r="C1655" s="24"/>
      <c r="D1655" s="24"/>
      <c r="E1655" s="24"/>
      <c r="F1655" s="24"/>
      <c r="G1655" s="24"/>
      <c r="O1655" s="24"/>
      <c r="P1655" s="24"/>
      <c r="Q1655" s="24"/>
      <c r="R1655" s="24"/>
      <c r="S1655" s="24"/>
      <c r="T1655" s="24"/>
      <c r="U1655" s="24"/>
      <c r="V1655" s="24"/>
      <c r="W1655" s="24"/>
      <c r="X1655" s="24"/>
      <c r="Y1655" s="24"/>
      <c r="Z1655" s="24"/>
      <c r="AA1655" s="24"/>
      <c r="AB1655" s="24"/>
    </row>
    <row r="1656" spans="1:28">
      <c r="A1656" s="24"/>
      <c r="B1656" s="24"/>
      <c r="C1656" s="24"/>
      <c r="D1656" s="24"/>
      <c r="E1656" s="24"/>
      <c r="F1656" s="24"/>
      <c r="G1656" s="24"/>
      <c r="O1656" s="24"/>
      <c r="P1656" s="24"/>
      <c r="Q1656" s="24"/>
      <c r="R1656" s="24"/>
      <c r="S1656" s="24"/>
      <c r="T1656" s="24"/>
      <c r="U1656" s="24"/>
      <c r="V1656" s="24"/>
      <c r="W1656" s="24"/>
      <c r="X1656" s="24"/>
      <c r="Y1656" s="24"/>
      <c r="Z1656" s="24"/>
      <c r="AA1656" s="24"/>
      <c r="AB1656" s="24"/>
    </row>
    <row r="1657" spans="1:28">
      <c r="A1657" s="24"/>
      <c r="B1657" s="24"/>
      <c r="C1657" s="24"/>
      <c r="D1657" s="24"/>
      <c r="E1657" s="24"/>
      <c r="F1657" s="24"/>
      <c r="G1657" s="24"/>
      <c r="O1657" s="24"/>
      <c r="P1657" s="24"/>
      <c r="Q1657" s="24"/>
      <c r="R1657" s="24"/>
      <c r="S1657" s="24"/>
      <c r="T1657" s="24"/>
      <c r="U1657" s="24"/>
      <c r="V1657" s="24"/>
      <c r="W1657" s="24"/>
      <c r="X1657" s="24"/>
      <c r="Y1657" s="24"/>
      <c r="Z1657" s="24"/>
      <c r="AA1657" s="24"/>
      <c r="AB1657" s="24"/>
    </row>
    <row r="1658" spans="1:28">
      <c r="A1658" s="24"/>
      <c r="B1658" s="24"/>
      <c r="C1658" s="24"/>
      <c r="D1658" s="24"/>
      <c r="E1658" s="24"/>
      <c r="F1658" s="24"/>
      <c r="G1658" s="24"/>
      <c r="O1658" s="24"/>
      <c r="P1658" s="24"/>
      <c r="Q1658" s="24"/>
      <c r="R1658" s="24"/>
      <c r="S1658" s="24"/>
      <c r="T1658" s="24"/>
      <c r="U1658" s="24"/>
      <c r="V1658" s="24"/>
      <c r="W1658" s="24"/>
      <c r="X1658" s="24"/>
      <c r="Y1658" s="24"/>
      <c r="Z1658" s="24"/>
      <c r="AA1658" s="24"/>
      <c r="AB1658" s="24"/>
    </row>
    <row r="1659" spans="1:28">
      <c r="A1659" s="24"/>
      <c r="B1659" s="24"/>
      <c r="C1659" s="24"/>
      <c r="D1659" s="24"/>
      <c r="E1659" s="24"/>
      <c r="F1659" s="24"/>
      <c r="G1659" s="24"/>
      <c r="O1659" s="24"/>
      <c r="P1659" s="24"/>
      <c r="Q1659" s="24"/>
      <c r="R1659" s="24"/>
      <c r="S1659" s="24"/>
      <c r="T1659" s="24"/>
      <c r="U1659" s="24"/>
      <c r="V1659" s="24"/>
      <c r="W1659" s="24"/>
      <c r="X1659" s="24"/>
      <c r="Y1659" s="24"/>
      <c r="Z1659" s="24"/>
      <c r="AA1659" s="24"/>
      <c r="AB1659" s="24"/>
    </row>
    <row r="1660" spans="1:28">
      <c r="A1660" s="24"/>
      <c r="B1660" s="24"/>
      <c r="C1660" s="24"/>
      <c r="D1660" s="24"/>
      <c r="E1660" s="24"/>
      <c r="F1660" s="24"/>
      <c r="G1660" s="24"/>
      <c r="O1660" s="24"/>
      <c r="P1660" s="24"/>
      <c r="Q1660" s="24"/>
      <c r="R1660" s="24"/>
      <c r="S1660" s="24"/>
      <c r="T1660" s="24"/>
      <c r="U1660" s="24"/>
      <c r="V1660" s="24"/>
      <c r="W1660" s="24"/>
      <c r="X1660" s="24"/>
      <c r="Y1660" s="24"/>
      <c r="Z1660" s="24"/>
      <c r="AA1660" s="24"/>
      <c r="AB1660" s="24"/>
    </row>
    <row r="1661" spans="1:28">
      <c r="A1661" s="24"/>
      <c r="B1661" s="24"/>
      <c r="C1661" s="24"/>
      <c r="D1661" s="24"/>
      <c r="E1661" s="24"/>
      <c r="F1661" s="24"/>
      <c r="G1661" s="24"/>
      <c r="O1661" s="24"/>
      <c r="P1661" s="24"/>
      <c r="Q1661" s="24"/>
      <c r="R1661" s="24"/>
      <c r="S1661" s="24"/>
      <c r="T1661" s="24"/>
      <c r="U1661" s="24"/>
      <c r="V1661" s="24"/>
      <c r="W1661" s="24"/>
      <c r="X1661" s="24"/>
      <c r="Y1661" s="24"/>
      <c r="Z1661" s="24"/>
      <c r="AA1661" s="24"/>
      <c r="AB1661" s="24"/>
    </row>
    <row r="1662" spans="1:28">
      <c r="A1662" s="24"/>
      <c r="B1662" s="24"/>
      <c r="C1662" s="24"/>
      <c r="D1662" s="24"/>
      <c r="E1662" s="24"/>
      <c r="F1662" s="24"/>
      <c r="G1662" s="24"/>
      <c r="O1662" s="24"/>
      <c r="P1662" s="24"/>
      <c r="Q1662" s="24"/>
      <c r="R1662" s="24"/>
      <c r="S1662" s="24"/>
      <c r="T1662" s="24"/>
      <c r="U1662" s="24"/>
      <c r="V1662" s="24"/>
      <c r="W1662" s="24"/>
      <c r="X1662" s="24"/>
      <c r="Y1662" s="24"/>
      <c r="Z1662" s="24"/>
      <c r="AA1662" s="24"/>
      <c r="AB1662" s="24"/>
    </row>
    <row r="1663" spans="1:28">
      <c r="A1663" s="24"/>
      <c r="B1663" s="24"/>
      <c r="C1663" s="24"/>
      <c r="D1663" s="24"/>
      <c r="E1663" s="24"/>
      <c r="F1663" s="24"/>
      <c r="G1663" s="24"/>
      <c r="O1663" s="24"/>
      <c r="P1663" s="24"/>
      <c r="Q1663" s="24"/>
      <c r="R1663" s="24"/>
      <c r="S1663" s="24"/>
      <c r="T1663" s="24"/>
      <c r="U1663" s="24"/>
      <c r="V1663" s="24"/>
      <c r="W1663" s="24"/>
      <c r="X1663" s="24"/>
      <c r="Y1663" s="24"/>
      <c r="Z1663" s="24"/>
      <c r="AA1663" s="24"/>
      <c r="AB1663" s="24"/>
    </row>
    <row r="1664" spans="1:28">
      <c r="A1664" s="24"/>
      <c r="B1664" s="24"/>
      <c r="C1664" s="24"/>
      <c r="D1664" s="24"/>
      <c r="E1664" s="24"/>
      <c r="F1664" s="24"/>
      <c r="G1664" s="24"/>
      <c r="O1664" s="24"/>
      <c r="P1664" s="24"/>
      <c r="Q1664" s="24"/>
      <c r="R1664" s="24"/>
      <c r="S1664" s="24"/>
      <c r="T1664" s="24"/>
      <c r="U1664" s="24"/>
      <c r="V1664" s="24"/>
      <c r="W1664" s="24"/>
      <c r="X1664" s="24"/>
      <c r="Y1664" s="24"/>
      <c r="Z1664" s="24"/>
      <c r="AA1664" s="24"/>
      <c r="AB1664" s="24"/>
    </row>
    <row r="1665" spans="1:28">
      <c r="A1665" s="24"/>
      <c r="B1665" s="24"/>
      <c r="C1665" s="24"/>
      <c r="D1665" s="24"/>
      <c r="E1665" s="24"/>
      <c r="F1665" s="24"/>
      <c r="G1665" s="24"/>
      <c r="O1665" s="24"/>
      <c r="P1665" s="24"/>
      <c r="Q1665" s="24"/>
      <c r="R1665" s="24"/>
      <c r="S1665" s="24"/>
      <c r="T1665" s="24"/>
      <c r="U1665" s="24"/>
      <c r="V1665" s="24"/>
      <c r="W1665" s="24"/>
      <c r="X1665" s="24"/>
      <c r="Y1665" s="24"/>
      <c r="Z1665" s="24"/>
      <c r="AA1665" s="24"/>
      <c r="AB1665" s="24"/>
    </row>
    <row r="1666" spans="1:28">
      <c r="A1666" s="24"/>
      <c r="B1666" s="24"/>
      <c r="C1666" s="24"/>
      <c r="D1666" s="24"/>
      <c r="E1666" s="24"/>
      <c r="F1666" s="24"/>
      <c r="G1666" s="24"/>
      <c r="O1666" s="24"/>
      <c r="P1666" s="24"/>
      <c r="Q1666" s="24"/>
      <c r="R1666" s="24"/>
      <c r="S1666" s="24"/>
      <c r="T1666" s="24"/>
      <c r="U1666" s="24"/>
      <c r="V1666" s="24"/>
      <c r="W1666" s="24"/>
      <c r="X1666" s="24"/>
      <c r="Y1666" s="24"/>
      <c r="Z1666" s="24"/>
      <c r="AA1666" s="24"/>
      <c r="AB1666" s="24"/>
    </row>
    <row r="1667" spans="1:28">
      <c r="A1667" s="24"/>
      <c r="B1667" s="24"/>
      <c r="C1667" s="24"/>
      <c r="D1667" s="24"/>
      <c r="E1667" s="24"/>
      <c r="F1667" s="24"/>
      <c r="G1667" s="24"/>
      <c r="O1667" s="24"/>
      <c r="P1667" s="24"/>
      <c r="Q1667" s="24"/>
      <c r="R1667" s="24"/>
      <c r="S1667" s="24"/>
      <c r="T1667" s="24"/>
      <c r="U1667" s="24"/>
      <c r="V1667" s="24"/>
      <c r="W1667" s="24"/>
      <c r="X1667" s="24"/>
      <c r="Y1667" s="24"/>
      <c r="Z1667" s="24"/>
      <c r="AA1667" s="24"/>
      <c r="AB1667" s="24"/>
    </row>
    <row r="1668" spans="1:28">
      <c r="A1668" s="24"/>
      <c r="B1668" s="24"/>
      <c r="C1668" s="24"/>
      <c r="D1668" s="24"/>
      <c r="E1668" s="24"/>
      <c r="F1668" s="24"/>
      <c r="G1668" s="24"/>
      <c r="O1668" s="24"/>
      <c r="P1668" s="24"/>
      <c r="Q1668" s="24"/>
      <c r="R1668" s="24"/>
      <c r="S1668" s="24"/>
      <c r="T1668" s="24"/>
      <c r="U1668" s="24"/>
      <c r="V1668" s="24"/>
      <c r="W1668" s="24"/>
      <c r="X1668" s="24"/>
      <c r="Y1668" s="24"/>
      <c r="Z1668" s="24"/>
      <c r="AA1668" s="24"/>
      <c r="AB1668" s="24"/>
    </row>
    <row r="1669" spans="1:28">
      <c r="A1669" s="24"/>
      <c r="B1669" s="24"/>
      <c r="C1669" s="24"/>
      <c r="D1669" s="24"/>
      <c r="E1669" s="24"/>
      <c r="F1669" s="24"/>
      <c r="G1669" s="24"/>
      <c r="O1669" s="24"/>
      <c r="P1669" s="24"/>
      <c r="Q1669" s="24"/>
      <c r="R1669" s="24"/>
      <c r="S1669" s="24"/>
      <c r="T1669" s="24"/>
      <c r="U1669" s="24"/>
      <c r="V1669" s="24"/>
      <c r="W1669" s="24"/>
      <c r="X1669" s="24"/>
      <c r="Y1669" s="24"/>
      <c r="Z1669" s="24"/>
      <c r="AA1669" s="24"/>
      <c r="AB1669" s="24"/>
    </row>
    <row r="1670" spans="1:28">
      <c r="A1670" s="24"/>
      <c r="B1670" s="24"/>
      <c r="C1670" s="24"/>
      <c r="D1670" s="24"/>
      <c r="E1670" s="24"/>
      <c r="F1670" s="24"/>
      <c r="G1670" s="24"/>
      <c r="O1670" s="24"/>
      <c r="P1670" s="24"/>
      <c r="Q1670" s="24"/>
      <c r="R1670" s="24"/>
      <c r="S1670" s="24"/>
      <c r="T1670" s="24"/>
      <c r="U1670" s="24"/>
      <c r="V1670" s="24"/>
      <c r="W1670" s="24"/>
      <c r="X1670" s="24"/>
      <c r="Y1670" s="24"/>
      <c r="Z1670" s="24"/>
      <c r="AA1670" s="24"/>
      <c r="AB1670" s="24"/>
    </row>
    <row r="1671" spans="1:28">
      <c r="A1671" s="24"/>
      <c r="B1671" s="24"/>
      <c r="C1671" s="24"/>
      <c r="D1671" s="24"/>
      <c r="E1671" s="24"/>
      <c r="F1671" s="24"/>
      <c r="G1671" s="24"/>
      <c r="O1671" s="24"/>
      <c r="P1671" s="24"/>
      <c r="Q1671" s="24"/>
      <c r="R1671" s="24"/>
      <c r="S1671" s="24"/>
      <c r="T1671" s="24"/>
      <c r="U1671" s="24"/>
      <c r="V1671" s="24"/>
      <c r="W1671" s="24"/>
      <c r="X1671" s="24"/>
      <c r="Y1671" s="24"/>
      <c r="Z1671" s="24"/>
      <c r="AA1671" s="24"/>
      <c r="AB1671" s="24"/>
    </row>
    <row r="1672" spans="1:28">
      <c r="A1672" s="24"/>
      <c r="B1672" s="24"/>
      <c r="C1672" s="24"/>
      <c r="D1672" s="24"/>
      <c r="E1672" s="24"/>
      <c r="F1672" s="24"/>
      <c r="G1672" s="24"/>
      <c r="O1672" s="24"/>
      <c r="P1672" s="24"/>
      <c r="Q1672" s="24"/>
      <c r="R1672" s="24"/>
      <c r="S1672" s="24"/>
      <c r="T1672" s="24"/>
      <c r="U1672" s="24"/>
      <c r="V1672" s="24"/>
      <c r="W1672" s="24"/>
      <c r="X1672" s="24"/>
      <c r="Y1672" s="24"/>
      <c r="Z1672" s="24"/>
      <c r="AA1672" s="24"/>
      <c r="AB1672" s="24"/>
    </row>
    <row r="1673" spans="1:28">
      <c r="A1673" s="24"/>
      <c r="B1673" s="24"/>
      <c r="C1673" s="24"/>
      <c r="D1673" s="24"/>
      <c r="E1673" s="24"/>
      <c r="F1673" s="24"/>
      <c r="G1673" s="24"/>
      <c r="O1673" s="24"/>
      <c r="P1673" s="24"/>
      <c r="Q1673" s="24"/>
      <c r="R1673" s="24"/>
      <c r="S1673" s="24"/>
      <c r="T1673" s="24"/>
      <c r="U1673" s="24"/>
      <c r="V1673" s="24"/>
      <c r="W1673" s="24"/>
      <c r="X1673" s="24"/>
      <c r="Y1673" s="24"/>
      <c r="Z1673" s="24"/>
      <c r="AA1673" s="24"/>
      <c r="AB1673" s="24"/>
    </row>
    <row r="1674" spans="1:28">
      <c r="A1674" s="24"/>
      <c r="B1674" s="24"/>
      <c r="C1674" s="24"/>
      <c r="D1674" s="24"/>
      <c r="E1674" s="24"/>
      <c r="F1674" s="24"/>
      <c r="G1674" s="24"/>
      <c r="O1674" s="24"/>
      <c r="P1674" s="24"/>
      <c r="Q1674" s="24"/>
      <c r="R1674" s="24"/>
      <c r="S1674" s="24"/>
      <c r="T1674" s="24"/>
      <c r="U1674" s="24"/>
      <c r="V1674" s="24"/>
      <c r="W1674" s="24"/>
      <c r="X1674" s="24"/>
      <c r="Y1674" s="24"/>
      <c r="Z1674" s="24"/>
      <c r="AA1674" s="24"/>
      <c r="AB1674" s="24"/>
    </row>
    <row r="1675" spans="1:28">
      <c r="A1675" s="24"/>
      <c r="B1675" s="24"/>
      <c r="C1675" s="24"/>
      <c r="D1675" s="24"/>
      <c r="E1675" s="24"/>
      <c r="F1675" s="24"/>
      <c r="G1675" s="24"/>
      <c r="O1675" s="24"/>
      <c r="P1675" s="24"/>
      <c r="Q1675" s="24"/>
      <c r="R1675" s="24"/>
      <c r="S1675" s="24"/>
      <c r="T1675" s="24"/>
      <c r="U1675" s="24"/>
      <c r="V1675" s="24"/>
      <c r="W1675" s="24"/>
      <c r="X1675" s="24"/>
      <c r="Y1675" s="24"/>
      <c r="Z1675" s="24"/>
      <c r="AA1675" s="24"/>
      <c r="AB1675" s="24"/>
    </row>
    <row r="1676" spans="1:28">
      <c r="A1676" s="24"/>
      <c r="B1676" s="24"/>
      <c r="C1676" s="24"/>
      <c r="D1676" s="24"/>
      <c r="E1676" s="24"/>
      <c r="F1676" s="24"/>
      <c r="G1676" s="24"/>
      <c r="O1676" s="24"/>
      <c r="P1676" s="24"/>
      <c r="Q1676" s="24"/>
      <c r="R1676" s="24"/>
      <c r="S1676" s="24"/>
      <c r="T1676" s="24"/>
      <c r="U1676" s="24"/>
      <c r="V1676" s="24"/>
      <c r="W1676" s="24"/>
      <c r="X1676" s="24"/>
      <c r="Y1676" s="24"/>
      <c r="Z1676" s="24"/>
      <c r="AA1676" s="24"/>
      <c r="AB1676" s="24"/>
    </row>
    <row r="1677" spans="1:28">
      <c r="A1677" s="24"/>
      <c r="B1677" s="24"/>
      <c r="C1677" s="24"/>
      <c r="D1677" s="24"/>
      <c r="E1677" s="24"/>
      <c r="F1677" s="24"/>
      <c r="G1677" s="24"/>
      <c r="O1677" s="24"/>
      <c r="P1677" s="24"/>
      <c r="Q1677" s="24"/>
      <c r="R1677" s="24"/>
      <c r="S1677" s="24"/>
      <c r="T1677" s="24"/>
      <c r="U1677" s="24"/>
      <c r="V1677" s="24"/>
      <c r="W1677" s="24"/>
      <c r="X1677" s="24"/>
      <c r="Y1677" s="24"/>
      <c r="Z1677" s="24"/>
      <c r="AA1677" s="24"/>
      <c r="AB1677" s="24"/>
    </row>
    <row r="1678" spans="1:28">
      <c r="A1678" s="24"/>
      <c r="B1678" s="24"/>
      <c r="C1678" s="24"/>
      <c r="D1678" s="24"/>
      <c r="E1678" s="24"/>
      <c r="F1678" s="24"/>
      <c r="G1678" s="24"/>
      <c r="O1678" s="24"/>
      <c r="P1678" s="24"/>
      <c r="Q1678" s="24"/>
      <c r="R1678" s="24"/>
      <c r="S1678" s="24"/>
      <c r="T1678" s="24"/>
      <c r="U1678" s="24"/>
      <c r="V1678" s="24"/>
      <c r="W1678" s="24"/>
      <c r="X1678" s="24"/>
      <c r="Y1678" s="24"/>
      <c r="Z1678" s="24"/>
      <c r="AA1678" s="24"/>
      <c r="AB1678" s="24"/>
    </row>
    <row r="1679" spans="1:28">
      <c r="A1679" s="24"/>
      <c r="B1679" s="24"/>
      <c r="C1679" s="24"/>
      <c r="D1679" s="24"/>
      <c r="E1679" s="24"/>
      <c r="F1679" s="24"/>
      <c r="G1679" s="24"/>
      <c r="O1679" s="24"/>
      <c r="P1679" s="24"/>
      <c r="Q1679" s="24"/>
      <c r="R1679" s="24"/>
      <c r="S1679" s="24"/>
      <c r="T1679" s="24"/>
      <c r="U1679" s="24"/>
      <c r="V1679" s="24"/>
      <c r="W1679" s="24"/>
      <c r="X1679" s="24"/>
      <c r="Y1679" s="24"/>
      <c r="Z1679" s="24"/>
      <c r="AA1679" s="24"/>
      <c r="AB1679" s="24"/>
    </row>
    <row r="1680" spans="1:28">
      <c r="A1680" s="24"/>
      <c r="B1680" s="24"/>
      <c r="C1680" s="24"/>
      <c r="D1680" s="24"/>
      <c r="E1680" s="24"/>
      <c r="F1680" s="24"/>
      <c r="G1680" s="24"/>
      <c r="O1680" s="24"/>
      <c r="P1680" s="24"/>
      <c r="Q1680" s="24"/>
      <c r="R1680" s="24"/>
      <c r="S1680" s="24"/>
      <c r="T1680" s="24"/>
      <c r="U1680" s="24"/>
      <c r="V1680" s="24"/>
      <c r="W1680" s="24"/>
      <c r="X1680" s="24"/>
      <c r="Y1680" s="24"/>
      <c r="Z1680" s="24"/>
      <c r="AA1680" s="24"/>
      <c r="AB1680" s="24"/>
    </row>
    <row r="1681" spans="1:28">
      <c r="A1681" s="24"/>
      <c r="B1681" s="24"/>
      <c r="C1681" s="24"/>
      <c r="D1681" s="24"/>
      <c r="E1681" s="24"/>
      <c r="F1681" s="24"/>
      <c r="G1681" s="24"/>
      <c r="O1681" s="24"/>
      <c r="P1681" s="24"/>
      <c r="Q1681" s="24"/>
      <c r="R1681" s="24"/>
      <c r="S1681" s="24"/>
      <c r="T1681" s="24"/>
      <c r="U1681" s="24"/>
      <c r="V1681" s="24"/>
      <c r="W1681" s="24"/>
      <c r="X1681" s="24"/>
      <c r="Y1681" s="24"/>
      <c r="Z1681" s="24"/>
      <c r="AA1681" s="24"/>
      <c r="AB1681" s="24"/>
    </row>
    <row r="1682" spans="1:28">
      <c r="A1682" s="24"/>
      <c r="B1682" s="24"/>
      <c r="C1682" s="24"/>
      <c r="D1682" s="24"/>
      <c r="E1682" s="24"/>
      <c r="F1682" s="24"/>
      <c r="G1682" s="24"/>
      <c r="O1682" s="24"/>
      <c r="P1682" s="24"/>
      <c r="Q1682" s="24"/>
      <c r="R1682" s="24"/>
      <c r="S1682" s="24"/>
      <c r="T1682" s="24"/>
      <c r="U1682" s="24"/>
      <c r="V1682" s="24"/>
      <c r="W1682" s="24"/>
      <c r="X1682" s="24"/>
      <c r="Y1682" s="24"/>
      <c r="Z1682" s="24"/>
      <c r="AA1682" s="24"/>
      <c r="AB1682" s="24"/>
    </row>
    <row r="1683" spans="1:28">
      <c r="A1683" s="24"/>
      <c r="B1683" s="24"/>
      <c r="C1683" s="24"/>
      <c r="D1683" s="24"/>
      <c r="E1683" s="24"/>
      <c r="F1683" s="24"/>
      <c r="G1683" s="24"/>
      <c r="O1683" s="24"/>
      <c r="P1683" s="24"/>
      <c r="Q1683" s="24"/>
      <c r="R1683" s="24"/>
      <c r="S1683" s="24"/>
      <c r="T1683" s="24"/>
      <c r="U1683" s="24"/>
      <c r="V1683" s="24"/>
      <c r="W1683" s="24"/>
      <c r="X1683" s="24"/>
      <c r="Y1683" s="24"/>
      <c r="Z1683" s="24"/>
      <c r="AA1683" s="24"/>
      <c r="AB1683" s="24"/>
    </row>
    <row r="1684" spans="1:28">
      <c r="A1684" s="24"/>
      <c r="B1684" s="24"/>
      <c r="C1684" s="24"/>
      <c r="D1684" s="24"/>
      <c r="E1684" s="24"/>
      <c r="F1684" s="24"/>
      <c r="G1684" s="24"/>
      <c r="O1684" s="24"/>
      <c r="P1684" s="24"/>
      <c r="Q1684" s="24"/>
      <c r="R1684" s="24"/>
      <c r="S1684" s="24"/>
      <c r="T1684" s="24"/>
      <c r="U1684" s="24"/>
      <c r="V1684" s="24"/>
      <c r="W1684" s="24"/>
      <c r="X1684" s="24"/>
      <c r="Y1684" s="24"/>
      <c r="Z1684" s="24"/>
      <c r="AA1684" s="24"/>
      <c r="AB1684" s="24"/>
    </row>
    <row r="1685" spans="1:28">
      <c r="A1685" s="24"/>
      <c r="B1685" s="24"/>
      <c r="C1685" s="24"/>
      <c r="D1685" s="24"/>
      <c r="E1685" s="24"/>
      <c r="F1685" s="24"/>
      <c r="G1685" s="24"/>
      <c r="O1685" s="24"/>
      <c r="P1685" s="24"/>
      <c r="Q1685" s="24"/>
      <c r="R1685" s="24"/>
      <c r="S1685" s="24"/>
      <c r="T1685" s="24"/>
      <c r="U1685" s="24"/>
      <c r="V1685" s="24"/>
      <c r="W1685" s="24"/>
      <c r="X1685" s="24"/>
      <c r="Y1685" s="24"/>
      <c r="Z1685" s="24"/>
      <c r="AA1685" s="24"/>
      <c r="AB1685" s="24"/>
    </row>
    <row r="1686" spans="1:28">
      <c r="A1686" s="24"/>
      <c r="B1686" s="24"/>
      <c r="C1686" s="24"/>
      <c r="D1686" s="24"/>
      <c r="E1686" s="24"/>
      <c r="F1686" s="24"/>
      <c r="G1686" s="24"/>
      <c r="O1686" s="24"/>
      <c r="P1686" s="24"/>
      <c r="Q1686" s="24"/>
      <c r="R1686" s="24"/>
      <c r="S1686" s="24"/>
      <c r="T1686" s="24"/>
      <c r="U1686" s="24"/>
      <c r="V1686" s="24"/>
      <c r="W1686" s="24"/>
      <c r="X1686" s="24"/>
      <c r="Y1686" s="24"/>
      <c r="Z1686" s="24"/>
      <c r="AA1686" s="24"/>
      <c r="AB1686" s="24"/>
    </row>
    <row r="1687" spans="1:28">
      <c r="A1687" s="24"/>
      <c r="B1687" s="24"/>
      <c r="C1687" s="24"/>
      <c r="D1687" s="24"/>
      <c r="E1687" s="24"/>
      <c r="F1687" s="24"/>
      <c r="G1687" s="24"/>
      <c r="O1687" s="24"/>
      <c r="P1687" s="24"/>
      <c r="Q1687" s="24"/>
      <c r="R1687" s="24"/>
      <c r="S1687" s="24"/>
      <c r="T1687" s="24"/>
      <c r="U1687" s="24"/>
      <c r="V1687" s="24"/>
      <c r="W1687" s="24"/>
      <c r="X1687" s="24"/>
      <c r="Y1687" s="24"/>
      <c r="Z1687" s="24"/>
      <c r="AA1687" s="24"/>
      <c r="AB1687" s="24"/>
    </row>
    <row r="1688" spans="1:28">
      <c r="A1688" s="24"/>
      <c r="B1688" s="24"/>
      <c r="C1688" s="24"/>
      <c r="D1688" s="24"/>
      <c r="E1688" s="24"/>
      <c r="F1688" s="24"/>
      <c r="G1688" s="24"/>
      <c r="O1688" s="24"/>
      <c r="P1688" s="24"/>
      <c r="Q1688" s="24"/>
      <c r="R1688" s="24"/>
      <c r="S1688" s="24"/>
      <c r="T1688" s="24"/>
      <c r="U1688" s="24"/>
      <c r="V1688" s="24"/>
      <c r="W1688" s="24"/>
      <c r="X1688" s="24"/>
      <c r="Y1688" s="24"/>
      <c r="Z1688" s="24"/>
      <c r="AA1688" s="24"/>
      <c r="AB1688" s="24"/>
    </row>
    <row r="1689" spans="1:28">
      <c r="A1689" s="24"/>
      <c r="B1689" s="24"/>
      <c r="C1689" s="24"/>
      <c r="D1689" s="24"/>
      <c r="E1689" s="24"/>
      <c r="F1689" s="24"/>
      <c r="G1689" s="24"/>
      <c r="O1689" s="24"/>
      <c r="P1689" s="24"/>
      <c r="Q1689" s="24"/>
      <c r="R1689" s="24"/>
      <c r="S1689" s="24"/>
      <c r="T1689" s="24"/>
      <c r="U1689" s="24"/>
      <c r="V1689" s="24"/>
      <c r="W1689" s="24"/>
      <c r="X1689" s="24"/>
      <c r="Y1689" s="24"/>
      <c r="Z1689" s="24"/>
      <c r="AA1689" s="24"/>
      <c r="AB1689" s="24"/>
    </row>
    <row r="1690" spans="1:28">
      <c r="A1690" s="24"/>
      <c r="B1690" s="24"/>
      <c r="C1690" s="24"/>
      <c r="D1690" s="24"/>
      <c r="E1690" s="24"/>
      <c r="F1690" s="24"/>
      <c r="G1690" s="24"/>
      <c r="O1690" s="24"/>
      <c r="P1690" s="24"/>
      <c r="Q1690" s="24"/>
      <c r="R1690" s="24"/>
      <c r="S1690" s="24"/>
      <c r="T1690" s="24"/>
      <c r="U1690" s="24"/>
      <c r="V1690" s="24"/>
      <c r="W1690" s="24"/>
      <c r="X1690" s="24"/>
      <c r="Y1690" s="24"/>
      <c r="Z1690" s="24"/>
      <c r="AA1690" s="24"/>
      <c r="AB1690" s="24"/>
    </row>
    <row r="1691" spans="1:28">
      <c r="A1691" s="24"/>
      <c r="B1691" s="24"/>
      <c r="C1691" s="24"/>
      <c r="D1691" s="24"/>
      <c r="E1691" s="24"/>
      <c r="F1691" s="24"/>
      <c r="G1691" s="24"/>
      <c r="O1691" s="24"/>
      <c r="P1691" s="24"/>
      <c r="Q1691" s="24"/>
      <c r="R1691" s="24"/>
      <c r="S1691" s="24"/>
      <c r="T1691" s="24"/>
      <c r="U1691" s="24"/>
      <c r="V1691" s="24"/>
      <c r="W1691" s="24"/>
      <c r="X1691" s="24"/>
      <c r="Y1691" s="24"/>
      <c r="Z1691" s="24"/>
      <c r="AA1691" s="24"/>
      <c r="AB1691" s="24"/>
    </row>
    <row r="1692" spans="1:28">
      <c r="A1692" s="24"/>
      <c r="B1692" s="24"/>
      <c r="C1692" s="24"/>
      <c r="D1692" s="24"/>
      <c r="E1692" s="24"/>
      <c r="F1692" s="24"/>
      <c r="G1692" s="24"/>
      <c r="O1692" s="24"/>
      <c r="P1692" s="24"/>
      <c r="Q1692" s="24"/>
      <c r="R1692" s="24"/>
      <c r="S1692" s="24"/>
      <c r="T1692" s="24"/>
      <c r="U1692" s="24"/>
      <c r="V1692" s="24"/>
      <c r="W1692" s="24"/>
      <c r="X1692" s="24"/>
      <c r="Y1692" s="24"/>
      <c r="Z1692" s="24"/>
      <c r="AA1692" s="24"/>
      <c r="AB1692" s="24"/>
    </row>
    <row r="1693" spans="1:28">
      <c r="A1693" s="24"/>
      <c r="B1693" s="24"/>
      <c r="C1693" s="24"/>
      <c r="D1693" s="24"/>
      <c r="E1693" s="24"/>
      <c r="F1693" s="24"/>
      <c r="G1693" s="24"/>
      <c r="O1693" s="24"/>
      <c r="P1693" s="24"/>
      <c r="Q1693" s="24"/>
      <c r="R1693" s="24"/>
      <c r="S1693" s="24"/>
      <c r="T1693" s="24"/>
      <c r="U1693" s="24"/>
      <c r="V1693" s="24"/>
      <c r="W1693" s="24"/>
      <c r="X1693" s="24"/>
      <c r="Y1693" s="24"/>
      <c r="Z1693" s="24"/>
      <c r="AA1693" s="24"/>
      <c r="AB1693" s="24"/>
    </row>
    <row r="1694" spans="1:28">
      <c r="A1694" s="24"/>
      <c r="B1694" s="24"/>
      <c r="C1694" s="24"/>
      <c r="D1694" s="24"/>
      <c r="E1694" s="24"/>
      <c r="F1694" s="24"/>
      <c r="G1694" s="24"/>
      <c r="O1694" s="24"/>
      <c r="P1694" s="24"/>
      <c r="Q1694" s="24"/>
      <c r="R1694" s="24"/>
      <c r="S1694" s="24"/>
      <c r="T1694" s="24"/>
      <c r="U1694" s="24"/>
      <c r="V1694" s="24"/>
      <c r="W1694" s="24"/>
      <c r="X1694" s="24"/>
      <c r="Y1694" s="24"/>
      <c r="Z1694" s="24"/>
      <c r="AA1694" s="24"/>
      <c r="AB1694" s="24"/>
    </row>
    <row r="1695" spans="1:28">
      <c r="A1695" s="24"/>
      <c r="B1695" s="24"/>
      <c r="C1695" s="24"/>
      <c r="D1695" s="24"/>
      <c r="E1695" s="24"/>
      <c r="F1695" s="24"/>
      <c r="G1695" s="24"/>
      <c r="O1695" s="24"/>
      <c r="P1695" s="24"/>
      <c r="Q1695" s="24"/>
      <c r="R1695" s="24"/>
      <c r="S1695" s="24"/>
      <c r="T1695" s="24"/>
      <c r="U1695" s="24"/>
      <c r="V1695" s="24"/>
      <c r="W1695" s="24"/>
      <c r="X1695" s="24"/>
      <c r="Y1695" s="24"/>
      <c r="Z1695" s="24"/>
      <c r="AA1695" s="24"/>
      <c r="AB1695" s="24"/>
    </row>
    <row r="1696" spans="1:28">
      <c r="A1696" s="24"/>
      <c r="B1696" s="24"/>
      <c r="C1696" s="24"/>
      <c r="D1696" s="24"/>
      <c r="E1696" s="24"/>
      <c r="F1696" s="24"/>
      <c r="G1696" s="24"/>
      <c r="O1696" s="24"/>
      <c r="P1696" s="24"/>
      <c r="Q1696" s="24"/>
      <c r="R1696" s="24"/>
      <c r="S1696" s="24"/>
      <c r="T1696" s="24"/>
      <c r="U1696" s="24"/>
      <c r="V1696" s="24"/>
      <c r="W1696" s="24"/>
      <c r="X1696" s="24"/>
      <c r="Y1696" s="24"/>
      <c r="Z1696" s="24"/>
      <c r="AA1696" s="24"/>
      <c r="AB1696" s="24"/>
    </row>
    <row r="1697" spans="1:28">
      <c r="A1697" s="24"/>
      <c r="B1697" s="24"/>
      <c r="C1697" s="24"/>
      <c r="D1697" s="24"/>
      <c r="E1697" s="24"/>
      <c r="F1697" s="24"/>
      <c r="G1697" s="24"/>
      <c r="O1697" s="24"/>
      <c r="P1697" s="24"/>
      <c r="Q1697" s="24"/>
      <c r="R1697" s="24"/>
      <c r="S1697" s="24"/>
      <c r="T1697" s="24"/>
      <c r="U1697" s="24"/>
      <c r="V1697" s="24"/>
      <c r="W1697" s="24"/>
      <c r="X1697" s="24"/>
      <c r="Y1697" s="24"/>
      <c r="Z1697" s="24"/>
      <c r="AA1697" s="24"/>
      <c r="AB1697" s="24"/>
    </row>
    <row r="1698" spans="1:28">
      <c r="A1698" s="24"/>
      <c r="B1698" s="24"/>
      <c r="C1698" s="24"/>
      <c r="D1698" s="24"/>
      <c r="E1698" s="24"/>
      <c r="F1698" s="24"/>
      <c r="G1698" s="24"/>
      <c r="O1698" s="24"/>
      <c r="P1698" s="24"/>
      <c r="Q1698" s="24"/>
      <c r="R1698" s="24"/>
      <c r="S1698" s="24"/>
      <c r="T1698" s="24"/>
      <c r="U1698" s="24"/>
      <c r="V1698" s="24"/>
      <c r="W1698" s="24"/>
      <c r="X1698" s="24"/>
      <c r="Y1698" s="24"/>
      <c r="Z1698" s="24"/>
      <c r="AA1698" s="24"/>
      <c r="AB1698" s="24"/>
    </row>
    <row r="1699" spans="1:28">
      <c r="A1699" s="24"/>
      <c r="B1699" s="24"/>
      <c r="C1699" s="24"/>
      <c r="D1699" s="24"/>
      <c r="E1699" s="24"/>
      <c r="F1699" s="24"/>
      <c r="G1699" s="24"/>
      <c r="O1699" s="24"/>
      <c r="P1699" s="24"/>
      <c r="Q1699" s="24"/>
      <c r="R1699" s="24"/>
      <c r="S1699" s="24"/>
      <c r="T1699" s="24"/>
      <c r="U1699" s="24"/>
      <c r="V1699" s="24"/>
      <c r="W1699" s="24"/>
      <c r="X1699" s="24"/>
      <c r="Y1699" s="24"/>
      <c r="Z1699" s="24"/>
      <c r="AA1699" s="24"/>
      <c r="AB1699" s="24"/>
    </row>
    <row r="1700" spans="1:28">
      <c r="A1700" s="24"/>
      <c r="B1700" s="24"/>
      <c r="C1700" s="24"/>
      <c r="D1700" s="24"/>
      <c r="E1700" s="24"/>
      <c r="F1700" s="24"/>
      <c r="G1700" s="24"/>
      <c r="O1700" s="24"/>
      <c r="P1700" s="24"/>
      <c r="Q1700" s="24"/>
      <c r="R1700" s="24"/>
      <c r="S1700" s="24"/>
      <c r="T1700" s="24"/>
      <c r="U1700" s="24"/>
      <c r="V1700" s="24"/>
      <c r="W1700" s="24"/>
      <c r="X1700" s="24"/>
      <c r="Y1700" s="24"/>
      <c r="Z1700" s="24"/>
      <c r="AA1700" s="24"/>
      <c r="AB1700" s="24"/>
    </row>
    <row r="1701" spans="1:28">
      <c r="A1701" s="24"/>
      <c r="B1701" s="24"/>
      <c r="C1701" s="24"/>
      <c r="D1701" s="24"/>
      <c r="E1701" s="24"/>
      <c r="F1701" s="24"/>
      <c r="G1701" s="24"/>
      <c r="O1701" s="24"/>
      <c r="P1701" s="24"/>
      <c r="Q1701" s="24"/>
      <c r="R1701" s="24"/>
      <c r="S1701" s="24"/>
      <c r="T1701" s="24"/>
      <c r="U1701" s="24"/>
      <c r="V1701" s="24"/>
      <c r="W1701" s="24"/>
      <c r="X1701" s="24"/>
      <c r="Y1701" s="24"/>
      <c r="Z1701" s="24"/>
      <c r="AA1701" s="24"/>
      <c r="AB1701" s="24"/>
    </row>
    <row r="1702" spans="1:28">
      <c r="A1702" s="24"/>
      <c r="B1702" s="24"/>
      <c r="C1702" s="24"/>
      <c r="D1702" s="24"/>
      <c r="E1702" s="24"/>
      <c r="F1702" s="24"/>
      <c r="G1702" s="24"/>
      <c r="O1702" s="24"/>
      <c r="P1702" s="24"/>
      <c r="Q1702" s="24"/>
      <c r="R1702" s="24"/>
      <c r="S1702" s="24"/>
      <c r="T1702" s="24"/>
      <c r="U1702" s="24"/>
      <c r="V1702" s="24"/>
      <c r="W1702" s="24"/>
      <c r="X1702" s="24"/>
      <c r="Y1702" s="24"/>
      <c r="Z1702" s="24"/>
      <c r="AA1702" s="24"/>
      <c r="AB1702" s="24"/>
    </row>
    <row r="1703" spans="1:28">
      <c r="A1703" s="24"/>
      <c r="B1703" s="24"/>
      <c r="C1703" s="24"/>
      <c r="D1703" s="24"/>
      <c r="E1703" s="24"/>
      <c r="F1703" s="24"/>
      <c r="G1703" s="24"/>
      <c r="O1703" s="24"/>
      <c r="P1703" s="24"/>
      <c r="Q1703" s="24"/>
      <c r="R1703" s="24"/>
      <c r="S1703" s="24"/>
      <c r="T1703" s="24"/>
      <c r="U1703" s="24"/>
      <c r="V1703" s="24"/>
      <c r="W1703" s="24"/>
      <c r="X1703" s="24"/>
      <c r="Y1703" s="24"/>
      <c r="Z1703" s="24"/>
      <c r="AA1703" s="24"/>
      <c r="AB1703" s="24"/>
    </row>
    <row r="1704" spans="1:28">
      <c r="A1704" s="24"/>
      <c r="B1704" s="24"/>
      <c r="C1704" s="24"/>
      <c r="D1704" s="24"/>
      <c r="E1704" s="24"/>
      <c r="F1704" s="24"/>
      <c r="G1704" s="24"/>
      <c r="O1704" s="24"/>
      <c r="P1704" s="24"/>
      <c r="Q1704" s="24"/>
      <c r="R1704" s="24"/>
      <c r="S1704" s="24"/>
      <c r="T1704" s="24"/>
      <c r="U1704" s="24"/>
      <c r="V1704" s="24"/>
      <c r="W1704" s="24"/>
      <c r="X1704" s="24"/>
      <c r="Y1704" s="24"/>
      <c r="Z1704" s="24"/>
      <c r="AA1704" s="24"/>
      <c r="AB1704" s="24"/>
    </row>
    <row r="1705" spans="1:28">
      <c r="A1705" s="24"/>
      <c r="B1705" s="24"/>
      <c r="C1705" s="24"/>
      <c r="D1705" s="24"/>
      <c r="E1705" s="24"/>
      <c r="F1705" s="24"/>
      <c r="G1705" s="24"/>
      <c r="O1705" s="24"/>
      <c r="P1705" s="24"/>
      <c r="Q1705" s="24"/>
      <c r="R1705" s="24"/>
      <c r="S1705" s="24"/>
      <c r="T1705" s="24"/>
      <c r="U1705" s="24"/>
      <c r="V1705" s="24"/>
      <c r="W1705" s="24"/>
      <c r="X1705" s="24"/>
      <c r="Y1705" s="24"/>
      <c r="Z1705" s="24"/>
      <c r="AA1705" s="24"/>
      <c r="AB1705" s="24"/>
    </row>
    <row r="1706" spans="1:28">
      <c r="A1706" s="24"/>
      <c r="B1706" s="24"/>
      <c r="C1706" s="24"/>
      <c r="D1706" s="24"/>
      <c r="E1706" s="24"/>
      <c r="F1706" s="24"/>
      <c r="G1706" s="24"/>
      <c r="O1706" s="24"/>
      <c r="P1706" s="24"/>
      <c r="Q1706" s="24"/>
      <c r="R1706" s="24"/>
      <c r="S1706" s="24"/>
      <c r="T1706" s="24"/>
      <c r="U1706" s="24"/>
      <c r="V1706" s="24"/>
      <c r="W1706" s="24"/>
      <c r="X1706" s="24"/>
      <c r="Y1706" s="24"/>
      <c r="Z1706" s="24"/>
      <c r="AA1706" s="24"/>
      <c r="AB1706" s="24"/>
    </row>
    <row r="1707" spans="1:28">
      <c r="A1707" s="24"/>
      <c r="B1707" s="24"/>
      <c r="C1707" s="24"/>
      <c r="D1707" s="24"/>
      <c r="E1707" s="24"/>
      <c r="F1707" s="24"/>
      <c r="G1707" s="24"/>
      <c r="O1707" s="24"/>
      <c r="P1707" s="24"/>
      <c r="Q1707" s="24"/>
      <c r="R1707" s="24"/>
      <c r="S1707" s="24"/>
      <c r="T1707" s="24"/>
      <c r="U1707" s="24"/>
      <c r="V1707" s="24"/>
      <c r="W1707" s="24"/>
      <c r="X1707" s="24"/>
      <c r="Y1707" s="24"/>
      <c r="Z1707" s="24"/>
      <c r="AA1707" s="24"/>
      <c r="AB1707" s="24"/>
    </row>
    <row r="1708" spans="1:28">
      <c r="A1708" s="24"/>
      <c r="B1708" s="24"/>
      <c r="C1708" s="24"/>
      <c r="D1708" s="24"/>
      <c r="E1708" s="24"/>
      <c r="F1708" s="24"/>
      <c r="G1708" s="24"/>
      <c r="O1708" s="24"/>
      <c r="P1708" s="24"/>
      <c r="Q1708" s="24"/>
      <c r="R1708" s="24"/>
      <c r="S1708" s="24"/>
      <c r="T1708" s="24"/>
      <c r="U1708" s="24"/>
      <c r="V1708" s="24"/>
      <c r="W1708" s="24"/>
      <c r="X1708" s="24"/>
      <c r="Y1708" s="24"/>
      <c r="Z1708" s="24"/>
      <c r="AA1708" s="24"/>
      <c r="AB1708" s="24"/>
    </row>
    <row r="1709" spans="1:28">
      <c r="A1709" s="24"/>
      <c r="B1709" s="24"/>
      <c r="C1709" s="24"/>
      <c r="D1709" s="24"/>
      <c r="E1709" s="24"/>
      <c r="F1709" s="24"/>
      <c r="G1709" s="24"/>
      <c r="O1709" s="24"/>
      <c r="P1709" s="24"/>
      <c r="Q1709" s="24"/>
      <c r="R1709" s="24"/>
      <c r="S1709" s="24"/>
      <c r="T1709" s="24"/>
      <c r="U1709" s="24"/>
      <c r="V1709" s="24"/>
      <c r="W1709" s="24"/>
      <c r="X1709" s="24"/>
      <c r="Y1709" s="24"/>
      <c r="Z1709" s="24"/>
      <c r="AA1709" s="24"/>
      <c r="AB1709" s="24"/>
    </row>
    <row r="1710" spans="1:28">
      <c r="A1710" s="24"/>
      <c r="B1710" s="24"/>
      <c r="C1710" s="24"/>
      <c r="D1710" s="24"/>
      <c r="E1710" s="24"/>
      <c r="F1710" s="24"/>
      <c r="G1710" s="24"/>
      <c r="O1710" s="24"/>
      <c r="P1710" s="24"/>
      <c r="Q1710" s="24"/>
      <c r="R1710" s="24"/>
      <c r="S1710" s="24"/>
      <c r="T1710" s="24"/>
      <c r="U1710" s="24"/>
      <c r="V1710" s="24"/>
      <c r="W1710" s="24"/>
      <c r="X1710" s="24"/>
      <c r="Y1710" s="24"/>
      <c r="Z1710" s="24"/>
      <c r="AA1710" s="24"/>
      <c r="AB1710" s="24"/>
    </row>
    <row r="1711" spans="1:28">
      <c r="A1711" s="24"/>
      <c r="B1711" s="24"/>
      <c r="C1711" s="24"/>
      <c r="D1711" s="24"/>
      <c r="E1711" s="24"/>
      <c r="F1711" s="24"/>
      <c r="G1711" s="24"/>
      <c r="O1711" s="24"/>
      <c r="P1711" s="24"/>
      <c r="Q1711" s="24"/>
      <c r="R1711" s="24"/>
      <c r="S1711" s="24"/>
      <c r="T1711" s="24"/>
      <c r="U1711" s="24"/>
      <c r="V1711" s="24"/>
      <c r="W1711" s="24"/>
      <c r="X1711" s="24"/>
      <c r="Y1711" s="24"/>
      <c r="Z1711" s="24"/>
      <c r="AA1711" s="24"/>
      <c r="AB1711" s="24"/>
    </row>
    <row r="1712" spans="1:28">
      <c r="A1712" s="24"/>
      <c r="B1712" s="24"/>
      <c r="C1712" s="24"/>
      <c r="D1712" s="24"/>
      <c r="E1712" s="24"/>
      <c r="F1712" s="24"/>
      <c r="G1712" s="24"/>
      <c r="O1712" s="24"/>
      <c r="P1712" s="24"/>
      <c r="Q1712" s="24"/>
      <c r="R1712" s="24"/>
      <c r="S1712" s="24"/>
      <c r="T1712" s="24"/>
      <c r="U1712" s="24"/>
      <c r="V1712" s="24"/>
      <c r="W1712" s="24"/>
      <c r="X1712" s="24"/>
      <c r="Y1712" s="24"/>
      <c r="Z1712" s="24"/>
      <c r="AA1712" s="24"/>
      <c r="AB1712" s="24"/>
    </row>
    <row r="1713" spans="1:28">
      <c r="A1713" s="24"/>
      <c r="B1713" s="24"/>
      <c r="C1713" s="24"/>
      <c r="D1713" s="24"/>
      <c r="E1713" s="24"/>
      <c r="F1713" s="24"/>
      <c r="G1713" s="24"/>
      <c r="O1713" s="24"/>
      <c r="P1713" s="24"/>
      <c r="Q1713" s="24"/>
      <c r="R1713" s="24"/>
      <c r="S1713" s="24"/>
      <c r="T1713" s="24"/>
      <c r="U1713" s="24"/>
      <c r="V1713" s="24"/>
      <c r="W1713" s="24"/>
      <c r="X1713" s="24"/>
      <c r="Y1713" s="24"/>
      <c r="Z1713" s="24"/>
      <c r="AA1713" s="24"/>
      <c r="AB1713" s="24"/>
    </row>
    <row r="1714" spans="1:28">
      <c r="A1714" s="24"/>
      <c r="B1714" s="24"/>
      <c r="C1714" s="24"/>
      <c r="D1714" s="24"/>
      <c r="E1714" s="24"/>
      <c r="F1714" s="24"/>
      <c r="G1714" s="24"/>
      <c r="O1714" s="24"/>
      <c r="P1714" s="24"/>
      <c r="Q1714" s="24"/>
      <c r="R1714" s="24"/>
      <c r="S1714" s="24"/>
      <c r="T1714" s="24"/>
      <c r="U1714" s="24"/>
      <c r="V1714" s="24"/>
      <c r="W1714" s="24"/>
      <c r="X1714" s="24"/>
      <c r="Y1714" s="24"/>
      <c r="Z1714" s="24"/>
      <c r="AA1714" s="24"/>
      <c r="AB1714" s="24"/>
    </row>
    <row r="1715" spans="1:28">
      <c r="A1715" s="24"/>
      <c r="B1715" s="24"/>
      <c r="C1715" s="24"/>
      <c r="D1715" s="24"/>
      <c r="E1715" s="24"/>
      <c r="F1715" s="24"/>
      <c r="G1715" s="24"/>
      <c r="O1715" s="24"/>
      <c r="P1715" s="24"/>
      <c r="Q1715" s="24"/>
      <c r="R1715" s="24"/>
      <c r="S1715" s="24"/>
      <c r="T1715" s="24"/>
      <c r="U1715" s="24"/>
      <c r="V1715" s="24"/>
      <c r="W1715" s="24"/>
      <c r="X1715" s="24"/>
      <c r="Y1715" s="24"/>
      <c r="Z1715" s="24"/>
      <c r="AA1715" s="24"/>
      <c r="AB1715" s="24"/>
    </row>
    <row r="1716" spans="1:28">
      <c r="A1716" s="24"/>
      <c r="B1716" s="24"/>
      <c r="C1716" s="24"/>
      <c r="D1716" s="24"/>
      <c r="E1716" s="24"/>
      <c r="F1716" s="24"/>
      <c r="G1716" s="24"/>
      <c r="O1716" s="24"/>
      <c r="P1716" s="24"/>
      <c r="Q1716" s="24"/>
      <c r="R1716" s="24"/>
      <c r="S1716" s="24"/>
      <c r="T1716" s="24"/>
      <c r="U1716" s="24"/>
      <c r="V1716" s="24"/>
      <c r="W1716" s="24"/>
      <c r="X1716" s="24"/>
      <c r="Y1716" s="24"/>
      <c r="Z1716" s="24"/>
      <c r="AA1716" s="24"/>
      <c r="AB1716" s="24"/>
    </row>
    <row r="1717" spans="1:28">
      <c r="A1717" s="24"/>
      <c r="B1717" s="24"/>
      <c r="C1717" s="24"/>
      <c r="D1717" s="24"/>
      <c r="E1717" s="24"/>
      <c r="F1717" s="24"/>
      <c r="G1717" s="24"/>
      <c r="O1717" s="24"/>
      <c r="P1717" s="24"/>
      <c r="Q1717" s="24"/>
      <c r="R1717" s="24"/>
      <c r="S1717" s="24"/>
      <c r="T1717" s="24"/>
      <c r="U1717" s="24"/>
      <c r="V1717" s="24"/>
      <c r="W1717" s="24"/>
      <c r="X1717" s="24"/>
      <c r="Y1717" s="24"/>
      <c r="Z1717" s="24"/>
      <c r="AA1717" s="24"/>
      <c r="AB1717" s="24"/>
    </row>
    <row r="1718" spans="1:28">
      <c r="A1718" s="24"/>
      <c r="B1718" s="24"/>
      <c r="C1718" s="24"/>
      <c r="D1718" s="24"/>
      <c r="E1718" s="24"/>
      <c r="F1718" s="24"/>
      <c r="G1718" s="24"/>
      <c r="O1718" s="24"/>
      <c r="P1718" s="24"/>
      <c r="Q1718" s="24"/>
      <c r="R1718" s="24"/>
      <c r="S1718" s="24"/>
      <c r="T1718" s="24"/>
      <c r="U1718" s="24"/>
      <c r="V1718" s="24"/>
      <c r="W1718" s="24"/>
      <c r="X1718" s="24"/>
      <c r="Y1718" s="24"/>
      <c r="Z1718" s="24"/>
      <c r="AA1718" s="24"/>
      <c r="AB1718" s="24"/>
    </row>
    <row r="1719" spans="1:28">
      <c r="A1719" s="24"/>
      <c r="B1719" s="24"/>
      <c r="C1719" s="24"/>
      <c r="D1719" s="24"/>
      <c r="E1719" s="24"/>
      <c r="F1719" s="24"/>
      <c r="G1719" s="24"/>
      <c r="O1719" s="24"/>
      <c r="P1719" s="24"/>
      <c r="Q1719" s="24"/>
      <c r="R1719" s="24"/>
      <c r="S1719" s="24"/>
      <c r="T1719" s="24"/>
      <c r="U1719" s="24"/>
      <c r="V1719" s="24"/>
      <c r="W1719" s="24"/>
      <c r="X1719" s="24"/>
      <c r="Y1719" s="24"/>
      <c r="Z1719" s="24"/>
      <c r="AA1719" s="24"/>
      <c r="AB1719" s="24"/>
    </row>
    <row r="1720" spans="1:28">
      <c r="A1720" s="24"/>
      <c r="B1720" s="24"/>
      <c r="C1720" s="24"/>
      <c r="D1720" s="24"/>
      <c r="E1720" s="24"/>
      <c r="F1720" s="24"/>
      <c r="G1720" s="24"/>
      <c r="O1720" s="24"/>
      <c r="P1720" s="24"/>
      <c r="Q1720" s="24"/>
      <c r="R1720" s="24"/>
      <c r="S1720" s="24"/>
      <c r="T1720" s="24"/>
      <c r="U1720" s="24"/>
      <c r="V1720" s="24"/>
      <c r="W1720" s="24"/>
      <c r="X1720" s="24"/>
      <c r="Y1720" s="24"/>
      <c r="Z1720" s="24"/>
      <c r="AA1720" s="24"/>
      <c r="AB1720" s="24"/>
    </row>
    <row r="1721" spans="1:28">
      <c r="A1721" s="24"/>
      <c r="B1721" s="24"/>
      <c r="C1721" s="24"/>
      <c r="D1721" s="24"/>
      <c r="E1721" s="24"/>
      <c r="F1721" s="24"/>
      <c r="G1721" s="24"/>
      <c r="O1721" s="24"/>
      <c r="P1721" s="24"/>
      <c r="Q1721" s="24"/>
      <c r="R1721" s="24"/>
      <c r="S1721" s="24"/>
      <c r="T1721" s="24"/>
      <c r="U1721" s="24"/>
      <c r="V1721" s="24"/>
      <c r="W1721" s="24"/>
      <c r="X1721" s="24"/>
      <c r="Y1721" s="24"/>
      <c r="Z1721" s="24"/>
      <c r="AA1721" s="24"/>
      <c r="AB1721" s="24"/>
    </row>
    <row r="1722" spans="1:28">
      <c r="A1722" s="24"/>
      <c r="B1722" s="24"/>
      <c r="C1722" s="24"/>
      <c r="D1722" s="24"/>
      <c r="E1722" s="24"/>
      <c r="F1722" s="24"/>
      <c r="G1722" s="24"/>
      <c r="O1722" s="24"/>
      <c r="P1722" s="24"/>
      <c r="Q1722" s="24"/>
      <c r="R1722" s="24"/>
      <c r="S1722" s="24"/>
      <c r="T1722" s="24"/>
      <c r="U1722" s="24"/>
      <c r="V1722" s="24"/>
      <c r="W1722" s="24"/>
      <c r="X1722" s="24"/>
      <c r="Y1722" s="24"/>
      <c r="Z1722" s="24"/>
      <c r="AA1722" s="24"/>
      <c r="AB1722" s="24"/>
    </row>
    <row r="1723" spans="1:28">
      <c r="A1723" s="24"/>
      <c r="B1723" s="24"/>
      <c r="C1723" s="24"/>
      <c r="D1723" s="24"/>
      <c r="E1723" s="24"/>
      <c r="F1723" s="24"/>
      <c r="G1723" s="24"/>
      <c r="O1723" s="24"/>
      <c r="P1723" s="24"/>
      <c r="Q1723" s="24"/>
      <c r="R1723" s="24"/>
      <c r="S1723" s="24"/>
      <c r="T1723" s="24"/>
      <c r="U1723" s="24"/>
      <c r="V1723" s="24"/>
      <c r="W1723" s="24"/>
      <c r="X1723" s="24"/>
      <c r="Y1723" s="24"/>
      <c r="Z1723" s="24"/>
      <c r="AA1723" s="24"/>
      <c r="AB1723" s="24"/>
    </row>
    <row r="1724" spans="1:28">
      <c r="A1724" s="24"/>
      <c r="B1724" s="24"/>
      <c r="C1724" s="24"/>
      <c r="D1724" s="24"/>
      <c r="E1724" s="24"/>
      <c r="F1724" s="24"/>
      <c r="G1724" s="24"/>
      <c r="O1724" s="24"/>
      <c r="P1724" s="24"/>
      <c r="Q1724" s="24"/>
      <c r="R1724" s="24"/>
      <c r="S1724" s="24"/>
      <c r="T1724" s="24"/>
      <c r="U1724" s="24"/>
      <c r="V1724" s="24"/>
      <c r="W1724" s="24"/>
      <c r="X1724" s="24"/>
      <c r="Y1724" s="24"/>
      <c r="Z1724" s="24"/>
      <c r="AA1724" s="24"/>
      <c r="AB1724" s="24"/>
    </row>
    <row r="1725" spans="1:28">
      <c r="A1725" s="24"/>
      <c r="B1725" s="24"/>
      <c r="C1725" s="24"/>
      <c r="D1725" s="24"/>
      <c r="E1725" s="24"/>
      <c r="F1725" s="24"/>
      <c r="G1725" s="24"/>
      <c r="O1725" s="24"/>
      <c r="P1725" s="24"/>
      <c r="Q1725" s="24"/>
      <c r="R1725" s="24"/>
      <c r="S1725" s="24"/>
      <c r="T1725" s="24"/>
      <c r="U1725" s="24"/>
      <c r="V1725" s="24"/>
      <c r="W1725" s="24"/>
      <c r="X1725" s="24"/>
      <c r="Y1725" s="24"/>
      <c r="Z1725" s="24"/>
      <c r="AA1725" s="24"/>
      <c r="AB1725" s="24"/>
    </row>
    <row r="1726" spans="1:28">
      <c r="A1726" s="24"/>
      <c r="B1726" s="24"/>
      <c r="C1726" s="24"/>
      <c r="D1726" s="24"/>
      <c r="E1726" s="24"/>
      <c r="F1726" s="24"/>
      <c r="G1726" s="24"/>
      <c r="O1726" s="24"/>
      <c r="P1726" s="24"/>
      <c r="Q1726" s="24"/>
      <c r="R1726" s="24"/>
      <c r="S1726" s="24"/>
      <c r="T1726" s="24"/>
      <c r="U1726" s="24"/>
      <c r="V1726" s="24"/>
      <c r="W1726" s="24"/>
      <c r="X1726" s="24"/>
      <c r="Y1726" s="24"/>
      <c r="Z1726" s="24"/>
      <c r="AA1726" s="24"/>
      <c r="AB1726" s="24"/>
    </row>
    <row r="1727" spans="1:28">
      <c r="A1727" s="24"/>
      <c r="B1727" s="24"/>
      <c r="C1727" s="24"/>
      <c r="D1727" s="24"/>
      <c r="E1727" s="24"/>
      <c r="F1727" s="24"/>
      <c r="G1727" s="24"/>
      <c r="O1727" s="24"/>
      <c r="P1727" s="24"/>
      <c r="Q1727" s="24"/>
      <c r="R1727" s="24"/>
      <c r="S1727" s="24"/>
      <c r="T1727" s="24"/>
      <c r="U1727" s="24"/>
      <c r="V1727" s="24"/>
      <c r="W1727" s="24"/>
      <c r="X1727" s="24"/>
      <c r="Y1727" s="24"/>
      <c r="Z1727" s="24"/>
      <c r="AA1727" s="24"/>
      <c r="AB1727" s="24"/>
    </row>
    <row r="1728" spans="1:28">
      <c r="A1728" s="24"/>
      <c r="B1728" s="24"/>
      <c r="C1728" s="24"/>
      <c r="D1728" s="24"/>
      <c r="E1728" s="24"/>
      <c r="F1728" s="24"/>
      <c r="G1728" s="24"/>
      <c r="O1728" s="24"/>
      <c r="P1728" s="24"/>
      <c r="Q1728" s="24"/>
      <c r="R1728" s="24"/>
      <c r="S1728" s="24"/>
      <c r="T1728" s="24"/>
      <c r="U1728" s="24"/>
      <c r="V1728" s="24"/>
      <c r="W1728" s="24"/>
      <c r="X1728" s="24"/>
      <c r="Y1728" s="24"/>
      <c r="Z1728" s="24"/>
      <c r="AA1728" s="24"/>
      <c r="AB1728" s="24"/>
    </row>
    <row r="1729" spans="1:28">
      <c r="A1729" s="24"/>
      <c r="B1729" s="24"/>
      <c r="C1729" s="24"/>
      <c r="D1729" s="24"/>
      <c r="E1729" s="24"/>
      <c r="F1729" s="24"/>
      <c r="G1729" s="24"/>
      <c r="O1729" s="24"/>
      <c r="P1729" s="24"/>
      <c r="Q1729" s="24"/>
      <c r="R1729" s="24"/>
      <c r="S1729" s="24"/>
      <c r="T1729" s="24"/>
      <c r="U1729" s="24"/>
      <c r="V1729" s="24"/>
      <c r="W1729" s="24"/>
      <c r="X1729" s="24"/>
      <c r="Y1729" s="24"/>
      <c r="Z1729" s="24"/>
      <c r="AA1729" s="24"/>
      <c r="AB1729" s="24"/>
    </row>
    <row r="1730" spans="1:28">
      <c r="A1730" s="24"/>
      <c r="B1730" s="24"/>
      <c r="C1730" s="24"/>
      <c r="D1730" s="24"/>
      <c r="E1730" s="24"/>
      <c r="F1730" s="24"/>
      <c r="G1730" s="24"/>
      <c r="O1730" s="24"/>
      <c r="P1730" s="24"/>
      <c r="Q1730" s="24"/>
      <c r="R1730" s="24"/>
      <c r="S1730" s="24"/>
      <c r="T1730" s="24"/>
      <c r="U1730" s="24"/>
      <c r="V1730" s="24"/>
      <c r="W1730" s="24"/>
      <c r="X1730" s="24"/>
      <c r="Y1730" s="24"/>
      <c r="Z1730" s="24"/>
      <c r="AA1730" s="24"/>
      <c r="AB1730" s="24"/>
    </row>
    <row r="1731" spans="1:28">
      <c r="A1731" s="24"/>
      <c r="B1731" s="24"/>
      <c r="C1731" s="24"/>
      <c r="D1731" s="24"/>
      <c r="E1731" s="24"/>
      <c r="F1731" s="24"/>
      <c r="G1731" s="24"/>
      <c r="O1731" s="24"/>
      <c r="P1731" s="24"/>
      <c r="Q1731" s="24"/>
      <c r="R1731" s="24"/>
      <c r="S1731" s="24"/>
      <c r="T1731" s="24"/>
      <c r="U1731" s="24"/>
      <c r="V1731" s="24"/>
      <c r="W1731" s="24"/>
      <c r="X1731" s="24"/>
      <c r="Y1731" s="24"/>
      <c r="Z1731" s="24"/>
      <c r="AA1731" s="24"/>
      <c r="AB1731" s="24"/>
    </row>
    <row r="1732" spans="1:28">
      <c r="A1732" s="24"/>
      <c r="B1732" s="24"/>
      <c r="C1732" s="24"/>
      <c r="D1732" s="24"/>
      <c r="E1732" s="24"/>
      <c r="F1732" s="24"/>
      <c r="G1732" s="24"/>
      <c r="O1732" s="24"/>
      <c r="P1732" s="24"/>
      <c r="Q1732" s="24"/>
      <c r="R1732" s="24"/>
      <c r="S1732" s="24"/>
      <c r="T1732" s="24"/>
      <c r="U1732" s="24"/>
      <c r="V1732" s="24"/>
      <c r="W1732" s="24"/>
      <c r="X1732" s="24"/>
      <c r="Y1732" s="24"/>
      <c r="Z1732" s="24"/>
      <c r="AA1732" s="24"/>
      <c r="AB1732" s="24"/>
    </row>
    <row r="1733" spans="1:28">
      <c r="A1733" s="24"/>
      <c r="B1733" s="24"/>
      <c r="C1733" s="24"/>
      <c r="D1733" s="24"/>
      <c r="E1733" s="24"/>
      <c r="F1733" s="24"/>
      <c r="G1733" s="24"/>
      <c r="O1733" s="24"/>
      <c r="P1733" s="24"/>
      <c r="Q1733" s="24"/>
      <c r="R1733" s="24"/>
      <c r="S1733" s="24"/>
      <c r="T1733" s="24"/>
      <c r="U1733" s="24"/>
      <c r="V1733" s="24"/>
      <c r="W1733" s="24"/>
      <c r="X1733" s="24"/>
      <c r="Y1733" s="24"/>
      <c r="Z1733" s="24"/>
      <c r="AA1733" s="24"/>
      <c r="AB1733" s="24"/>
    </row>
    <row r="1734" spans="1:28">
      <c r="A1734" s="24"/>
      <c r="B1734" s="24"/>
      <c r="C1734" s="24"/>
      <c r="D1734" s="24"/>
      <c r="E1734" s="24"/>
      <c r="F1734" s="24"/>
      <c r="G1734" s="24"/>
      <c r="O1734" s="24"/>
      <c r="P1734" s="24"/>
      <c r="Q1734" s="24"/>
      <c r="R1734" s="24"/>
      <c r="S1734" s="24"/>
      <c r="T1734" s="24"/>
      <c r="U1734" s="24"/>
      <c r="V1734" s="24"/>
      <c r="W1734" s="24"/>
      <c r="X1734" s="24"/>
      <c r="Y1734" s="24"/>
      <c r="Z1734" s="24"/>
      <c r="AA1734" s="24"/>
      <c r="AB1734" s="24"/>
    </row>
    <row r="1735" spans="1:28">
      <c r="A1735" s="24"/>
      <c r="B1735" s="24"/>
      <c r="C1735" s="24"/>
      <c r="D1735" s="24"/>
      <c r="E1735" s="24"/>
      <c r="F1735" s="24"/>
      <c r="G1735" s="24"/>
      <c r="O1735" s="24"/>
      <c r="P1735" s="24"/>
      <c r="Q1735" s="24"/>
      <c r="R1735" s="24"/>
      <c r="S1735" s="24"/>
      <c r="T1735" s="24"/>
      <c r="U1735" s="24"/>
      <c r="V1735" s="24"/>
      <c r="W1735" s="24"/>
      <c r="X1735" s="24"/>
      <c r="Y1735" s="24"/>
      <c r="Z1735" s="24"/>
      <c r="AA1735" s="24"/>
      <c r="AB1735" s="24"/>
    </row>
    <row r="1736" spans="1:28">
      <c r="A1736" s="24"/>
      <c r="B1736" s="24"/>
      <c r="C1736" s="24"/>
      <c r="D1736" s="24"/>
      <c r="E1736" s="24"/>
      <c r="F1736" s="24"/>
      <c r="G1736" s="24"/>
      <c r="O1736" s="24"/>
      <c r="P1736" s="24"/>
      <c r="Q1736" s="24"/>
      <c r="R1736" s="24"/>
      <c r="S1736" s="24"/>
      <c r="T1736" s="24"/>
      <c r="U1736" s="24"/>
      <c r="V1736" s="24"/>
      <c r="W1736" s="24"/>
      <c r="X1736" s="24"/>
      <c r="Y1736" s="24"/>
      <c r="Z1736" s="24"/>
      <c r="AA1736" s="24"/>
      <c r="AB1736" s="24"/>
    </row>
    <row r="1737" spans="1:28">
      <c r="A1737" s="24"/>
      <c r="B1737" s="24"/>
      <c r="C1737" s="24"/>
      <c r="D1737" s="24"/>
      <c r="E1737" s="24"/>
      <c r="F1737" s="24"/>
      <c r="G1737" s="24"/>
      <c r="O1737" s="24"/>
      <c r="P1737" s="24"/>
      <c r="Q1737" s="24"/>
      <c r="R1737" s="24"/>
      <c r="S1737" s="24"/>
      <c r="T1737" s="24"/>
      <c r="U1737" s="24"/>
      <c r="V1737" s="24"/>
      <c r="W1737" s="24"/>
      <c r="X1737" s="24"/>
      <c r="Y1737" s="24"/>
      <c r="Z1737" s="24"/>
      <c r="AA1737" s="24"/>
      <c r="AB1737" s="24"/>
    </row>
    <row r="1738" spans="1:28">
      <c r="A1738" s="24"/>
      <c r="B1738" s="24"/>
      <c r="C1738" s="24"/>
      <c r="D1738" s="24"/>
      <c r="E1738" s="24"/>
      <c r="F1738" s="24"/>
      <c r="G1738" s="24"/>
      <c r="O1738" s="24"/>
      <c r="P1738" s="24"/>
      <c r="Q1738" s="24"/>
      <c r="R1738" s="24"/>
      <c r="S1738" s="24"/>
      <c r="T1738" s="24"/>
      <c r="U1738" s="24"/>
      <c r="V1738" s="24"/>
      <c r="W1738" s="24"/>
      <c r="X1738" s="24"/>
      <c r="Y1738" s="24"/>
      <c r="Z1738" s="24"/>
      <c r="AA1738" s="24"/>
      <c r="AB1738" s="24"/>
    </row>
    <row r="1739" spans="1:28">
      <c r="A1739" s="24"/>
      <c r="B1739" s="24"/>
      <c r="C1739" s="24"/>
      <c r="D1739" s="24"/>
      <c r="E1739" s="24"/>
      <c r="F1739" s="24"/>
      <c r="G1739" s="24"/>
      <c r="O1739" s="24"/>
      <c r="P1739" s="24"/>
      <c r="Q1739" s="24"/>
      <c r="R1739" s="24"/>
      <c r="S1739" s="24"/>
      <c r="T1739" s="24"/>
      <c r="U1739" s="24"/>
      <c r="V1739" s="24"/>
      <c r="W1739" s="24"/>
      <c r="X1739" s="24"/>
      <c r="Y1739" s="24"/>
      <c r="Z1739" s="24"/>
      <c r="AA1739" s="24"/>
      <c r="AB1739" s="24"/>
    </row>
    <row r="1740" spans="1:28">
      <c r="A1740" s="24"/>
      <c r="B1740" s="24"/>
      <c r="C1740" s="24"/>
      <c r="D1740" s="24"/>
      <c r="E1740" s="24"/>
      <c r="F1740" s="24"/>
      <c r="G1740" s="24"/>
      <c r="O1740" s="24"/>
      <c r="P1740" s="24"/>
      <c r="Q1740" s="24"/>
      <c r="R1740" s="24"/>
      <c r="S1740" s="24"/>
      <c r="T1740" s="24"/>
      <c r="U1740" s="24"/>
      <c r="V1740" s="24"/>
      <c r="W1740" s="24"/>
      <c r="X1740" s="24"/>
      <c r="Y1740" s="24"/>
      <c r="Z1740" s="24"/>
      <c r="AA1740" s="24"/>
      <c r="AB1740" s="24"/>
    </row>
    <row r="1741" spans="1:28">
      <c r="A1741" s="24"/>
      <c r="B1741" s="24"/>
      <c r="C1741" s="24"/>
      <c r="D1741" s="24"/>
      <c r="E1741" s="24"/>
      <c r="F1741" s="24"/>
      <c r="G1741" s="24"/>
      <c r="O1741" s="24"/>
      <c r="P1741" s="24"/>
      <c r="Q1741" s="24"/>
      <c r="R1741" s="24"/>
      <c r="S1741" s="24"/>
      <c r="T1741" s="24"/>
      <c r="U1741" s="24"/>
      <c r="V1741" s="24"/>
      <c r="W1741" s="24"/>
      <c r="X1741" s="24"/>
      <c r="Y1741" s="24"/>
      <c r="Z1741" s="24"/>
      <c r="AA1741" s="24"/>
      <c r="AB1741" s="24"/>
    </row>
    <row r="1742" spans="1:28">
      <c r="A1742" s="24"/>
      <c r="B1742" s="24"/>
      <c r="C1742" s="24"/>
      <c r="D1742" s="24"/>
      <c r="E1742" s="24"/>
      <c r="F1742" s="24"/>
      <c r="G1742" s="24"/>
      <c r="O1742" s="24"/>
      <c r="P1742" s="24"/>
      <c r="Q1742" s="24"/>
      <c r="R1742" s="24"/>
      <c r="S1742" s="24"/>
      <c r="T1742" s="24"/>
      <c r="U1742" s="24"/>
      <c r="V1742" s="24"/>
      <c r="W1742" s="24"/>
      <c r="X1742" s="24"/>
      <c r="Y1742" s="24"/>
      <c r="Z1742" s="24"/>
      <c r="AA1742" s="24"/>
      <c r="AB1742" s="24"/>
    </row>
    <row r="1743" spans="1:28">
      <c r="A1743" s="24"/>
      <c r="B1743" s="24"/>
      <c r="C1743" s="24"/>
      <c r="D1743" s="24"/>
      <c r="E1743" s="24"/>
      <c r="F1743" s="24"/>
      <c r="G1743" s="24"/>
      <c r="O1743" s="24"/>
      <c r="P1743" s="24"/>
      <c r="Q1743" s="24"/>
      <c r="R1743" s="24"/>
      <c r="S1743" s="24"/>
      <c r="T1743" s="24"/>
      <c r="U1743" s="24"/>
      <c r="V1743" s="24"/>
      <c r="W1743" s="24"/>
      <c r="X1743" s="24"/>
      <c r="Y1743" s="24"/>
      <c r="Z1743" s="24"/>
      <c r="AA1743" s="24"/>
      <c r="AB1743" s="24"/>
    </row>
    <row r="1744" spans="1:28">
      <c r="A1744" s="24"/>
      <c r="B1744" s="24"/>
      <c r="C1744" s="24"/>
      <c r="D1744" s="24"/>
      <c r="E1744" s="24"/>
      <c r="F1744" s="24"/>
      <c r="G1744" s="24"/>
      <c r="O1744" s="24"/>
      <c r="P1744" s="24"/>
      <c r="Q1744" s="24"/>
      <c r="R1744" s="24"/>
      <c r="S1744" s="24"/>
      <c r="T1744" s="24"/>
      <c r="U1744" s="24"/>
      <c r="V1744" s="24"/>
      <c r="W1744" s="24"/>
      <c r="X1744" s="24"/>
      <c r="Y1744" s="24"/>
      <c r="Z1744" s="24"/>
      <c r="AA1744" s="24"/>
      <c r="AB1744" s="24"/>
    </row>
    <row r="1745" spans="1:28">
      <c r="A1745" s="24"/>
      <c r="B1745" s="24"/>
      <c r="C1745" s="24"/>
      <c r="D1745" s="24"/>
      <c r="E1745" s="24"/>
      <c r="F1745" s="24"/>
      <c r="G1745" s="24"/>
      <c r="O1745" s="24"/>
      <c r="P1745" s="24"/>
      <c r="Q1745" s="24"/>
      <c r="R1745" s="24"/>
      <c r="S1745" s="24"/>
      <c r="T1745" s="24"/>
      <c r="U1745" s="24"/>
      <c r="V1745" s="24"/>
      <c r="W1745" s="24"/>
      <c r="X1745" s="24"/>
      <c r="Y1745" s="24"/>
      <c r="Z1745" s="24"/>
      <c r="AA1745" s="24"/>
      <c r="AB1745" s="24"/>
    </row>
    <row r="1746" spans="1:28">
      <c r="A1746" s="24"/>
      <c r="B1746" s="24"/>
      <c r="C1746" s="24"/>
      <c r="D1746" s="24"/>
      <c r="E1746" s="24"/>
      <c r="F1746" s="24"/>
      <c r="G1746" s="24"/>
      <c r="O1746" s="24"/>
      <c r="P1746" s="24"/>
      <c r="Q1746" s="24"/>
      <c r="R1746" s="24"/>
      <c r="S1746" s="24"/>
      <c r="T1746" s="24"/>
      <c r="U1746" s="24"/>
      <c r="V1746" s="24"/>
      <c r="W1746" s="24"/>
      <c r="X1746" s="24"/>
      <c r="Y1746" s="24"/>
      <c r="Z1746" s="24"/>
      <c r="AA1746" s="24"/>
      <c r="AB1746" s="24"/>
    </row>
    <row r="1747" spans="1:28">
      <c r="A1747" s="24"/>
      <c r="B1747" s="24"/>
      <c r="C1747" s="24"/>
      <c r="D1747" s="24"/>
      <c r="E1747" s="24"/>
      <c r="F1747" s="24"/>
      <c r="G1747" s="24"/>
      <c r="O1747" s="24"/>
      <c r="P1747" s="24"/>
      <c r="Q1747" s="24"/>
      <c r="R1747" s="24"/>
      <c r="S1747" s="24"/>
      <c r="T1747" s="24"/>
      <c r="U1747" s="24"/>
      <c r="V1747" s="24"/>
      <c r="W1747" s="24"/>
      <c r="X1747" s="24"/>
      <c r="Y1747" s="24"/>
      <c r="Z1747" s="24"/>
      <c r="AA1747" s="24"/>
      <c r="AB1747" s="24"/>
    </row>
    <row r="1748" spans="1:28">
      <c r="A1748" s="24"/>
      <c r="B1748" s="24"/>
      <c r="C1748" s="24"/>
      <c r="D1748" s="24"/>
      <c r="E1748" s="24"/>
      <c r="F1748" s="24"/>
      <c r="G1748" s="24"/>
      <c r="O1748" s="24"/>
      <c r="P1748" s="24"/>
      <c r="Q1748" s="24"/>
      <c r="R1748" s="24"/>
      <c r="S1748" s="24"/>
      <c r="T1748" s="24"/>
      <c r="U1748" s="24"/>
      <c r="V1748" s="24"/>
      <c r="W1748" s="24"/>
      <c r="X1748" s="24"/>
      <c r="Y1748" s="24"/>
      <c r="Z1748" s="24"/>
      <c r="AA1748" s="24"/>
      <c r="AB1748" s="24"/>
    </row>
    <row r="1749" spans="1:28">
      <c r="A1749" s="24"/>
      <c r="B1749" s="24"/>
      <c r="C1749" s="24"/>
      <c r="D1749" s="24"/>
      <c r="E1749" s="24"/>
      <c r="F1749" s="24"/>
      <c r="G1749" s="24"/>
      <c r="O1749" s="24"/>
      <c r="P1749" s="24"/>
      <c r="Q1749" s="24"/>
      <c r="R1749" s="24"/>
      <c r="S1749" s="24"/>
      <c r="T1749" s="24"/>
      <c r="U1749" s="24"/>
      <c r="V1749" s="24"/>
      <c r="W1749" s="24"/>
      <c r="X1749" s="24"/>
      <c r="Y1749" s="24"/>
      <c r="Z1749" s="24"/>
      <c r="AA1749" s="24"/>
      <c r="AB1749" s="24"/>
    </row>
    <row r="1750" spans="1:28">
      <c r="A1750" s="24"/>
      <c r="B1750" s="24"/>
      <c r="C1750" s="24"/>
      <c r="D1750" s="24"/>
      <c r="E1750" s="24"/>
      <c r="F1750" s="24"/>
      <c r="G1750" s="24"/>
      <c r="O1750" s="24"/>
      <c r="P1750" s="24"/>
      <c r="Q1750" s="24"/>
      <c r="R1750" s="24"/>
      <c r="S1750" s="24"/>
      <c r="T1750" s="24"/>
      <c r="U1750" s="24"/>
      <c r="V1750" s="24"/>
      <c r="W1750" s="24"/>
      <c r="X1750" s="24"/>
      <c r="Y1750" s="24"/>
      <c r="Z1750" s="24"/>
      <c r="AA1750" s="24"/>
      <c r="AB1750" s="24"/>
    </row>
    <row r="1751" spans="1:28">
      <c r="A1751" s="24"/>
      <c r="B1751" s="24"/>
      <c r="C1751" s="24"/>
      <c r="D1751" s="24"/>
      <c r="E1751" s="24"/>
      <c r="F1751" s="24"/>
      <c r="G1751" s="24"/>
      <c r="O1751" s="24"/>
      <c r="P1751" s="24"/>
      <c r="Q1751" s="24"/>
      <c r="R1751" s="24"/>
      <c r="S1751" s="24"/>
      <c r="T1751" s="24"/>
      <c r="U1751" s="24"/>
      <c r="V1751" s="24"/>
      <c r="W1751" s="24"/>
      <c r="X1751" s="24"/>
      <c r="Y1751" s="24"/>
      <c r="Z1751" s="24"/>
      <c r="AA1751" s="24"/>
      <c r="AB1751" s="24"/>
    </row>
    <row r="1752" spans="1:28">
      <c r="A1752" s="24"/>
      <c r="B1752" s="24"/>
      <c r="C1752" s="24"/>
      <c r="D1752" s="24"/>
      <c r="E1752" s="24"/>
      <c r="F1752" s="24"/>
      <c r="G1752" s="24"/>
      <c r="O1752" s="24"/>
      <c r="P1752" s="24"/>
      <c r="Q1752" s="24"/>
      <c r="R1752" s="24"/>
      <c r="S1752" s="24"/>
      <c r="T1752" s="24"/>
      <c r="U1752" s="24"/>
      <c r="V1752" s="24"/>
      <c r="W1752" s="24"/>
      <c r="X1752" s="24"/>
      <c r="Y1752" s="24"/>
      <c r="Z1752" s="24"/>
      <c r="AA1752" s="24"/>
      <c r="AB1752" s="24"/>
    </row>
    <row r="1753" spans="1:28">
      <c r="A1753" s="24"/>
      <c r="B1753" s="24"/>
      <c r="C1753" s="24"/>
      <c r="D1753" s="24"/>
      <c r="E1753" s="24"/>
      <c r="F1753" s="24"/>
      <c r="G1753" s="24"/>
      <c r="O1753" s="24"/>
      <c r="P1753" s="24"/>
      <c r="Q1753" s="24"/>
      <c r="R1753" s="24"/>
      <c r="S1753" s="24"/>
      <c r="T1753" s="24"/>
      <c r="U1753" s="24"/>
      <c r="V1753" s="24"/>
      <c r="W1753" s="24"/>
      <c r="X1753" s="24"/>
      <c r="Y1753" s="24"/>
      <c r="Z1753" s="24"/>
      <c r="AA1753" s="24"/>
      <c r="AB1753" s="24"/>
    </row>
    <row r="1754" spans="1:28">
      <c r="A1754" s="24"/>
      <c r="B1754" s="24"/>
      <c r="C1754" s="24"/>
      <c r="D1754" s="24"/>
      <c r="E1754" s="24"/>
      <c r="F1754" s="24"/>
      <c r="G1754" s="24"/>
      <c r="O1754" s="24"/>
      <c r="P1754" s="24"/>
      <c r="Q1754" s="24"/>
      <c r="R1754" s="24"/>
      <c r="S1754" s="24"/>
      <c r="T1754" s="24"/>
      <c r="U1754" s="24"/>
      <c r="V1754" s="24"/>
      <c r="W1754" s="24"/>
      <c r="X1754" s="24"/>
      <c r="Y1754" s="24"/>
      <c r="Z1754" s="24"/>
      <c r="AA1754" s="24"/>
      <c r="AB1754" s="24"/>
    </row>
    <row r="1755" spans="1:28">
      <c r="A1755" s="24"/>
      <c r="B1755" s="24"/>
      <c r="C1755" s="24"/>
      <c r="D1755" s="24"/>
      <c r="E1755" s="24"/>
      <c r="F1755" s="24"/>
      <c r="G1755" s="24"/>
      <c r="O1755" s="24"/>
      <c r="P1755" s="24"/>
      <c r="Q1755" s="24"/>
      <c r="R1755" s="24"/>
      <c r="S1755" s="24"/>
      <c r="T1755" s="24"/>
      <c r="U1755" s="24"/>
      <c r="V1755" s="24"/>
      <c r="W1755" s="24"/>
      <c r="X1755" s="24"/>
      <c r="Y1755" s="24"/>
      <c r="Z1755" s="24"/>
      <c r="AA1755" s="24"/>
      <c r="AB1755" s="24"/>
    </row>
    <row r="1756" spans="1:28">
      <c r="A1756" s="24"/>
      <c r="B1756" s="24"/>
      <c r="C1756" s="24"/>
      <c r="D1756" s="24"/>
      <c r="E1756" s="24"/>
      <c r="F1756" s="24"/>
      <c r="G1756" s="24"/>
      <c r="O1756" s="24"/>
      <c r="P1756" s="24"/>
      <c r="Q1756" s="24"/>
      <c r="R1756" s="24"/>
      <c r="S1756" s="24"/>
      <c r="T1756" s="24"/>
      <c r="U1756" s="24"/>
      <c r="V1756" s="24"/>
      <c r="W1756" s="24"/>
      <c r="X1756" s="24"/>
      <c r="Y1756" s="24"/>
      <c r="Z1756" s="24"/>
      <c r="AA1756" s="24"/>
      <c r="AB1756" s="24"/>
    </row>
    <row r="1757" spans="1:28">
      <c r="A1757" s="24"/>
      <c r="B1757" s="24"/>
      <c r="C1757" s="24"/>
      <c r="D1757" s="24"/>
      <c r="E1757" s="24"/>
      <c r="F1757" s="24"/>
      <c r="G1757" s="24"/>
      <c r="O1757" s="24"/>
      <c r="P1757" s="24"/>
      <c r="Q1757" s="24"/>
      <c r="R1757" s="24"/>
      <c r="S1757" s="24"/>
      <c r="T1757" s="24"/>
      <c r="U1757" s="24"/>
      <c r="V1757" s="24"/>
      <c r="W1757" s="24"/>
      <c r="X1757" s="24"/>
      <c r="Y1757" s="24"/>
      <c r="Z1757" s="24"/>
      <c r="AA1757" s="24"/>
      <c r="AB1757" s="24"/>
    </row>
    <row r="1758" spans="1:28">
      <c r="A1758" s="24"/>
      <c r="B1758" s="24"/>
      <c r="C1758" s="24"/>
      <c r="D1758" s="24"/>
      <c r="E1758" s="24"/>
      <c r="F1758" s="24"/>
      <c r="G1758" s="24"/>
      <c r="O1758" s="24"/>
      <c r="P1758" s="24"/>
      <c r="Q1758" s="24"/>
      <c r="R1758" s="24"/>
      <c r="S1758" s="24"/>
      <c r="T1758" s="24"/>
      <c r="U1758" s="24"/>
      <c r="V1758" s="24"/>
      <c r="W1758" s="24"/>
      <c r="X1758" s="24"/>
      <c r="Y1758" s="24"/>
      <c r="Z1758" s="24"/>
      <c r="AA1758" s="24"/>
      <c r="AB1758" s="24"/>
    </row>
    <row r="1759" spans="1:28">
      <c r="A1759" s="24"/>
      <c r="B1759" s="24"/>
      <c r="C1759" s="24"/>
      <c r="D1759" s="24"/>
      <c r="E1759" s="24"/>
      <c r="F1759" s="24"/>
      <c r="G1759" s="24"/>
      <c r="O1759" s="24"/>
      <c r="P1759" s="24"/>
      <c r="Q1759" s="24"/>
      <c r="R1759" s="24"/>
      <c r="S1759" s="24"/>
      <c r="T1759" s="24"/>
      <c r="U1759" s="24"/>
      <c r="V1759" s="24"/>
      <c r="W1759" s="24"/>
      <c r="X1759" s="24"/>
      <c r="Y1759" s="24"/>
      <c r="Z1759" s="24"/>
      <c r="AA1759" s="24"/>
      <c r="AB1759" s="24"/>
    </row>
    <row r="1760" spans="1:28">
      <c r="A1760" s="24"/>
      <c r="B1760" s="24"/>
      <c r="C1760" s="24"/>
      <c r="D1760" s="24"/>
      <c r="E1760" s="24"/>
      <c r="F1760" s="24"/>
      <c r="G1760" s="24"/>
      <c r="O1760" s="24"/>
      <c r="P1760" s="24"/>
      <c r="Q1760" s="24"/>
      <c r="R1760" s="24"/>
      <c r="S1760" s="24"/>
      <c r="T1760" s="24"/>
      <c r="U1760" s="24"/>
      <c r="V1760" s="24"/>
      <c r="W1760" s="24"/>
      <c r="X1760" s="24"/>
      <c r="Y1760" s="24"/>
      <c r="Z1760" s="24"/>
      <c r="AA1760" s="24"/>
      <c r="AB1760" s="24"/>
    </row>
    <row r="1761" spans="1:28">
      <c r="A1761" s="24"/>
      <c r="B1761" s="24"/>
      <c r="C1761" s="24"/>
      <c r="D1761" s="24"/>
      <c r="E1761" s="24"/>
      <c r="F1761" s="24"/>
      <c r="G1761" s="24"/>
      <c r="O1761" s="24"/>
      <c r="P1761" s="24"/>
      <c r="Q1761" s="24"/>
      <c r="R1761" s="24"/>
      <c r="S1761" s="24"/>
      <c r="T1761" s="24"/>
      <c r="U1761" s="24"/>
      <c r="V1761" s="24"/>
      <c r="W1761" s="24"/>
      <c r="X1761" s="24"/>
      <c r="Y1761" s="24"/>
      <c r="Z1761" s="24"/>
      <c r="AA1761" s="24"/>
      <c r="AB1761" s="24"/>
    </row>
    <row r="1762" spans="1:28">
      <c r="A1762" s="24"/>
      <c r="B1762" s="24"/>
      <c r="C1762" s="24"/>
      <c r="D1762" s="24"/>
      <c r="E1762" s="24"/>
      <c r="F1762" s="24"/>
      <c r="G1762" s="24"/>
      <c r="O1762" s="24"/>
      <c r="P1762" s="24"/>
      <c r="Q1762" s="24"/>
      <c r="R1762" s="24"/>
      <c r="S1762" s="24"/>
      <c r="T1762" s="24"/>
      <c r="U1762" s="24"/>
      <c r="V1762" s="24"/>
      <c r="W1762" s="24"/>
      <c r="X1762" s="24"/>
      <c r="Y1762" s="24"/>
      <c r="Z1762" s="24"/>
      <c r="AA1762" s="24"/>
      <c r="AB1762" s="24"/>
    </row>
    <row r="1763" spans="1:28">
      <c r="A1763" s="24"/>
      <c r="B1763" s="24"/>
      <c r="C1763" s="24"/>
      <c r="D1763" s="24"/>
      <c r="E1763" s="24"/>
      <c r="F1763" s="24"/>
      <c r="G1763" s="24"/>
      <c r="O1763" s="24"/>
      <c r="P1763" s="24"/>
      <c r="Q1763" s="24"/>
      <c r="R1763" s="24"/>
      <c r="S1763" s="24"/>
      <c r="T1763" s="24"/>
      <c r="U1763" s="24"/>
      <c r="V1763" s="24"/>
      <c r="W1763" s="24"/>
      <c r="X1763" s="24"/>
      <c r="Y1763" s="24"/>
      <c r="Z1763" s="24"/>
      <c r="AA1763" s="24"/>
      <c r="AB1763" s="24"/>
    </row>
    <row r="1764" spans="1:28">
      <c r="A1764" s="24"/>
      <c r="B1764" s="24"/>
      <c r="C1764" s="24"/>
      <c r="D1764" s="24"/>
      <c r="E1764" s="24"/>
      <c r="F1764" s="24"/>
      <c r="G1764" s="24"/>
      <c r="O1764" s="24"/>
      <c r="P1764" s="24"/>
      <c r="Q1764" s="24"/>
      <c r="R1764" s="24"/>
      <c r="S1764" s="24"/>
      <c r="T1764" s="24"/>
      <c r="U1764" s="24"/>
      <c r="V1764" s="24"/>
      <c r="W1764" s="24"/>
      <c r="X1764" s="24"/>
      <c r="Y1764" s="24"/>
      <c r="Z1764" s="24"/>
      <c r="AA1764" s="24"/>
      <c r="AB1764" s="24"/>
    </row>
    <row r="1765" spans="1:28">
      <c r="A1765" s="24"/>
      <c r="B1765" s="24"/>
      <c r="C1765" s="24"/>
      <c r="D1765" s="24"/>
      <c r="E1765" s="24"/>
      <c r="F1765" s="24"/>
      <c r="G1765" s="24"/>
      <c r="O1765" s="24"/>
      <c r="P1765" s="24"/>
      <c r="Q1765" s="24"/>
      <c r="R1765" s="24"/>
      <c r="S1765" s="24"/>
      <c r="T1765" s="24"/>
      <c r="U1765" s="24"/>
      <c r="V1765" s="24"/>
      <c r="W1765" s="24"/>
      <c r="X1765" s="24"/>
      <c r="Y1765" s="24"/>
      <c r="Z1765" s="24"/>
      <c r="AA1765" s="24"/>
      <c r="AB1765" s="24"/>
    </row>
    <row r="1766" spans="1:28">
      <c r="A1766" s="24"/>
      <c r="B1766" s="24"/>
      <c r="C1766" s="24"/>
      <c r="D1766" s="24"/>
      <c r="E1766" s="24"/>
      <c r="F1766" s="24"/>
      <c r="G1766" s="24"/>
      <c r="O1766" s="24"/>
      <c r="P1766" s="24"/>
      <c r="Q1766" s="24"/>
      <c r="R1766" s="24"/>
      <c r="S1766" s="24"/>
      <c r="T1766" s="24"/>
      <c r="U1766" s="24"/>
      <c r="V1766" s="24"/>
      <c r="W1766" s="24"/>
      <c r="X1766" s="24"/>
      <c r="Y1766" s="24"/>
      <c r="Z1766" s="24"/>
      <c r="AA1766" s="24"/>
      <c r="AB1766" s="24"/>
    </row>
    <row r="1767" spans="1:28">
      <c r="A1767" s="24"/>
      <c r="B1767" s="24"/>
      <c r="C1767" s="24"/>
      <c r="D1767" s="24"/>
      <c r="E1767" s="24"/>
      <c r="F1767" s="24"/>
      <c r="G1767" s="24"/>
      <c r="O1767" s="24"/>
      <c r="P1767" s="24"/>
      <c r="Q1767" s="24"/>
      <c r="R1767" s="24"/>
      <c r="S1767" s="24"/>
      <c r="T1767" s="24"/>
      <c r="U1767" s="24"/>
      <c r="V1767" s="24"/>
      <c r="W1767" s="24"/>
      <c r="X1767" s="24"/>
      <c r="Y1767" s="24"/>
      <c r="Z1767" s="24"/>
      <c r="AA1767" s="24"/>
      <c r="AB1767" s="24"/>
    </row>
    <row r="1768" spans="1:28">
      <c r="A1768" s="24"/>
      <c r="B1768" s="24"/>
      <c r="C1768" s="24"/>
      <c r="D1768" s="24"/>
      <c r="E1768" s="24"/>
      <c r="F1768" s="24"/>
      <c r="G1768" s="24"/>
      <c r="O1768" s="24"/>
      <c r="P1768" s="24"/>
      <c r="Q1768" s="24"/>
      <c r="R1768" s="24"/>
      <c r="S1768" s="24"/>
      <c r="T1768" s="24"/>
      <c r="U1768" s="24"/>
      <c r="V1768" s="24"/>
      <c r="W1768" s="24"/>
      <c r="X1768" s="24"/>
      <c r="Y1768" s="24"/>
      <c r="Z1768" s="24"/>
      <c r="AA1768" s="24"/>
      <c r="AB1768" s="24"/>
    </row>
    <row r="1769" spans="1:28">
      <c r="A1769" s="24"/>
      <c r="B1769" s="24"/>
      <c r="C1769" s="24"/>
      <c r="D1769" s="24"/>
      <c r="E1769" s="24"/>
      <c r="F1769" s="24"/>
      <c r="G1769" s="24"/>
      <c r="O1769" s="24"/>
      <c r="P1769" s="24"/>
      <c r="Q1769" s="24"/>
      <c r="R1769" s="24"/>
      <c r="S1769" s="24"/>
      <c r="T1769" s="24"/>
      <c r="U1769" s="24"/>
      <c r="V1769" s="24"/>
      <c r="W1769" s="24"/>
      <c r="X1769" s="24"/>
      <c r="Y1769" s="24"/>
      <c r="Z1769" s="24"/>
      <c r="AA1769" s="24"/>
      <c r="AB1769" s="24"/>
    </row>
    <row r="1770" spans="1:28">
      <c r="A1770" s="24"/>
      <c r="B1770" s="24"/>
      <c r="C1770" s="24"/>
      <c r="D1770" s="24"/>
      <c r="E1770" s="24"/>
      <c r="F1770" s="24"/>
      <c r="G1770" s="24"/>
      <c r="O1770" s="24"/>
      <c r="P1770" s="24"/>
      <c r="Q1770" s="24"/>
      <c r="R1770" s="24"/>
      <c r="S1770" s="24"/>
      <c r="T1770" s="24"/>
      <c r="U1770" s="24"/>
      <c r="V1770" s="24"/>
      <c r="W1770" s="24"/>
      <c r="X1770" s="24"/>
      <c r="Y1770" s="24"/>
      <c r="Z1770" s="24"/>
      <c r="AA1770" s="24"/>
      <c r="AB1770" s="24"/>
    </row>
    <row r="1771" spans="1:28">
      <c r="A1771" s="24"/>
      <c r="B1771" s="24"/>
      <c r="C1771" s="24"/>
      <c r="D1771" s="24"/>
      <c r="E1771" s="24"/>
      <c r="F1771" s="24"/>
      <c r="G1771" s="24"/>
      <c r="O1771" s="24"/>
      <c r="P1771" s="24"/>
      <c r="Q1771" s="24"/>
      <c r="R1771" s="24"/>
      <c r="S1771" s="24"/>
      <c r="T1771" s="24"/>
      <c r="U1771" s="24"/>
      <c r="V1771" s="24"/>
      <c r="W1771" s="24"/>
      <c r="X1771" s="24"/>
      <c r="Y1771" s="24"/>
      <c r="Z1771" s="24"/>
      <c r="AA1771" s="24"/>
      <c r="AB1771" s="24"/>
    </row>
    <row r="1772" spans="1:28">
      <c r="A1772" s="24"/>
      <c r="B1772" s="24"/>
      <c r="C1772" s="24"/>
      <c r="D1772" s="24"/>
      <c r="E1772" s="24"/>
      <c r="F1772" s="24"/>
      <c r="G1772" s="24"/>
      <c r="O1772" s="24"/>
      <c r="P1772" s="24"/>
      <c r="Q1772" s="24"/>
      <c r="R1772" s="24"/>
      <c r="S1772" s="24"/>
      <c r="T1772" s="24"/>
      <c r="U1772" s="24"/>
      <c r="V1772" s="24"/>
      <c r="W1772" s="24"/>
      <c r="X1772" s="24"/>
      <c r="Y1772" s="24"/>
      <c r="Z1772" s="24"/>
      <c r="AA1772" s="24"/>
      <c r="AB1772" s="24"/>
    </row>
    <row r="1773" spans="1:28">
      <c r="A1773" s="24"/>
      <c r="B1773" s="24"/>
      <c r="C1773" s="24"/>
      <c r="D1773" s="24"/>
      <c r="E1773" s="24"/>
      <c r="F1773" s="24"/>
      <c r="G1773" s="24"/>
      <c r="O1773" s="24"/>
      <c r="P1773" s="24"/>
      <c r="Q1773" s="24"/>
      <c r="R1773" s="24"/>
      <c r="S1773" s="24"/>
      <c r="T1773" s="24"/>
      <c r="U1773" s="24"/>
      <c r="V1773" s="24"/>
      <c r="W1773" s="24"/>
      <c r="X1773" s="24"/>
      <c r="Y1773" s="24"/>
      <c r="Z1773" s="24"/>
      <c r="AA1773" s="24"/>
      <c r="AB1773" s="24"/>
    </row>
    <row r="1774" spans="1:28">
      <c r="A1774" s="24"/>
      <c r="B1774" s="24"/>
      <c r="C1774" s="24"/>
      <c r="D1774" s="24"/>
      <c r="E1774" s="24"/>
      <c r="F1774" s="24"/>
      <c r="G1774" s="24"/>
      <c r="H1774" s="24"/>
      <c r="I1774" s="24"/>
      <c r="J1774" s="24"/>
      <c r="K1774" s="24"/>
      <c r="L1774" s="24"/>
      <c r="M1774" s="24"/>
      <c r="N1774" s="24"/>
      <c r="O1774" s="24"/>
      <c r="P1774" s="24"/>
      <c r="Q1774" s="24"/>
      <c r="R1774" s="24"/>
      <c r="S1774" s="24"/>
      <c r="T1774" s="24"/>
      <c r="U1774" s="24"/>
      <c r="V1774" s="24"/>
      <c r="W1774" s="24"/>
      <c r="X1774" s="24"/>
      <c r="Y1774" s="24"/>
      <c r="Z1774" s="24"/>
      <c r="AA1774" s="24"/>
      <c r="AB1774" s="24"/>
    </row>
    <row r="1775" spans="1:28">
      <c r="A1775" s="24"/>
      <c r="B1775" s="24"/>
      <c r="C1775" s="24"/>
      <c r="D1775" s="24"/>
      <c r="E1775" s="24"/>
      <c r="F1775" s="24"/>
      <c r="G1775" s="24"/>
      <c r="H1775" s="24"/>
      <c r="I1775" s="24"/>
      <c r="J1775" s="24"/>
      <c r="K1775" s="24"/>
      <c r="L1775" s="24"/>
      <c r="M1775" s="24"/>
      <c r="N1775" s="24"/>
      <c r="O1775" s="24"/>
      <c r="P1775" s="24"/>
      <c r="Q1775" s="24"/>
      <c r="R1775" s="24"/>
      <c r="S1775" s="24"/>
      <c r="T1775" s="24"/>
      <c r="U1775" s="24"/>
      <c r="V1775" s="24"/>
      <c r="W1775" s="24"/>
      <c r="X1775" s="24"/>
      <c r="Y1775" s="24"/>
      <c r="Z1775" s="24"/>
      <c r="AA1775" s="24"/>
      <c r="AB1775" s="24"/>
    </row>
    <row r="1776" spans="1:28">
      <c r="A1776" s="24"/>
      <c r="B1776" s="24"/>
      <c r="C1776" s="24"/>
      <c r="D1776" s="24"/>
      <c r="E1776" s="24"/>
      <c r="F1776" s="24"/>
      <c r="G1776" s="24"/>
      <c r="H1776" s="24"/>
      <c r="I1776" s="24"/>
      <c r="J1776" s="24"/>
      <c r="K1776" s="24"/>
      <c r="L1776" s="24"/>
      <c r="M1776" s="24"/>
      <c r="N1776" s="24"/>
      <c r="O1776" s="24"/>
      <c r="P1776" s="24"/>
      <c r="Q1776" s="24"/>
      <c r="R1776" s="24"/>
      <c r="S1776" s="24"/>
      <c r="T1776" s="24"/>
      <c r="U1776" s="24"/>
      <c r="V1776" s="24"/>
      <c r="W1776" s="24"/>
      <c r="X1776" s="24"/>
      <c r="Y1776" s="24"/>
      <c r="Z1776" s="24"/>
      <c r="AA1776" s="24"/>
      <c r="AB1776" s="24"/>
    </row>
    <row r="1777" spans="1:28">
      <c r="A1777" s="24"/>
      <c r="B1777" s="24"/>
      <c r="C1777" s="24"/>
      <c r="D1777" s="24"/>
      <c r="E1777" s="24"/>
      <c r="F1777" s="24"/>
      <c r="G1777" s="24"/>
      <c r="H1777" s="24"/>
      <c r="I1777" s="24"/>
      <c r="J1777" s="24"/>
      <c r="K1777" s="24"/>
      <c r="L1777" s="24"/>
      <c r="M1777" s="24"/>
      <c r="N1777" s="24"/>
      <c r="O1777" s="24"/>
      <c r="P1777" s="24"/>
      <c r="Q1777" s="24"/>
      <c r="R1777" s="24"/>
      <c r="S1777" s="24"/>
      <c r="T1777" s="24"/>
      <c r="U1777" s="24"/>
      <c r="V1777" s="24"/>
      <c r="W1777" s="24"/>
      <c r="X1777" s="24"/>
      <c r="Y1777" s="24"/>
      <c r="Z1777" s="24"/>
      <c r="AA1777" s="24"/>
      <c r="AB1777" s="24"/>
    </row>
    <row r="1778" spans="1:28">
      <c r="A1778" s="24"/>
      <c r="B1778" s="24"/>
      <c r="C1778" s="24"/>
      <c r="D1778" s="24"/>
      <c r="E1778" s="24"/>
      <c r="F1778" s="24"/>
      <c r="G1778" s="24"/>
      <c r="H1778" s="24"/>
      <c r="I1778" s="24"/>
      <c r="J1778" s="24"/>
      <c r="K1778" s="24"/>
      <c r="L1778" s="24"/>
      <c r="M1778" s="24"/>
      <c r="N1778" s="24"/>
      <c r="O1778" s="24"/>
      <c r="P1778" s="24"/>
      <c r="Q1778" s="24"/>
      <c r="R1778" s="24"/>
      <c r="S1778" s="24"/>
      <c r="T1778" s="24"/>
      <c r="U1778" s="24"/>
      <c r="V1778" s="24"/>
      <c r="W1778" s="24"/>
      <c r="X1778" s="24"/>
      <c r="Y1778" s="24"/>
      <c r="Z1778" s="24"/>
      <c r="AA1778" s="24"/>
      <c r="AB1778" s="24"/>
    </row>
    <row r="1779" spans="1:28">
      <c r="A1779" s="24"/>
      <c r="B1779" s="24"/>
      <c r="C1779" s="24"/>
      <c r="D1779" s="24"/>
      <c r="E1779" s="24"/>
      <c r="F1779" s="24"/>
      <c r="G1779" s="24"/>
      <c r="H1779" s="24"/>
      <c r="I1779" s="24"/>
      <c r="J1779" s="24"/>
      <c r="K1779" s="24"/>
      <c r="L1779" s="24"/>
      <c r="M1779" s="24"/>
      <c r="N1779" s="24"/>
      <c r="O1779" s="24"/>
      <c r="P1779" s="24"/>
      <c r="Q1779" s="24"/>
      <c r="R1779" s="24"/>
      <c r="S1779" s="24"/>
      <c r="T1779" s="24"/>
      <c r="U1779" s="24"/>
      <c r="V1779" s="24"/>
      <c r="W1779" s="24"/>
      <c r="X1779" s="24"/>
      <c r="Y1779" s="24"/>
      <c r="Z1779" s="24"/>
      <c r="AA1779" s="24"/>
      <c r="AB1779" s="24"/>
    </row>
    <row r="1780" spans="1:28">
      <c r="A1780" s="24"/>
      <c r="B1780" s="24"/>
      <c r="C1780" s="24"/>
      <c r="D1780" s="24"/>
      <c r="E1780" s="24"/>
      <c r="F1780" s="24"/>
      <c r="G1780" s="24"/>
      <c r="H1780" s="24"/>
      <c r="I1780" s="24"/>
      <c r="J1780" s="24"/>
      <c r="K1780" s="24"/>
      <c r="L1780" s="24"/>
      <c r="M1780" s="24"/>
      <c r="N1780" s="24"/>
      <c r="O1780" s="24"/>
      <c r="P1780" s="24"/>
      <c r="Q1780" s="24"/>
      <c r="R1780" s="24"/>
      <c r="S1780" s="24"/>
      <c r="T1780" s="24"/>
      <c r="U1780" s="24"/>
      <c r="V1780" s="24"/>
      <c r="W1780" s="24"/>
      <c r="X1780" s="24"/>
      <c r="Y1780" s="24"/>
      <c r="Z1780" s="24"/>
      <c r="AA1780" s="24"/>
      <c r="AB1780" s="24"/>
    </row>
    <row r="1781" spans="1:28">
      <c r="A1781" s="24"/>
      <c r="B1781" s="24"/>
      <c r="C1781" s="24"/>
      <c r="D1781" s="24"/>
      <c r="E1781" s="24"/>
      <c r="F1781" s="24"/>
      <c r="G1781" s="24"/>
      <c r="H1781" s="24"/>
      <c r="I1781" s="24"/>
      <c r="J1781" s="24"/>
      <c r="K1781" s="24"/>
      <c r="L1781" s="24"/>
      <c r="M1781" s="24"/>
      <c r="N1781" s="24"/>
      <c r="O1781" s="24"/>
      <c r="P1781" s="24"/>
      <c r="Q1781" s="24"/>
      <c r="R1781" s="24"/>
      <c r="S1781" s="24"/>
      <c r="T1781" s="24"/>
      <c r="U1781" s="24"/>
      <c r="V1781" s="24"/>
      <c r="W1781" s="24"/>
      <c r="X1781" s="24"/>
      <c r="Y1781" s="24"/>
      <c r="Z1781" s="24"/>
      <c r="AA1781" s="24"/>
      <c r="AB1781" s="24"/>
    </row>
    <row r="1782" spans="1:28">
      <c r="A1782" s="24"/>
      <c r="B1782" s="24"/>
      <c r="C1782" s="24"/>
      <c r="D1782" s="24"/>
      <c r="E1782" s="24"/>
      <c r="F1782" s="24"/>
      <c r="G1782" s="24"/>
      <c r="H1782" s="24"/>
      <c r="I1782" s="24"/>
      <c r="J1782" s="24"/>
      <c r="K1782" s="24"/>
      <c r="L1782" s="24"/>
      <c r="M1782" s="24"/>
      <c r="N1782" s="24"/>
      <c r="O1782" s="24"/>
      <c r="P1782" s="24"/>
      <c r="Q1782" s="24"/>
      <c r="R1782" s="24"/>
      <c r="S1782" s="24"/>
      <c r="T1782" s="24"/>
      <c r="U1782" s="24"/>
      <c r="V1782" s="24"/>
      <c r="W1782" s="24"/>
      <c r="X1782" s="24"/>
      <c r="Y1782" s="24"/>
      <c r="Z1782" s="24"/>
      <c r="AA1782" s="24"/>
      <c r="AB1782" s="24"/>
    </row>
    <row r="1783" spans="1:28">
      <c r="A1783" s="24"/>
      <c r="B1783" s="24"/>
      <c r="C1783" s="24"/>
      <c r="D1783" s="24"/>
      <c r="E1783" s="24"/>
      <c r="F1783" s="24"/>
      <c r="G1783" s="24"/>
      <c r="H1783" s="24"/>
      <c r="I1783" s="24"/>
      <c r="J1783" s="24"/>
      <c r="K1783" s="24"/>
      <c r="L1783" s="24"/>
      <c r="M1783" s="24"/>
      <c r="N1783" s="24"/>
      <c r="O1783" s="24"/>
      <c r="P1783" s="24"/>
      <c r="Q1783" s="24"/>
      <c r="R1783" s="24"/>
      <c r="S1783" s="24"/>
      <c r="T1783" s="24"/>
      <c r="U1783" s="24"/>
      <c r="V1783" s="24"/>
      <c r="W1783" s="24"/>
      <c r="X1783" s="24"/>
      <c r="Y1783" s="24"/>
      <c r="Z1783" s="24"/>
      <c r="AA1783" s="24"/>
      <c r="AB1783" s="24"/>
    </row>
    <row r="1784" spans="1:28">
      <c r="A1784" s="24"/>
      <c r="B1784" s="24"/>
      <c r="C1784" s="24"/>
      <c r="D1784" s="24"/>
      <c r="E1784" s="24"/>
      <c r="F1784" s="24"/>
      <c r="G1784" s="24"/>
      <c r="H1784" s="24"/>
      <c r="I1784" s="24"/>
      <c r="J1784" s="24"/>
      <c r="K1784" s="24"/>
      <c r="L1784" s="24"/>
      <c r="M1784" s="24"/>
      <c r="N1784" s="24"/>
      <c r="O1784" s="24"/>
      <c r="P1784" s="24"/>
      <c r="Q1784" s="24"/>
      <c r="R1784" s="24"/>
      <c r="S1784" s="24"/>
      <c r="T1784" s="24"/>
      <c r="U1784" s="24"/>
      <c r="V1784" s="24"/>
      <c r="W1784" s="24"/>
      <c r="X1784" s="24"/>
      <c r="Y1784" s="24"/>
      <c r="Z1784" s="24"/>
      <c r="AA1784" s="24"/>
      <c r="AB1784" s="24"/>
    </row>
    <row r="1785" spans="1:28">
      <c r="A1785" s="24"/>
      <c r="B1785" s="24"/>
      <c r="C1785" s="24"/>
      <c r="D1785" s="24"/>
      <c r="E1785" s="24"/>
      <c r="F1785" s="24"/>
      <c r="G1785" s="24"/>
      <c r="H1785" s="24"/>
      <c r="I1785" s="24"/>
      <c r="J1785" s="24"/>
      <c r="K1785" s="24"/>
      <c r="L1785" s="24"/>
      <c r="M1785" s="24"/>
      <c r="N1785" s="24"/>
      <c r="O1785" s="24"/>
      <c r="P1785" s="24"/>
      <c r="Q1785" s="24"/>
      <c r="R1785" s="24"/>
      <c r="S1785" s="24"/>
      <c r="T1785" s="24"/>
      <c r="U1785" s="24"/>
      <c r="V1785" s="24"/>
      <c r="W1785" s="24"/>
      <c r="X1785" s="24"/>
      <c r="Y1785" s="24"/>
      <c r="Z1785" s="24"/>
      <c r="AA1785" s="24"/>
      <c r="AB1785" s="24"/>
    </row>
    <row r="1786" spans="1:28">
      <c r="A1786" s="24"/>
      <c r="B1786" s="24"/>
      <c r="C1786" s="24"/>
      <c r="D1786" s="24"/>
      <c r="E1786" s="24"/>
      <c r="F1786" s="24"/>
      <c r="G1786" s="24"/>
      <c r="H1786" s="24"/>
      <c r="I1786" s="24"/>
      <c r="J1786" s="24"/>
      <c r="K1786" s="24"/>
      <c r="L1786" s="24"/>
      <c r="M1786" s="24"/>
      <c r="N1786" s="24"/>
      <c r="O1786" s="24"/>
      <c r="P1786" s="24"/>
      <c r="Q1786" s="24"/>
      <c r="R1786" s="24"/>
      <c r="S1786" s="24"/>
      <c r="T1786" s="24"/>
      <c r="U1786" s="24"/>
      <c r="V1786" s="24"/>
      <c r="W1786" s="24"/>
      <c r="X1786" s="24"/>
      <c r="Y1786" s="24"/>
      <c r="Z1786" s="24"/>
      <c r="AA1786" s="24"/>
      <c r="AB1786" s="24"/>
    </row>
    <row r="1787" spans="1:28">
      <c r="A1787" s="24"/>
      <c r="B1787" s="24"/>
      <c r="C1787" s="24"/>
      <c r="D1787" s="24"/>
      <c r="E1787" s="24"/>
      <c r="F1787" s="24"/>
      <c r="G1787" s="24"/>
      <c r="H1787" s="24"/>
      <c r="I1787" s="24"/>
      <c r="J1787" s="24"/>
      <c r="K1787" s="24"/>
      <c r="L1787" s="24"/>
      <c r="M1787" s="24"/>
      <c r="N1787" s="24"/>
      <c r="O1787" s="24"/>
      <c r="P1787" s="24"/>
      <c r="Q1787" s="24"/>
      <c r="R1787" s="24"/>
      <c r="S1787" s="24"/>
      <c r="T1787" s="24"/>
      <c r="U1787" s="24"/>
      <c r="V1787" s="24"/>
      <c r="W1787" s="24"/>
      <c r="X1787" s="24"/>
      <c r="Y1787" s="24"/>
      <c r="Z1787" s="24"/>
      <c r="AA1787" s="24"/>
      <c r="AB1787" s="24"/>
    </row>
    <row r="1788" spans="1:28">
      <c r="A1788" s="24"/>
      <c r="B1788" s="24"/>
      <c r="C1788" s="24"/>
      <c r="D1788" s="24"/>
      <c r="E1788" s="24"/>
      <c r="F1788" s="24"/>
      <c r="G1788" s="24"/>
      <c r="H1788" s="24"/>
      <c r="I1788" s="24"/>
      <c r="J1788" s="24"/>
      <c r="K1788" s="24"/>
      <c r="L1788" s="24"/>
      <c r="M1788" s="24"/>
      <c r="N1788" s="24"/>
      <c r="O1788" s="24"/>
      <c r="P1788" s="24"/>
      <c r="Q1788" s="24"/>
      <c r="R1788" s="24"/>
      <c r="S1788" s="24"/>
      <c r="T1788" s="24"/>
      <c r="U1788" s="24"/>
      <c r="V1788" s="24"/>
      <c r="W1788" s="24"/>
      <c r="X1788" s="24"/>
      <c r="Y1788" s="24"/>
      <c r="Z1788" s="24"/>
      <c r="AA1788" s="24"/>
      <c r="AB1788" s="24"/>
    </row>
    <row r="1789" spans="1:28">
      <c r="A1789" s="24"/>
      <c r="B1789" s="24"/>
      <c r="C1789" s="24"/>
      <c r="D1789" s="24"/>
      <c r="E1789" s="24"/>
      <c r="F1789" s="24"/>
      <c r="G1789" s="24"/>
      <c r="H1789" s="24"/>
      <c r="I1789" s="24"/>
      <c r="J1789" s="24"/>
      <c r="K1789" s="24"/>
      <c r="L1789" s="24"/>
      <c r="M1789" s="24"/>
      <c r="N1789" s="24"/>
      <c r="O1789" s="24"/>
      <c r="P1789" s="24"/>
      <c r="Q1789" s="24"/>
      <c r="R1789" s="24"/>
      <c r="S1789" s="24"/>
      <c r="T1789" s="24"/>
      <c r="U1789" s="24"/>
      <c r="V1789" s="24"/>
      <c r="W1789" s="24"/>
      <c r="X1789" s="24"/>
      <c r="Y1789" s="24"/>
      <c r="Z1789" s="24"/>
      <c r="AA1789" s="24"/>
      <c r="AB1789" s="24"/>
    </row>
    <row r="1790" spans="1:28">
      <c r="A1790" s="24"/>
      <c r="B1790" s="24"/>
      <c r="C1790" s="24"/>
      <c r="D1790" s="24"/>
      <c r="E1790" s="24"/>
      <c r="F1790" s="24"/>
      <c r="G1790" s="24"/>
      <c r="H1790" s="24"/>
      <c r="I1790" s="24"/>
      <c r="J1790" s="24"/>
      <c r="K1790" s="24"/>
      <c r="L1790" s="24"/>
      <c r="M1790" s="24"/>
      <c r="N1790" s="24"/>
      <c r="O1790" s="24"/>
      <c r="P1790" s="24"/>
      <c r="Q1790" s="24"/>
      <c r="R1790" s="24"/>
      <c r="S1790" s="24"/>
      <c r="T1790" s="24"/>
      <c r="U1790" s="24"/>
      <c r="V1790" s="24"/>
      <c r="W1790" s="24"/>
      <c r="X1790" s="24"/>
      <c r="Y1790" s="24"/>
      <c r="Z1790" s="24"/>
      <c r="AA1790" s="24"/>
      <c r="AB1790" s="24"/>
    </row>
    <row r="1791" spans="1:28">
      <c r="A1791" s="24"/>
      <c r="B1791" s="24"/>
      <c r="C1791" s="24"/>
      <c r="D1791" s="24"/>
      <c r="E1791" s="24"/>
      <c r="F1791" s="24"/>
      <c r="G1791" s="24"/>
      <c r="H1791" s="24"/>
      <c r="I1791" s="24"/>
      <c r="J1791" s="24"/>
      <c r="K1791" s="24"/>
      <c r="L1791" s="24"/>
      <c r="M1791" s="24"/>
      <c r="N1791" s="24"/>
      <c r="O1791" s="24"/>
      <c r="P1791" s="24"/>
      <c r="Q1791" s="24"/>
      <c r="R1791" s="24"/>
      <c r="S1791" s="24"/>
      <c r="T1791" s="24"/>
      <c r="U1791" s="24"/>
      <c r="V1791" s="24"/>
      <c r="W1791" s="24"/>
      <c r="X1791" s="24"/>
      <c r="Y1791" s="24"/>
      <c r="Z1791" s="24"/>
      <c r="AA1791" s="24"/>
      <c r="AB1791" s="24"/>
    </row>
    <row r="1792" spans="1:28">
      <c r="A1792" s="24"/>
      <c r="B1792" s="24"/>
      <c r="C1792" s="24"/>
      <c r="D1792" s="24"/>
      <c r="E1792" s="24"/>
      <c r="F1792" s="24"/>
      <c r="G1792" s="24"/>
      <c r="H1792" s="24"/>
      <c r="I1792" s="24"/>
      <c r="J1792" s="24"/>
      <c r="K1792" s="24"/>
      <c r="L1792" s="24"/>
      <c r="M1792" s="24"/>
      <c r="N1792" s="24"/>
      <c r="O1792" s="24"/>
      <c r="P1792" s="24"/>
      <c r="Q1792" s="24"/>
      <c r="R1792" s="24"/>
      <c r="S1792" s="24"/>
      <c r="T1792" s="24"/>
      <c r="U1792" s="24"/>
      <c r="V1792" s="24"/>
      <c r="W1792" s="24"/>
      <c r="X1792" s="24"/>
      <c r="Y1792" s="24"/>
      <c r="Z1792" s="24"/>
      <c r="AA1792" s="24"/>
      <c r="AB1792" s="24"/>
    </row>
    <row r="1793" spans="1:28">
      <c r="A1793" s="24"/>
      <c r="B1793" s="24"/>
      <c r="C1793" s="24"/>
      <c r="D1793" s="24"/>
      <c r="E1793" s="24"/>
      <c r="F1793" s="24"/>
      <c r="G1793" s="24"/>
      <c r="H1793" s="24"/>
      <c r="I1793" s="24"/>
      <c r="J1793" s="24"/>
      <c r="K1793" s="24"/>
      <c r="L1793" s="24"/>
      <c r="M1793" s="24"/>
      <c r="N1793" s="24"/>
      <c r="O1793" s="24"/>
      <c r="P1793" s="24"/>
      <c r="Q1793" s="24"/>
      <c r="R1793" s="24"/>
      <c r="S1793" s="24"/>
      <c r="T1793" s="24"/>
      <c r="U1793" s="24"/>
      <c r="V1793" s="24"/>
      <c r="W1793" s="24"/>
      <c r="X1793" s="24"/>
      <c r="Y1793" s="24"/>
      <c r="Z1793" s="24"/>
      <c r="AA1793" s="24"/>
      <c r="AB1793" s="24"/>
    </row>
    <row r="1794" spans="1:28">
      <c r="A1794" s="24"/>
      <c r="B1794" s="24"/>
      <c r="C1794" s="24"/>
      <c r="D1794" s="24"/>
      <c r="E1794" s="24"/>
      <c r="F1794" s="24"/>
      <c r="G1794" s="24"/>
      <c r="H1794" s="24"/>
      <c r="I1794" s="24"/>
      <c r="J1794" s="24"/>
      <c r="K1794" s="24"/>
      <c r="L1794" s="24"/>
      <c r="M1794" s="24"/>
      <c r="N1794" s="24"/>
      <c r="O1794" s="24"/>
      <c r="P1794" s="24"/>
      <c r="Q1794" s="24"/>
      <c r="R1794" s="24"/>
      <c r="S1794" s="24"/>
      <c r="T1794" s="24"/>
      <c r="U1794" s="24"/>
      <c r="V1794" s="24"/>
      <c r="W1794" s="24"/>
      <c r="X1794" s="24"/>
      <c r="Y1794" s="24"/>
      <c r="Z1794" s="24"/>
      <c r="AA1794" s="24"/>
      <c r="AB1794" s="24"/>
    </row>
    <row r="1795" spans="1:28">
      <c r="A1795" s="24"/>
      <c r="B1795" s="24"/>
      <c r="C1795" s="24"/>
      <c r="D1795" s="24"/>
      <c r="E1795" s="24"/>
      <c r="F1795" s="24"/>
      <c r="G1795" s="24"/>
      <c r="H1795" s="24"/>
      <c r="I1795" s="24"/>
      <c r="J1795" s="24"/>
      <c r="K1795" s="24"/>
      <c r="L1795" s="24"/>
      <c r="M1795" s="24"/>
      <c r="N1795" s="24"/>
      <c r="O1795" s="24"/>
      <c r="P1795" s="24"/>
      <c r="Q1795" s="24"/>
      <c r="R1795" s="24"/>
      <c r="S1795" s="24"/>
      <c r="T1795" s="24"/>
      <c r="U1795" s="24"/>
      <c r="V1795" s="24"/>
      <c r="W1795" s="24"/>
      <c r="X1795" s="24"/>
      <c r="Y1795" s="24"/>
      <c r="Z1795" s="24"/>
      <c r="AA1795" s="24"/>
      <c r="AB1795" s="24"/>
    </row>
    <row r="1796" spans="1:28">
      <c r="A1796" s="24"/>
      <c r="B1796" s="24"/>
      <c r="C1796" s="24"/>
      <c r="D1796" s="24"/>
      <c r="E1796" s="24"/>
      <c r="F1796" s="24"/>
      <c r="G1796" s="24"/>
      <c r="H1796" s="24"/>
      <c r="I1796" s="24"/>
      <c r="J1796" s="24"/>
      <c r="K1796" s="24"/>
      <c r="L1796" s="24"/>
      <c r="M1796" s="24"/>
      <c r="N1796" s="24"/>
      <c r="O1796" s="24"/>
      <c r="P1796" s="24"/>
      <c r="Q1796" s="24"/>
      <c r="R1796" s="24"/>
      <c r="S1796" s="24"/>
      <c r="T1796" s="24"/>
      <c r="U1796" s="24"/>
      <c r="V1796" s="24"/>
      <c r="W1796" s="24"/>
      <c r="X1796" s="24"/>
      <c r="Y1796" s="24"/>
      <c r="Z1796" s="24"/>
      <c r="AA1796" s="24"/>
      <c r="AB1796" s="24"/>
    </row>
    <row r="1797" spans="1:28">
      <c r="A1797" s="24"/>
      <c r="B1797" s="24"/>
      <c r="C1797" s="24"/>
      <c r="D1797" s="24"/>
      <c r="E1797" s="24"/>
      <c r="F1797" s="24"/>
      <c r="G1797" s="24"/>
      <c r="H1797" s="24"/>
      <c r="I1797" s="24"/>
      <c r="J1797" s="24"/>
      <c r="K1797" s="24"/>
      <c r="L1797" s="24"/>
      <c r="M1797" s="24"/>
      <c r="N1797" s="24"/>
      <c r="O1797" s="24"/>
      <c r="P1797" s="24"/>
      <c r="Q1797" s="24"/>
      <c r="R1797" s="24"/>
      <c r="S1797" s="24"/>
      <c r="T1797" s="24"/>
      <c r="U1797" s="24"/>
      <c r="V1797" s="24"/>
      <c r="W1797" s="24"/>
      <c r="X1797" s="24"/>
      <c r="Y1797" s="24"/>
      <c r="Z1797" s="24"/>
      <c r="AA1797" s="24"/>
      <c r="AB1797" s="24"/>
    </row>
    <row r="1798" spans="1:28">
      <c r="A1798" s="24"/>
      <c r="B1798" s="24"/>
      <c r="C1798" s="24"/>
      <c r="D1798" s="24"/>
      <c r="E1798" s="24"/>
      <c r="F1798" s="24"/>
      <c r="G1798" s="24"/>
      <c r="H1798" s="24"/>
      <c r="I1798" s="24"/>
      <c r="J1798" s="24"/>
      <c r="K1798" s="24"/>
      <c r="L1798" s="24"/>
      <c r="M1798" s="24"/>
      <c r="N1798" s="24"/>
      <c r="O1798" s="24"/>
      <c r="P1798" s="24"/>
      <c r="Q1798" s="24"/>
      <c r="R1798" s="24"/>
      <c r="S1798" s="24"/>
      <c r="T1798" s="24"/>
      <c r="U1798" s="24"/>
      <c r="V1798" s="24"/>
      <c r="W1798" s="24"/>
      <c r="X1798" s="24"/>
      <c r="Y1798" s="24"/>
      <c r="Z1798" s="24"/>
      <c r="AA1798" s="24"/>
      <c r="AB1798" s="24"/>
    </row>
    <row r="1799" spans="1:28">
      <c r="A1799" s="24"/>
      <c r="B1799" s="24"/>
      <c r="C1799" s="24"/>
      <c r="D1799" s="24"/>
      <c r="E1799" s="24"/>
      <c r="F1799" s="24"/>
      <c r="G1799" s="24"/>
      <c r="H1799" s="24"/>
      <c r="I1799" s="24"/>
      <c r="J1799" s="24"/>
      <c r="K1799" s="24"/>
      <c r="L1799" s="24"/>
      <c r="M1799" s="24"/>
      <c r="N1799" s="24"/>
      <c r="O1799" s="24"/>
      <c r="P1799" s="24"/>
      <c r="Q1799" s="24"/>
      <c r="R1799" s="24"/>
      <c r="S1799" s="24"/>
      <c r="T1799" s="24"/>
      <c r="U1799" s="24"/>
      <c r="V1799" s="24"/>
      <c r="W1799" s="24"/>
      <c r="X1799" s="24"/>
      <c r="Y1799" s="24"/>
      <c r="Z1799" s="24"/>
      <c r="AA1799" s="24"/>
      <c r="AB1799" s="24"/>
    </row>
    <row r="1800" spans="1:28">
      <c r="A1800" s="24"/>
      <c r="B1800" s="24"/>
      <c r="C1800" s="24"/>
      <c r="D1800" s="24"/>
      <c r="E1800" s="24"/>
      <c r="F1800" s="24"/>
      <c r="G1800" s="24"/>
      <c r="H1800" s="24"/>
      <c r="I1800" s="24"/>
      <c r="J1800" s="24"/>
      <c r="K1800" s="24"/>
      <c r="L1800" s="24"/>
      <c r="M1800" s="24"/>
      <c r="N1800" s="24"/>
      <c r="O1800" s="24"/>
      <c r="P1800" s="24"/>
      <c r="Q1800" s="24"/>
      <c r="R1800" s="24"/>
      <c r="S1800" s="24"/>
      <c r="T1800" s="24"/>
      <c r="U1800" s="24"/>
      <c r="V1800" s="24"/>
      <c r="W1800" s="24"/>
      <c r="X1800" s="24"/>
      <c r="Y1800" s="24"/>
      <c r="Z1800" s="24"/>
      <c r="AA1800" s="24"/>
      <c r="AB1800" s="24"/>
    </row>
    <row r="1801" spans="1:28">
      <c r="A1801" s="24"/>
      <c r="B1801" s="24"/>
      <c r="C1801" s="24"/>
      <c r="D1801" s="24"/>
      <c r="E1801" s="24"/>
      <c r="F1801" s="24"/>
      <c r="G1801" s="24"/>
      <c r="H1801" s="24"/>
      <c r="I1801" s="24"/>
      <c r="J1801" s="24"/>
      <c r="K1801" s="24"/>
      <c r="L1801" s="24"/>
      <c r="M1801" s="24"/>
      <c r="N1801" s="24"/>
      <c r="O1801" s="24"/>
      <c r="P1801" s="24"/>
      <c r="Q1801" s="24"/>
      <c r="R1801" s="24"/>
      <c r="S1801" s="24"/>
      <c r="T1801" s="24"/>
      <c r="U1801" s="24"/>
      <c r="V1801" s="24"/>
      <c r="W1801" s="24"/>
      <c r="X1801" s="24"/>
      <c r="Y1801" s="24"/>
      <c r="Z1801" s="24"/>
      <c r="AA1801" s="24"/>
      <c r="AB1801" s="24"/>
    </row>
    <row r="1802" spans="1:28">
      <c r="A1802" s="24"/>
      <c r="B1802" s="24"/>
      <c r="C1802" s="24"/>
      <c r="D1802" s="24"/>
      <c r="E1802" s="24"/>
      <c r="F1802" s="24"/>
      <c r="G1802" s="24"/>
      <c r="H1802" s="24"/>
      <c r="I1802" s="24"/>
      <c r="J1802" s="24"/>
      <c r="K1802" s="24"/>
      <c r="L1802" s="24"/>
      <c r="M1802" s="24"/>
      <c r="N1802" s="24"/>
      <c r="O1802" s="24"/>
      <c r="P1802" s="24"/>
      <c r="Q1802" s="24"/>
      <c r="R1802" s="24"/>
      <c r="S1802" s="24"/>
      <c r="T1802" s="24"/>
      <c r="U1802" s="24"/>
      <c r="V1802" s="24"/>
      <c r="W1802" s="24"/>
      <c r="X1802" s="24"/>
      <c r="Y1802" s="24"/>
      <c r="Z1802" s="24"/>
      <c r="AA1802" s="24"/>
      <c r="AB1802" s="24"/>
    </row>
    <row r="1803" spans="1:28">
      <c r="A1803" s="24"/>
      <c r="B1803" s="24"/>
      <c r="C1803" s="24"/>
      <c r="D1803" s="24"/>
      <c r="E1803" s="24"/>
      <c r="F1803" s="24"/>
      <c r="G1803" s="24"/>
      <c r="H1803" s="24"/>
      <c r="I1803" s="24"/>
      <c r="J1803" s="24"/>
      <c r="K1803" s="24"/>
      <c r="L1803" s="24"/>
      <c r="M1803" s="24"/>
      <c r="N1803" s="24"/>
      <c r="O1803" s="24"/>
      <c r="P1803" s="24"/>
      <c r="Q1803" s="24"/>
      <c r="R1803" s="24"/>
      <c r="S1803" s="24"/>
      <c r="T1803" s="24"/>
      <c r="U1803" s="24"/>
      <c r="V1803" s="24"/>
      <c r="W1803" s="24"/>
      <c r="X1803" s="24"/>
      <c r="Y1803" s="24"/>
      <c r="Z1803" s="24"/>
      <c r="AA1803" s="24"/>
      <c r="AB1803" s="24"/>
    </row>
    <row r="1804" spans="1:28">
      <c r="A1804" s="24"/>
      <c r="B1804" s="24"/>
      <c r="C1804" s="24"/>
      <c r="D1804" s="24"/>
      <c r="E1804" s="24"/>
      <c r="F1804" s="24"/>
      <c r="G1804" s="24"/>
      <c r="H1804" s="24"/>
      <c r="I1804" s="24"/>
      <c r="J1804" s="24"/>
      <c r="K1804" s="24"/>
      <c r="L1804" s="24"/>
      <c r="M1804" s="24"/>
      <c r="N1804" s="24"/>
      <c r="O1804" s="24"/>
      <c r="P1804" s="24"/>
      <c r="Q1804" s="24"/>
      <c r="R1804" s="24"/>
      <c r="S1804" s="24"/>
      <c r="T1804" s="24"/>
      <c r="U1804" s="24"/>
      <c r="V1804" s="24"/>
      <c r="W1804" s="24"/>
      <c r="X1804" s="24"/>
      <c r="Y1804" s="24"/>
      <c r="Z1804" s="24"/>
      <c r="AA1804" s="24"/>
      <c r="AB1804" s="24"/>
    </row>
    <row r="1805" spans="1:28">
      <c r="A1805" s="24"/>
      <c r="B1805" s="24"/>
      <c r="C1805" s="24"/>
      <c r="D1805" s="24"/>
      <c r="E1805" s="24"/>
      <c r="F1805" s="24"/>
      <c r="G1805" s="24"/>
      <c r="H1805" s="24"/>
      <c r="I1805" s="24"/>
      <c r="J1805" s="24"/>
      <c r="K1805" s="24"/>
      <c r="L1805" s="24"/>
      <c r="M1805" s="24"/>
      <c r="N1805" s="24"/>
      <c r="O1805" s="24"/>
      <c r="P1805" s="24"/>
      <c r="Q1805" s="24"/>
      <c r="R1805" s="24"/>
      <c r="S1805" s="24"/>
      <c r="T1805" s="24"/>
      <c r="U1805" s="24"/>
      <c r="V1805" s="24"/>
      <c r="W1805" s="24"/>
      <c r="X1805" s="24"/>
      <c r="Y1805" s="24"/>
      <c r="Z1805" s="24"/>
      <c r="AA1805" s="24"/>
      <c r="AB1805" s="24"/>
    </row>
    <row r="1806" spans="1:28">
      <c r="A1806" s="24"/>
      <c r="B1806" s="24"/>
      <c r="C1806" s="24"/>
      <c r="D1806" s="24"/>
      <c r="E1806" s="24"/>
      <c r="F1806" s="24"/>
      <c r="G1806" s="24"/>
      <c r="H1806" s="24"/>
      <c r="I1806" s="24"/>
      <c r="J1806" s="24"/>
      <c r="K1806" s="24"/>
      <c r="L1806" s="24"/>
      <c r="M1806" s="24"/>
      <c r="N1806" s="24"/>
      <c r="O1806" s="24"/>
      <c r="P1806" s="24"/>
      <c r="Q1806" s="24"/>
      <c r="R1806" s="24"/>
      <c r="S1806" s="24"/>
      <c r="T1806" s="24"/>
      <c r="U1806" s="24"/>
      <c r="V1806" s="24"/>
      <c r="W1806" s="24"/>
      <c r="X1806" s="24"/>
      <c r="Y1806" s="24"/>
      <c r="Z1806" s="24"/>
      <c r="AA1806" s="24"/>
      <c r="AB1806" s="24"/>
    </row>
    <row r="1807" spans="1:28">
      <c r="A1807" s="24"/>
      <c r="B1807" s="24"/>
      <c r="C1807" s="24"/>
      <c r="D1807" s="24"/>
      <c r="E1807" s="24"/>
      <c r="F1807" s="24"/>
      <c r="G1807" s="24"/>
      <c r="H1807" s="24"/>
      <c r="I1807" s="24"/>
      <c r="J1807" s="24"/>
      <c r="K1807" s="24"/>
      <c r="L1807" s="24"/>
      <c r="M1807" s="24"/>
      <c r="N1807" s="24"/>
      <c r="O1807" s="24"/>
      <c r="P1807" s="24"/>
      <c r="Q1807" s="24"/>
      <c r="R1807" s="24"/>
      <c r="S1807" s="24"/>
      <c r="T1807" s="24"/>
      <c r="U1807" s="24"/>
      <c r="V1807" s="24"/>
      <c r="W1807" s="24"/>
      <c r="X1807" s="24"/>
      <c r="Y1807" s="24"/>
      <c r="Z1807" s="24"/>
      <c r="AA1807" s="24"/>
      <c r="AB1807" s="24"/>
    </row>
    <row r="1808" spans="1:28">
      <c r="A1808" s="24"/>
      <c r="B1808" s="24"/>
      <c r="C1808" s="24"/>
      <c r="D1808" s="24"/>
      <c r="E1808" s="24"/>
      <c r="F1808" s="24"/>
      <c r="G1808" s="24"/>
      <c r="H1808" s="24"/>
      <c r="I1808" s="24"/>
      <c r="J1808" s="24"/>
      <c r="K1808" s="24"/>
      <c r="L1808" s="24"/>
      <c r="M1808" s="24"/>
      <c r="N1808" s="24"/>
      <c r="O1808" s="24"/>
      <c r="P1808" s="24"/>
      <c r="Q1808" s="24"/>
      <c r="R1808" s="24"/>
      <c r="S1808" s="24"/>
      <c r="T1808" s="24"/>
      <c r="U1808" s="24"/>
      <c r="V1808" s="24"/>
      <c r="W1808" s="24"/>
      <c r="X1808" s="24"/>
      <c r="Y1808" s="24"/>
      <c r="Z1808" s="24"/>
      <c r="AA1808" s="24"/>
      <c r="AB1808" s="24"/>
    </row>
    <row r="1809" spans="1:28">
      <c r="A1809" s="24"/>
      <c r="B1809" s="24"/>
      <c r="C1809" s="24"/>
      <c r="D1809" s="24"/>
      <c r="E1809" s="24"/>
      <c r="F1809" s="24"/>
      <c r="G1809" s="24"/>
      <c r="H1809" s="24"/>
      <c r="I1809" s="24"/>
      <c r="J1809" s="24"/>
      <c r="K1809" s="24"/>
      <c r="L1809" s="24"/>
      <c r="M1809" s="24"/>
      <c r="N1809" s="24"/>
      <c r="O1809" s="24"/>
      <c r="P1809" s="24"/>
      <c r="Q1809" s="24"/>
      <c r="R1809" s="24"/>
      <c r="S1809" s="24"/>
      <c r="T1809" s="24"/>
      <c r="U1809" s="24"/>
      <c r="V1809" s="24"/>
      <c r="W1809" s="24"/>
      <c r="X1809" s="24"/>
      <c r="Y1809" s="24"/>
      <c r="Z1809" s="24"/>
      <c r="AA1809" s="24"/>
      <c r="AB1809" s="24"/>
    </row>
    <row r="1810" spans="1:28">
      <c r="A1810" s="24"/>
      <c r="B1810" s="24"/>
      <c r="C1810" s="24"/>
      <c r="D1810" s="24"/>
      <c r="E1810" s="24"/>
      <c r="F1810" s="24"/>
      <c r="G1810" s="24"/>
      <c r="H1810" s="24"/>
      <c r="I1810" s="24"/>
      <c r="J1810" s="24"/>
      <c r="K1810" s="24"/>
      <c r="L1810" s="24"/>
      <c r="M1810" s="24"/>
      <c r="N1810" s="24"/>
      <c r="O1810" s="24"/>
      <c r="P1810" s="24"/>
      <c r="Q1810" s="24"/>
      <c r="R1810" s="24"/>
      <c r="S1810" s="24"/>
      <c r="T1810" s="24"/>
      <c r="U1810" s="24"/>
      <c r="V1810" s="24"/>
      <c r="W1810" s="24"/>
      <c r="X1810" s="24"/>
      <c r="Y1810" s="24"/>
      <c r="Z1810" s="24"/>
      <c r="AA1810" s="24"/>
      <c r="AB1810" s="24"/>
    </row>
    <row r="1811" spans="1:28">
      <c r="A1811" s="24"/>
      <c r="B1811" s="24"/>
      <c r="C1811" s="24"/>
      <c r="D1811" s="24"/>
      <c r="E1811" s="24"/>
      <c r="F1811" s="24"/>
      <c r="G1811" s="24"/>
      <c r="H1811" s="24"/>
      <c r="I1811" s="24"/>
      <c r="J1811" s="24"/>
      <c r="K1811" s="24"/>
      <c r="L1811" s="24"/>
      <c r="M1811" s="24"/>
      <c r="N1811" s="24"/>
      <c r="O1811" s="24"/>
      <c r="P1811" s="24"/>
      <c r="Q1811" s="24"/>
      <c r="R1811" s="24"/>
      <c r="S1811" s="24"/>
      <c r="T1811" s="24"/>
      <c r="U1811" s="24"/>
      <c r="V1811" s="24"/>
      <c r="W1811" s="24"/>
      <c r="X1811" s="24"/>
      <c r="Y1811" s="24"/>
      <c r="Z1811" s="24"/>
      <c r="AA1811" s="24"/>
      <c r="AB1811" s="24"/>
    </row>
    <row r="1812" spans="1:28">
      <c r="A1812" s="24"/>
      <c r="B1812" s="24"/>
      <c r="C1812" s="24"/>
      <c r="D1812" s="24"/>
      <c r="E1812" s="24"/>
      <c r="F1812" s="24"/>
      <c r="G1812" s="24"/>
      <c r="H1812" s="24"/>
      <c r="I1812" s="24"/>
      <c r="J1812" s="24"/>
      <c r="K1812" s="24"/>
      <c r="L1812" s="24"/>
      <c r="M1812" s="24"/>
      <c r="N1812" s="24"/>
      <c r="O1812" s="24"/>
      <c r="P1812" s="24"/>
      <c r="Q1812" s="24"/>
      <c r="R1812" s="24"/>
      <c r="S1812" s="24"/>
      <c r="T1812" s="24"/>
      <c r="U1812" s="24"/>
      <c r="V1812" s="24"/>
      <c r="W1812" s="24"/>
      <c r="X1812" s="24"/>
      <c r="Y1812" s="24"/>
      <c r="Z1812" s="24"/>
      <c r="AA1812" s="24"/>
      <c r="AB1812" s="24"/>
    </row>
    <row r="1813" spans="1:28">
      <c r="A1813" s="24"/>
      <c r="B1813" s="24"/>
      <c r="C1813" s="24"/>
      <c r="D1813" s="24"/>
      <c r="E1813" s="24"/>
      <c r="F1813" s="24"/>
      <c r="G1813" s="24"/>
      <c r="H1813" s="24"/>
      <c r="I1813" s="24"/>
      <c r="J1813" s="24"/>
      <c r="K1813" s="24"/>
      <c r="L1813" s="24"/>
      <c r="M1813" s="24"/>
      <c r="N1813" s="24"/>
      <c r="O1813" s="24"/>
      <c r="P1813" s="24"/>
      <c r="Q1813" s="24"/>
      <c r="R1813" s="24"/>
      <c r="S1813" s="24"/>
      <c r="T1813" s="24"/>
      <c r="U1813" s="24"/>
      <c r="V1813" s="24"/>
      <c r="W1813" s="24"/>
      <c r="X1813" s="24"/>
      <c r="Y1813" s="24"/>
      <c r="Z1813" s="24"/>
      <c r="AA1813" s="24"/>
      <c r="AB1813" s="24"/>
    </row>
    <row r="1814" spans="1:28">
      <c r="A1814" s="24"/>
      <c r="B1814" s="24"/>
      <c r="C1814" s="24"/>
      <c r="D1814" s="24"/>
      <c r="E1814" s="24"/>
      <c r="F1814" s="24"/>
      <c r="G1814" s="24"/>
      <c r="H1814" s="24"/>
      <c r="I1814" s="24"/>
      <c r="J1814" s="24"/>
      <c r="K1814" s="24"/>
      <c r="L1814" s="24"/>
      <c r="M1814" s="24"/>
      <c r="N1814" s="24"/>
      <c r="O1814" s="24"/>
      <c r="P1814" s="24"/>
      <c r="Q1814" s="24"/>
      <c r="R1814" s="24"/>
      <c r="S1814" s="24"/>
      <c r="T1814" s="24"/>
      <c r="U1814" s="24"/>
      <c r="V1814" s="24"/>
      <c r="W1814" s="24"/>
      <c r="X1814" s="24"/>
      <c r="Y1814" s="24"/>
      <c r="Z1814" s="24"/>
      <c r="AA1814" s="24"/>
      <c r="AB1814" s="24"/>
    </row>
    <row r="1815" spans="1:28">
      <c r="A1815" s="24"/>
      <c r="B1815" s="24"/>
      <c r="C1815" s="24"/>
      <c r="D1815" s="24"/>
      <c r="E1815" s="24"/>
      <c r="F1815" s="24"/>
      <c r="G1815" s="24"/>
      <c r="H1815" s="24"/>
      <c r="I1815" s="24"/>
      <c r="J1815" s="24"/>
      <c r="K1815" s="24"/>
      <c r="L1815" s="24"/>
      <c r="M1815" s="24"/>
      <c r="N1815" s="24"/>
      <c r="O1815" s="24"/>
      <c r="P1815" s="24"/>
      <c r="Q1815" s="24"/>
      <c r="R1815" s="24"/>
      <c r="S1815" s="24"/>
      <c r="T1815" s="24"/>
      <c r="U1815" s="24"/>
      <c r="V1815" s="24"/>
      <c r="W1815" s="24"/>
      <c r="X1815" s="24"/>
      <c r="Y1815" s="24"/>
      <c r="Z1815" s="24"/>
      <c r="AA1815" s="24"/>
      <c r="AB1815" s="24"/>
    </row>
    <row r="1816" spans="1:28">
      <c r="A1816" s="24"/>
      <c r="B1816" s="24"/>
      <c r="C1816" s="24"/>
      <c r="D1816" s="24"/>
      <c r="E1816" s="24"/>
      <c r="F1816" s="24"/>
      <c r="G1816" s="24"/>
      <c r="H1816" s="24"/>
      <c r="I1816" s="24"/>
      <c r="J1816" s="24"/>
      <c r="K1816" s="24"/>
      <c r="L1816" s="24"/>
      <c r="M1816" s="24"/>
      <c r="N1816" s="24"/>
      <c r="O1816" s="24"/>
      <c r="P1816" s="24"/>
      <c r="Q1816" s="24"/>
      <c r="R1816" s="24"/>
      <c r="S1816" s="24"/>
      <c r="T1816" s="24"/>
      <c r="U1816" s="24"/>
      <c r="V1816" s="24"/>
      <c r="W1816" s="24"/>
      <c r="X1816" s="24"/>
      <c r="Y1816" s="24"/>
      <c r="Z1816" s="24"/>
      <c r="AA1816" s="24"/>
      <c r="AB1816" s="24"/>
    </row>
    <row r="1817" spans="1:28">
      <c r="A1817" s="24"/>
      <c r="B1817" s="24"/>
      <c r="C1817" s="24"/>
      <c r="D1817" s="24"/>
      <c r="E1817" s="24"/>
      <c r="F1817" s="24"/>
      <c r="G1817" s="24"/>
      <c r="H1817" s="24"/>
      <c r="I1817" s="24"/>
      <c r="J1817" s="24"/>
      <c r="K1817" s="24"/>
      <c r="L1817" s="24"/>
      <c r="M1817" s="24"/>
      <c r="N1817" s="24"/>
      <c r="O1817" s="24"/>
      <c r="P1817" s="24"/>
      <c r="Q1817" s="24"/>
      <c r="R1817" s="24"/>
      <c r="S1817" s="24"/>
      <c r="T1817" s="24"/>
      <c r="U1817" s="24"/>
      <c r="V1817" s="24"/>
      <c r="W1817" s="24"/>
      <c r="X1817" s="24"/>
      <c r="Y1817" s="24"/>
      <c r="Z1817" s="24"/>
      <c r="AA1817" s="24"/>
      <c r="AB1817" s="24"/>
    </row>
    <row r="1818" spans="1:28">
      <c r="A1818" s="24"/>
      <c r="B1818" s="24"/>
      <c r="C1818" s="24"/>
      <c r="D1818" s="24"/>
      <c r="E1818" s="24"/>
      <c r="F1818" s="24"/>
      <c r="G1818" s="24"/>
      <c r="H1818" s="24"/>
      <c r="I1818" s="24"/>
      <c r="J1818" s="24"/>
      <c r="K1818" s="24"/>
      <c r="L1818" s="24"/>
      <c r="M1818" s="24"/>
      <c r="N1818" s="24"/>
      <c r="O1818" s="24"/>
      <c r="P1818" s="24"/>
      <c r="Q1818" s="24"/>
      <c r="R1818" s="24"/>
      <c r="S1818" s="24"/>
      <c r="T1818" s="24"/>
      <c r="U1818" s="24"/>
      <c r="V1818" s="24"/>
      <c r="W1818" s="24"/>
      <c r="X1818" s="24"/>
      <c r="Y1818" s="24"/>
      <c r="Z1818" s="24"/>
      <c r="AA1818" s="24"/>
      <c r="AB1818" s="24"/>
    </row>
    <row r="1819" spans="1:28">
      <c r="A1819" s="24"/>
      <c r="B1819" s="24"/>
      <c r="C1819" s="24"/>
      <c r="D1819" s="24"/>
      <c r="E1819" s="24"/>
      <c r="F1819" s="24"/>
      <c r="G1819" s="24"/>
      <c r="H1819" s="24"/>
      <c r="I1819" s="24"/>
      <c r="J1819" s="24"/>
      <c r="K1819" s="24"/>
      <c r="L1819" s="24"/>
      <c r="M1819" s="24"/>
      <c r="N1819" s="24"/>
      <c r="O1819" s="24"/>
      <c r="P1819" s="24"/>
      <c r="Q1819" s="24"/>
      <c r="R1819" s="24"/>
      <c r="S1819" s="24"/>
      <c r="T1819" s="24"/>
      <c r="U1819" s="24"/>
      <c r="V1819" s="24"/>
      <c r="W1819" s="24"/>
      <c r="X1819" s="24"/>
      <c r="Y1819" s="24"/>
      <c r="Z1819" s="24"/>
      <c r="AA1819" s="24"/>
      <c r="AB1819" s="24"/>
    </row>
    <row r="1820" spans="1:28">
      <c r="A1820" s="24"/>
      <c r="B1820" s="24"/>
      <c r="C1820" s="24"/>
      <c r="D1820" s="24"/>
      <c r="E1820" s="24"/>
      <c r="F1820" s="24"/>
      <c r="G1820" s="24"/>
      <c r="H1820" s="24"/>
      <c r="I1820" s="24"/>
      <c r="J1820" s="24"/>
      <c r="K1820" s="24"/>
      <c r="L1820" s="24"/>
      <c r="M1820" s="24"/>
      <c r="N1820" s="24"/>
      <c r="O1820" s="24"/>
      <c r="P1820" s="24"/>
      <c r="Q1820" s="24"/>
      <c r="R1820" s="24"/>
      <c r="S1820" s="24"/>
      <c r="T1820" s="24"/>
      <c r="U1820" s="24"/>
      <c r="V1820" s="24"/>
      <c r="W1820" s="24"/>
      <c r="X1820" s="24"/>
      <c r="Y1820" s="24"/>
      <c r="Z1820" s="24"/>
      <c r="AA1820" s="24"/>
      <c r="AB1820" s="24"/>
    </row>
    <row r="1821" spans="1:28">
      <c r="A1821" s="24"/>
      <c r="B1821" s="24"/>
      <c r="C1821" s="24"/>
      <c r="D1821" s="24"/>
      <c r="E1821" s="24"/>
      <c r="F1821" s="24"/>
      <c r="G1821" s="24"/>
      <c r="H1821" s="24"/>
      <c r="I1821" s="24"/>
      <c r="J1821" s="24"/>
      <c r="K1821" s="24"/>
      <c r="L1821" s="24"/>
      <c r="M1821" s="24"/>
      <c r="N1821" s="24"/>
      <c r="O1821" s="24"/>
      <c r="P1821" s="24"/>
      <c r="Q1821" s="24"/>
      <c r="R1821" s="24"/>
      <c r="S1821" s="24"/>
      <c r="T1821" s="24"/>
      <c r="U1821" s="24"/>
      <c r="V1821" s="24"/>
      <c r="W1821" s="24"/>
      <c r="X1821" s="24"/>
      <c r="Y1821" s="24"/>
      <c r="Z1821" s="24"/>
      <c r="AA1821" s="24"/>
      <c r="AB1821" s="24"/>
    </row>
    <row r="1822" spans="1:28">
      <c r="A1822" s="24"/>
      <c r="B1822" s="24"/>
      <c r="C1822" s="24"/>
      <c r="D1822" s="24"/>
      <c r="E1822" s="24"/>
      <c r="F1822" s="24"/>
      <c r="G1822" s="24"/>
      <c r="H1822" s="24"/>
      <c r="I1822" s="24"/>
      <c r="J1822" s="24"/>
      <c r="K1822" s="24"/>
      <c r="L1822" s="24"/>
      <c r="M1822" s="24"/>
      <c r="N1822" s="24"/>
      <c r="O1822" s="24"/>
      <c r="P1822" s="24"/>
      <c r="Q1822" s="24"/>
      <c r="R1822" s="24"/>
      <c r="S1822" s="24"/>
      <c r="T1822" s="24"/>
      <c r="U1822" s="24"/>
      <c r="V1822" s="24"/>
      <c r="W1822" s="24"/>
      <c r="X1822" s="24"/>
      <c r="Y1822" s="24"/>
      <c r="Z1822" s="24"/>
      <c r="AA1822" s="24"/>
      <c r="AB1822" s="24"/>
    </row>
    <row r="1823" spans="1:28">
      <c r="A1823" s="24"/>
      <c r="B1823" s="24"/>
      <c r="C1823" s="24"/>
      <c r="D1823" s="24"/>
      <c r="E1823" s="24"/>
      <c r="F1823" s="24"/>
      <c r="G1823" s="24"/>
      <c r="H1823" s="24"/>
      <c r="I1823" s="24"/>
      <c r="J1823" s="24"/>
      <c r="K1823" s="24"/>
      <c r="L1823" s="24"/>
      <c r="M1823" s="24"/>
      <c r="N1823" s="24"/>
      <c r="O1823" s="24"/>
      <c r="P1823" s="24"/>
      <c r="Q1823" s="24"/>
      <c r="R1823" s="24"/>
      <c r="S1823" s="24"/>
      <c r="T1823" s="24"/>
      <c r="U1823" s="24"/>
      <c r="V1823" s="24"/>
      <c r="W1823" s="24"/>
      <c r="X1823" s="24"/>
      <c r="Y1823" s="24"/>
      <c r="Z1823" s="24"/>
      <c r="AA1823" s="24"/>
      <c r="AB1823" s="24"/>
    </row>
    <row r="1824" spans="1:28">
      <c r="A1824" s="24"/>
      <c r="B1824" s="24"/>
      <c r="C1824" s="24"/>
      <c r="D1824" s="24"/>
      <c r="E1824" s="24"/>
      <c r="F1824" s="24"/>
      <c r="G1824" s="24"/>
      <c r="H1824" s="24"/>
      <c r="I1824" s="24"/>
      <c r="J1824" s="24"/>
      <c r="K1824" s="24"/>
      <c r="L1824" s="24"/>
      <c r="M1824" s="24"/>
      <c r="N1824" s="24"/>
      <c r="O1824" s="24"/>
      <c r="P1824" s="24"/>
      <c r="Q1824" s="24"/>
      <c r="R1824" s="24"/>
      <c r="S1824" s="24"/>
      <c r="T1824" s="24"/>
      <c r="U1824" s="24"/>
      <c r="V1824" s="24"/>
      <c r="W1824" s="24"/>
      <c r="X1824" s="24"/>
      <c r="Y1824" s="24"/>
      <c r="Z1824" s="24"/>
      <c r="AA1824" s="24"/>
      <c r="AB1824" s="24"/>
    </row>
    <row r="1825" spans="1:28">
      <c r="A1825" s="24"/>
      <c r="B1825" s="24"/>
      <c r="C1825" s="24"/>
      <c r="D1825" s="24"/>
      <c r="E1825" s="24"/>
      <c r="F1825" s="24"/>
      <c r="G1825" s="24"/>
      <c r="H1825" s="24"/>
      <c r="I1825" s="24"/>
      <c r="J1825" s="24"/>
      <c r="K1825" s="24"/>
      <c r="L1825" s="24"/>
      <c r="M1825" s="24"/>
      <c r="N1825" s="24"/>
      <c r="O1825" s="24"/>
      <c r="P1825" s="24"/>
      <c r="Q1825" s="24"/>
      <c r="R1825" s="24"/>
      <c r="S1825" s="24"/>
      <c r="T1825" s="24"/>
      <c r="U1825" s="24"/>
      <c r="V1825" s="24"/>
      <c r="W1825" s="24"/>
      <c r="X1825" s="24"/>
      <c r="Y1825" s="24"/>
      <c r="Z1825" s="24"/>
      <c r="AA1825" s="24"/>
      <c r="AB1825" s="24"/>
    </row>
    <row r="1826" spans="1:28">
      <c r="A1826" s="24"/>
      <c r="B1826" s="24"/>
      <c r="C1826" s="24"/>
      <c r="D1826" s="24"/>
      <c r="E1826" s="24"/>
      <c r="F1826" s="24"/>
      <c r="G1826" s="24"/>
      <c r="H1826" s="24"/>
      <c r="I1826" s="24"/>
      <c r="J1826" s="24"/>
      <c r="K1826" s="24"/>
      <c r="L1826" s="24"/>
      <c r="M1826" s="24"/>
      <c r="N1826" s="24"/>
      <c r="O1826" s="24"/>
      <c r="P1826" s="24"/>
      <c r="Q1826" s="24"/>
      <c r="R1826" s="24"/>
      <c r="S1826" s="24"/>
      <c r="T1826" s="24"/>
      <c r="U1826" s="24"/>
      <c r="V1826" s="24"/>
      <c r="W1826" s="24"/>
      <c r="X1826" s="24"/>
      <c r="Y1826" s="24"/>
      <c r="Z1826" s="24"/>
      <c r="AA1826" s="24"/>
      <c r="AB1826" s="24"/>
    </row>
    <row r="1827" spans="1:28">
      <c r="A1827" s="24"/>
      <c r="B1827" s="24"/>
      <c r="C1827" s="24"/>
      <c r="D1827" s="24"/>
      <c r="E1827" s="24"/>
      <c r="F1827" s="24"/>
      <c r="G1827" s="24"/>
      <c r="H1827" s="24"/>
      <c r="I1827" s="24"/>
      <c r="J1827" s="24"/>
      <c r="K1827" s="24"/>
      <c r="L1827" s="24"/>
      <c r="M1827" s="24"/>
      <c r="N1827" s="24"/>
      <c r="O1827" s="24"/>
      <c r="P1827" s="24"/>
      <c r="Q1827" s="24"/>
      <c r="R1827" s="24"/>
      <c r="S1827" s="24"/>
      <c r="T1827" s="24"/>
      <c r="U1827" s="24"/>
      <c r="V1827" s="24"/>
      <c r="W1827" s="24"/>
      <c r="X1827" s="24"/>
      <c r="Y1827" s="24"/>
      <c r="Z1827" s="24"/>
      <c r="AA1827" s="24"/>
      <c r="AB1827" s="24"/>
    </row>
    <row r="1828" spans="1:28">
      <c r="A1828" s="24"/>
      <c r="B1828" s="24"/>
      <c r="C1828" s="24"/>
      <c r="D1828" s="24"/>
      <c r="E1828" s="24"/>
      <c r="F1828" s="24"/>
      <c r="G1828" s="24"/>
      <c r="H1828" s="24"/>
      <c r="I1828" s="24"/>
      <c r="J1828" s="24"/>
      <c r="K1828" s="24"/>
      <c r="L1828" s="24"/>
      <c r="M1828" s="24"/>
      <c r="N1828" s="24"/>
      <c r="O1828" s="24"/>
      <c r="P1828" s="24"/>
      <c r="Q1828" s="24"/>
      <c r="R1828" s="24"/>
      <c r="S1828" s="24"/>
      <c r="T1828" s="24"/>
      <c r="U1828" s="24"/>
      <c r="V1828" s="24"/>
      <c r="W1828" s="24"/>
      <c r="X1828" s="24"/>
      <c r="Y1828" s="24"/>
      <c r="Z1828" s="24"/>
      <c r="AA1828" s="24"/>
      <c r="AB1828" s="24"/>
    </row>
    <row r="1829" spans="1:28">
      <c r="A1829" s="24"/>
      <c r="B1829" s="24"/>
      <c r="C1829" s="24"/>
      <c r="D1829" s="24"/>
      <c r="E1829" s="24"/>
      <c r="F1829" s="24"/>
      <c r="G1829" s="24"/>
      <c r="H1829" s="24"/>
      <c r="I1829" s="24"/>
      <c r="J1829" s="24"/>
      <c r="K1829" s="24"/>
      <c r="L1829" s="24"/>
      <c r="M1829" s="24"/>
      <c r="N1829" s="24"/>
      <c r="O1829" s="24"/>
      <c r="P1829" s="24"/>
      <c r="Q1829" s="24"/>
      <c r="R1829" s="24"/>
      <c r="S1829" s="24"/>
      <c r="T1829" s="24"/>
      <c r="U1829" s="24"/>
      <c r="V1829" s="24"/>
      <c r="W1829" s="24"/>
      <c r="X1829" s="24"/>
      <c r="Y1829" s="24"/>
      <c r="Z1829" s="24"/>
      <c r="AA1829" s="24"/>
      <c r="AB1829" s="24"/>
    </row>
    <row r="1830" spans="1:28">
      <c r="A1830" s="24"/>
      <c r="B1830" s="24"/>
      <c r="C1830" s="24"/>
      <c r="D1830" s="24"/>
      <c r="E1830" s="24"/>
      <c r="F1830" s="24"/>
      <c r="G1830" s="24"/>
      <c r="H1830" s="24"/>
      <c r="I1830" s="24"/>
      <c r="J1830" s="24"/>
      <c r="K1830" s="24"/>
      <c r="L1830" s="24"/>
      <c r="M1830" s="24"/>
      <c r="N1830" s="24"/>
      <c r="O1830" s="24"/>
      <c r="P1830" s="24"/>
      <c r="Q1830" s="24"/>
      <c r="R1830" s="24"/>
      <c r="S1830" s="24"/>
      <c r="T1830" s="24"/>
      <c r="U1830" s="24"/>
      <c r="V1830" s="24"/>
      <c r="W1830" s="24"/>
      <c r="X1830" s="24"/>
      <c r="Y1830" s="24"/>
      <c r="Z1830" s="24"/>
      <c r="AA1830" s="24"/>
      <c r="AB1830" s="24"/>
    </row>
    <row r="1831" spans="1:28">
      <c r="A1831" s="24"/>
      <c r="B1831" s="24"/>
      <c r="C1831" s="24"/>
      <c r="D1831" s="24"/>
      <c r="E1831" s="24"/>
      <c r="F1831" s="24"/>
      <c r="G1831" s="24"/>
      <c r="H1831" s="24"/>
      <c r="I1831" s="24"/>
      <c r="J1831" s="24"/>
      <c r="K1831" s="24"/>
      <c r="L1831" s="24"/>
      <c r="M1831" s="24"/>
      <c r="N1831" s="24"/>
      <c r="O1831" s="24"/>
      <c r="P1831" s="24"/>
      <c r="Q1831" s="24"/>
      <c r="R1831" s="24"/>
      <c r="S1831" s="24"/>
      <c r="T1831" s="24"/>
      <c r="U1831" s="24"/>
      <c r="V1831" s="24"/>
      <c r="W1831" s="24"/>
      <c r="X1831" s="24"/>
      <c r="Y1831" s="24"/>
      <c r="Z1831" s="24"/>
      <c r="AA1831" s="24"/>
      <c r="AB1831" s="24"/>
    </row>
    <row r="1832" spans="1:28">
      <c r="A1832" s="24"/>
      <c r="B1832" s="24"/>
      <c r="C1832" s="24"/>
      <c r="D1832" s="24"/>
      <c r="E1832" s="24"/>
      <c r="F1832" s="24"/>
      <c r="G1832" s="24"/>
      <c r="H1832" s="24"/>
      <c r="I1832" s="24"/>
      <c r="J1832" s="24"/>
      <c r="K1832" s="24"/>
      <c r="L1832" s="24"/>
      <c r="M1832" s="24"/>
      <c r="N1832" s="24"/>
      <c r="O1832" s="24"/>
      <c r="P1832" s="24"/>
      <c r="Q1832" s="24"/>
      <c r="R1832" s="24"/>
      <c r="S1832" s="24"/>
      <c r="T1832" s="24"/>
      <c r="U1832" s="24"/>
      <c r="V1832" s="24"/>
      <c r="W1832" s="24"/>
      <c r="X1832" s="24"/>
      <c r="Y1832" s="24"/>
      <c r="Z1832" s="24"/>
      <c r="AA1832" s="24"/>
      <c r="AB1832" s="24"/>
    </row>
    <row r="1833" spans="1:28">
      <c r="A1833" s="24"/>
      <c r="B1833" s="24"/>
      <c r="C1833" s="24"/>
      <c r="D1833" s="24"/>
      <c r="E1833" s="24"/>
      <c r="F1833" s="24"/>
      <c r="G1833" s="24"/>
      <c r="H1833" s="24"/>
      <c r="I1833" s="24"/>
      <c r="J1833" s="24"/>
      <c r="K1833" s="24"/>
      <c r="L1833" s="24"/>
      <c r="M1833" s="24"/>
      <c r="N1833" s="24"/>
      <c r="O1833" s="24"/>
      <c r="P1833" s="24"/>
      <c r="Q1833" s="24"/>
      <c r="R1833" s="24"/>
      <c r="S1833" s="24"/>
      <c r="T1833" s="24"/>
      <c r="U1833" s="24"/>
      <c r="V1833" s="24"/>
      <c r="W1833" s="24"/>
      <c r="X1833" s="24"/>
      <c r="Y1833" s="24"/>
      <c r="Z1833" s="24"/>
      <c r="AA1833" s="24"/>
      <c r="AB1833" s="24"/>
    </row>
    <row r="1834" spans="1:28">
      <c r="A1834" s="24"/>
      <c r="B1834" s="24"/>
      <c r="C1834" s="24"/>
      <c r="D1834" s="24"/>
      <c r="E1834" s="24"/>
      <c r="F1834" s="24"/>
      <c r="G1834" s="24"/>
      <c r="H1834" s="24"/>
      <c r="I1834" s="24"/>
      <c r="J1834" s="24"/>
      <c r="K1834" s="24"/>
      <c r="L1834" s="24"/>
      <c r="M1834" s="24"/>
      <c r="N1834" s="24"/>
      <c r="O1834" s="24"/>
      <c r="P1834" s="24"/>
      <c r="Q1834" s="24"/>
      <c r="R1834" s="24"/>
      <c r="S1834" s="24"/>
      <c r="T1834" s="24"/>
      <c r="U1834" s="24"/>
      <c r="V1834" s="24"/>
      <c r="W1834" s="24"/>
      <c r="X1834" s="24"/>
      <c r="Y1834" s="24"/>
      <c r="Z1834" s="24"/>
      <c r="AA1834" s="24"/>
      <c r="AB1834" s="24"/>
    </row>
    <row r="1835" spans="1:28">
      <c r="A1835" s="24"/>
      <c r="B1835" s="24"/>
      <c r="C1835" s="24"/>
      <c r="D1835" s="24"/>
      <c r="E1835" s="24"/>
      <c r="F1835" s="24"/>
      <c r="G1835" s="24"/>
      <c r="H1835" s="24"/>
      <c r="I1835" s="24"/>
      <c r="J1835" s="24"/>
      <c r="K1835" s="24"/>
      <c r="L1835" s="24"/>
      <c r="M1835" s="24"/>
      <c r="N1835" s="24"/>
      <c r="O1835" s="24"/>
      <c r="P1835" s="24"/>
      <c r="Q1835" s="24"/>
      <c r="R1835" s="24"/>
      <c r="S1835" s="24"/>
      <c r="T1835" s="24"/>
      <c r="U1835" s="24"/>
      <c r="V1835" s="24"/>
      <c r="W1835" s="24"/>
      <c r="X1835" s="24"/>
      <c r="Y1835" s="24"/>
      <c r="Z1835" s="24"/>
      <c r="AA1835" s="24"/>
      <c r="AB1835" s="24"/>
    </row>
    <row r="1836" spans="1:28">
      <c r="A1836" s="24"/>
      <c r="B1836" s="24"/>
      <c r="C1836" s="24"/>
      <c r="D1836" s="24"/>
      <c r="E1836" s="24"/>
      <c r="F1836" s="24"/>
      <c r="G1836" s="24"/>
      <c r="H1836" s="24"/>
      <c r="I1836" s="24"/>
      <c r="J1836" s="24"/>
      <c r="K1836" s="24"/>
      <c r="L1836" s="24"/>
      <c r="M1836" s="24"/>
      <c r="N1836" s="24"/>
      <c r="O1836" s="24"/>
      <c r="P1836" s="24"/>
      <c r="Q1836" s="24"/>
      <c r="R1836" s="24"/>
      <c r="S1836" s="24"/>
      <c r="T1836" s="24"/>
      <c r="U1836" s="24"/>
      <c r="V1836" s="24"/>
      <c r="W1836" s="24"/>
      <c r="X1836" s="24"/>
      <c r="Y1836" s="24"/>
      <c r="Z1836" s="24"/>
      <c r="AA1836" s="24"/>
      <c r="AB1836" s="24"/>
    </row>
    <row r="1837" spans="1:28">
      <c r="A1837" s="24"/>
      <c r="B1837" s="24"/>
      <c r="C1837" s="24"/>
      <c r="D1837" s="24"/>
      <c r="E1837" s="24"/>
      <c r="F1837" s="24"/>
      <c r="G1837" s="24"/>
      <c r="H1837" s="24"/>
      <c r="I1837" s="24"/>
      <c r="J1837" s="24"/>
      <c r="K1837" s="24"/>
      <c r="L1837" s="24"/>
      <c r="M1837" s="24"/>
      <c r="N1837" s="24"/>
      <c r="O1837" s="24"/>
      <c r="P1837" s="24"/>
      <c r="Q1837" s="24"/>
      <c r="R1837" s="24"/>
      <c r="S1837" s="24"/>
      <c r="T1837" s="24"/>
      <c r="U1837" s="24"/>
      <c r="V1837" s="24"/>
      <c r="W1837" s="24"/>
      <c r="X1837" s="24"/>
      <c r="Y1837" s="24"/>
      <c r="Z1837" s="24"/>
      <c r="AA1837" s="24"/>
      <c r="AB1837" s="24"/>
    </row>
    <row r="1838" spans="1:28">
      <c r="A1838" s="24"/>
      <c r="B1838" s="24"/>
      <c r="C1838" s="24"/>
      <c r="D1838" s="24"/>
      <c r="E1838" s="24"/>
      <c r="F1838" s="24"/>
      <c r="G1838" s="24"/>
      <c r="H1838" s="24"/>
      <c r="I1838" s="24"/>
      <c r="J1838" s="24"/>
      <c r="K1838" s="24"/>
      <c r="L1838" s="24"/>
      <c r="M1838" s="24"/>
      <c r="N1838" s="24"/>
      <c r="O1838" s="24"/>
      <c r="P1838" s="24"/>
      <c r="Q1838" s="24"/>
      <c r="R1838" s="24"/>
      <c r="S1838" s="24"/>
      <c r="T1838" s="24"/>
      <c r="U1838" s="24"/>
      <c r="V1838" s="24"/>
      <c r="W1838" s="24"/>
      <c r="X1838" s="24"/>
      <c r="Y1838" s="24"/>
      <c r="Z1838" s="24"/>
      <c r="AA1838" s="24"/>
      <c r="AB1838" s="24"/>
    </row>
    <row r="1839" spans="1:28">
      <c r="A1839" s="24"/>
      <c r="B1839" s="24"/>
      <c r="C1839" s="24"/>
      <c r="D1839" s="24"/>
      <c r="E1839" s="24"/>
      <c r="F1839" s="24"/>
      <c r="G1839" s="24"/>
      <c r="H1839" s="24"/>
      <c r="I1839" s="24"/>
      <c r="J1839" s="24"/>
      <c r="K1839" s="24"/>
      <c r="L1839" s="24"/>
      <c r="M1839" s="24"/>
      <c r="N1839" s="24"/>
      <c r="O1839" s="24"/>
      <c r="P1839" s="24"/>
      <c r="Q1839" s="24"/>
      <c r="R1839" s="24"/>
      <c r="S1839" s="24"/>
      <c r="T1839" s="24"/>
      <c r="U1839" s="24"/>
      <c r="V1839" s="24"/>
      <c r="W1839" s="24"/>
      <c r="X1839" s="24"/>
      <c r="Y1839" s="24"/>
      <c r="Z1839" s="24"/>
      <c r="AA1839" s="24"/>
      <c r="AB1839" s="24"/>
    </row>
    <row r="1840" spans="1:28">
      <c r="A1840" s="24"/>
      <c r="B1840" s="24"/>
      <c r="C1840" s="24"/>
      <c r="D1840" s="24"/>
      <c r="E1840" s="24"/>
      <c r="F1840" s="24"/>
      <c r="G1840" s="24"/>
      <c r="H1840" s="24"/>
      <c r="I1840" s="24"/>
      <c r="J1840" s="24"/>
      <c r="K1840" s="24"/>
      <c r="L1840" s="24"/>
      <c r="M1840" s="24"/>
      <c r="N1840" s="24"/>
      <c r="O1840" s="24"/>
      <c r="P1840" s="24"/>
      <c r="Q1840" s="24"/>
      <c r="R1840" s="24"/>
      <c r="S1840" s="24"/>
      <c r="T1840" s="24"/>
      <c r="U1840" s="24"/>
      <c r="V1840" s="24"/>
      <c r="W1840" s="24"/>
      <c r="X1840" s="24"/>
      <c r="Y1840" s="24"/>
      <c r="Z1840" s="24"/>
      <c r="AA1840" s="24"/>
      <c r="AB1840" s="24"/>
    </row>
    <row r="1841" spans="1:28">
      <c r="A1841" s="24"/>
      <c r="B1841" s="24"/>
      <c r="C1841" s="24"/>
      <c r="D1841" s="24"/>
      <c r="E1841" s="24"/>
      <c r="F1841" s="24"/>
      <c r="G1841" s="24"/>
      <c r="H1841" s="24"/>
      <c r="I1841" s="24"/>
      <c r="J1841" s="24"/>
      <c r="K1841" s="24"/>
      <c r="L1841" s="24"/>
      <c r="M1841" s="24"/>
      <c r="N1841" s="24"/>
      <c r="O1841" s="24"/>
      <c r="P1841" s="24"/>
      <c r="Q1841" s="24"/>
      <c r="R1841" s="24"/>
      <c r="S1841" s="24"/>
      <c r="T1841" s="24"/>
      <c r="U1841" s="24"/>
      <c r="V1841" s="24"/>
      <c r="W1841" s="24"/>
      <c r="X1841" s="24"/>
      <c r="Y1841" s="24"/>
      <c r="Z1841" s="24"/>
      <c r="AA1841" s="24"/>
      <c r="AB1841" s="24"/>
    </row>
    <row r="1842" spans="1:28">
      <c r="A1842" s="24"/>
      <c r="B1842" s="24"/>
      <c r="C1842" s="24"/>
      <c r="D1842" s="24"/>
      <c r="E1842" s="24"/>
      <c r="F1842" s="24"/>
      <c r="G1842" s="24"/>
      <c r="H1842" s="24"/>
      <c r="I1842" s="24"/>
      <c r="J1842" s="24"/>
      <c r="K1842" s="24"/>
      <c r="L1842" s="24"/>
      <c r="M1842" s="24"/>
      <c r="N1842" s="24"/>
      <c r="O1842" s="24"/>
      <c r="P1842" s="24"/>
      <c r="Q1842" s="24"/>
      <c r="R1842" s="24"/>
      <c r="S1842" s="24"/>
      <c r="T1842" s="24"/>
      <c r="U1842" s="24"/>
      <c r="V1842" s="24"/>
      <c r="W1842" s="24"/>
      <c r="X1842" s="24"/>
      <c r="Y1842" s="24"/>
      <c r="Z1842" s="24"/>
      <c r="AA1842" s="24"/>
      <c r="AB1842" s="24"/>
    </row>
    <row r="1843" spans="1:28">
      <c r="A1843" s="24"/>
      <c r="B1843" s="24"/>
      <c r="C1843" s="24"/>
      <c r="D1843" s="24"/>
      <c r="E1843" s="24"/>
      <c r="F1843" s="24"/>
      <c r="G1843" s="24"/>
      <c r="H1843" s="24"/>
      <c r="I1843" s="24"/>
      <c r="J1843" s="24"/>
      <c r="K1843" s="24"/>
      <c r="L1843" s="24"/>
      <c r="M1843" s="24"/>
      <c r="N1843" s="24"/>
      <c r="O1843" s="24"/>
      <c r="P1843" s="24"/>
      <c r="Q1843" s="24"/>
      <c r="R1843" s="24"/>
      <c r="S1843" s="24"/>
      <c r="T1843" s="24"/>
      <c r="U1843" s="24"/>
      <c r="V1843" s="24"/>
      <c r="W1843" s="24"/>
      <c r="X1843" s="24"/>
      <c r="Y1843" s="24"/>
      <c r="Z1843" s="24"/>
      <c r="AA1843" s="24"/>
      <c r="AB1843" s="24"/>
    </row>
    <row r="1844" spans="1:28">
      <c r="A1844" s="24"/>
      <c r="B1844" s="24"/>
      <c r="C1844" s="24"/>
      <c r="D1844" s="24"/>
      <c r="E1844" s="24"/>
      <c r="F1844" s="24"/>
      <c r="G1844" s="24"/>
      <c r="H1844" s="24"/>
      <c r="I1844" s="24"/>
      <c r="J1844" s="24"/>
      <c r="K1844" s="24"/>
      <c r="L1844" s="24"/>
      <c r="M1844" s="24"/>
      <c r="N1844" s="24"/>
      <c r="O1844" s="24"/>
      <c r="P1844" s="24"/>
      <c r="Q1844" s="24"/>
      <c r="R1844" s="24"/>
      <c r="S1844" s="24"/>
      <c r="T1844" s="24"/>
      <c r="U1844" s="24"/>
      <c r="V1844" s="24"/>
      <c r="W1844" s="24"/>
      <c r="X1844" s="24"/>
      <c r="Y1844" s="24"/>
      <c r="Z1844" s="24"/>
      <c r="AA1844" s="24"/>
      <c r="AB1844" s="24"/>
    </row>
    <row r="1845" spans="1:28">
      <c r="A1845" s="24"/>
      <c r="B1845" s="24"/>
      <c r="C1845" s="24"/>
      <c r="D1845" s="24"/>
      <c r="E1845" s="24"/>
      <c r="F1845" s="24"/>
      <c r="G1845" s="24"/>
      <c r="H1845" s="24"/>
      <c r="I1845" s="24"/>
      <c r="J1845" s="24"/>
      <c r="K1845" s="24"/>
      <c r="L1845" s="24"/>
      <c r="M1845" s="24"/>
      <c r="N1845" s="24"/>
      <c r="O1845" s="24"/>
      <c r="P1845" s="24"/>
      <c r="Q1845" s="24"/>
      <c r="R1845" s="24"/>
      <c r="S1845" s="24"/>
      <c r="T1845" s="24"/>
      <c r="U1845" s="24"/>
      <c r="V1845" s="24"/>
      <c r="W1845" s="24"/>
      <c r="X1845" s="24"/>
      <c r="Y1845" s="24"/>
      <c r="Z1845" s="24"/>
      <c r="AA1845" s="24"/>
      <c r="AB1845" s="24"/>
    </row>
    <row r="1846" spans="1:28">
      <c r="A1846" s="24"/>
      <c r="B1846" s="24"/>
      <c r="C1846" s="24"/>
      <c r="D1846" s="24"/>
      <c r="E1846" s="24"/>
      <c r="F1846" s="24"/>
      <c r="G1846" s="24"/>
      <c r="H1846" s="24"/>
      <c r="I1846" s="24"/>
      <c r="J1846" s="24"/>
      <c r="K1846" s="24"/>
      <c r="L1846" s="24"/>
      <c r="M1846" s="24"/>
      <c r="N1846" s="24"/>
      <c r="O1846" s="24"/>
      <c r="P1846" s="24"/>
      <c r="Q1846" s="24"/>
      <c r="R1846" s="24"/>
      <c r="S1846" s="24"/>
      <c r="T1846" s="24"/>
      <c r="U1846" s="24"/>
      <c r="V1846" s="24"/>
      <c r="W1846" s="24"/>
      <c r="X1846" s="24"/>
      <c r="Y1846" s="24"/>
      <c r="Z1846" s="24"/>
      <c r="AA1846" s="24"/>
      <c r="AB1846" s="24"/>
    </row>
    <row r="1847" spans="1:28">
      <c r="A1847" s="24"/>
      <c r="B1847" s="24"/>
      <c r="C1847" s="24"/>
      <c r="D1847" s="24"/>
      <c r="E1847" s="24"/>
      <c r="F1847" s="24"/>
      <c r="G1847" s="24"/>
      <c r="H1847" s="24"/>
      <c r="I1847" s="24"/>
      <c r="J1847" s="24"/>
      <c r="K1847" s="24"/>
      <c r="L1847" s="24"/>
      <c r="M1847" s="24"/>
      <c r="N1847" s="24"/>
      <c r="O1847" s="24"/>
      <c r="P1847" s="24"/>
      <c r="Q1847" s="24"/>
      <c r="R1847" s="24"/>
      <c r="S1847" s="24"/>
      <c r="T1847" s="24"/>
      <c r="U1847" s="24"/>
      <c r="V1847" s="24"/>
      <c r="W1847" s="24"/>
      <c r="X1847" s="24"/>
      <c r="Y1847" s="24"/>
      <c r="Z1847" s="24"/>
      <c r="AA1847" s="24"/>
      <c r="AB1847" s="24"/>
    </row>
    <row r="1848" spans="1:28">
      <c r="A1848" s="24"/>
      <c r="B1848" s="24"/>
      <c r="C1848" s="24"/>
      <c r="D1848" s="24"/>
      <c r="E1848" s="24"/>
      <c r="F1848" s="24"/>
      <c r="G1848" s="24"/>
      <c r="H1848" s="24"/>
      <c r="I1848" s="24"/>
      <c r="J1848" s="24"/>
      <c r="K1848" s="24"/>
      <c r="L1848" s="24"/>
      <c r="M1848" s="24"/>
      <c r="N1848" s="24"/>
      <c r="O1848" s="24"/>
      <c r="P1848" s="24"/>
      <c r="Q1848" s="24"/>
      <c r="R1848" s="24"/>
      <c r="S1848" s="24"/>
      <c r="T1848" s="24"/>
      <c r="U1848" s="24"/>
      <c r="V1848" s="24"/>
      <c r="W1848" s="24"/>
      <c r="X1848" s="24"/>
      <c r="Y1848" s="24"/>
      <c r="Z1848" s="24"/>
      <c r="AA1848" s="24"/>
      <c r="AB1848" s="24"/>
    </row>
    <row r="1849" spans="1:28">
      <c r="A1849" s="24"/>
      <c r="B1849" s="24"/>
      <c r="C1849" s="24"/>
      <c r="D1849" s="24"/>
      <c r="E1849" s="24"/>
      <c r="F1849" s="24"/>
      <c r="G1849" s="24"/>
      <c r="H1849" s="24"/>
      <c r="I1849" s="24"/>
      <c r="J1849" s="24"/>
      <c r="K1849" s="24"/>
      <c r="L1849" s="24"/>
      <c r="M1849" s="24"/>
      <c r="N1849" s="24"/>
      <c r="O1849" s="24"/>
      <c r="P1849" s="24"/>
      <c r="Q1849" s="24"/>
      <c r="R1849" s="24"/>
      <c r="S1849" s="24"/>
      <c r="T1849" s="24"/>
      <c r="U1849" s="24"/>
      <c r="V1849" s="24"/>
      <c r="W1849" s="24"/>
      <c r="X1849" s="24"/>
      <c r="Y1849" s="24"/>
      <c r="Z1849" s="24"/>
      <c r="AA1849" s="24"/>
      <c r="AB1849" s="24"/>
    </row>
    <row r="1850" spans="1:28">
      <c r="A1850" s="24"/>
      <c r="B1850" s="24"/>
      <c r="C1850" s="24"/>
      <c r="D1850" s="24"/>
      <c r="E1850" s="24"/>
      <c r="F1850" s="24"/>
      <c r="G1850" s="24"/>
      <c r="H1850" s="24"/>
      <c r="I1850" s="24"/>
      <c r="J1850" s="24"/>
      <c r="K1850" s="24"/>
      <c r="L1850" s="24"/>
      <c r="M1850" s="24"/>
      <c r="N1850" s="24"/>
      <c r="O1850" s="24"/>
      <c r="P1850" s="24"/>
      <c r="Q1850" s="24"/>
      <c r="R1850" s="24"/>
      <c r="S1850" s="24"/>
      <c r="T1850" s="24"/>
      <c r="U1850" s="24"/>
      <c r="V1850" s="24"/>
      <c r="W1850" s="24"/>
      <c r="X1850" s="24"/>
      <c r="Y1850" s="24"/>
      <c r="Z1850" s="24"/>
      <c r="AA1850" s="24"/>
      <c r="AB1850" s="24"/>
    </row>
    <row r="1851" spans="1:28">
      <c r="A1851" s="24"/>
      <c r="B1851" s="24"/>
      <c r="C1851" s="24"/>
      <c r="D1851" s="24"/>
      <c r="E1851" s="24"/>
      <c r="F1851" s="24"/>
      <c r="G1851" s="24"/>
      <c r="H1851" s="24"/>
      <c r="I1851" s="24"/>
      <c r="J1851" s="24"/>
      <c r="K1851" s="24"/>
      <c r="L1851" s="24"/>
      <c r="M1851" s="24"/>
      <c r="N1851" s="24"/>
      <c r="O1851" s="24"/>
      <c r="P1851" s="24"/>
      <c r="Q1851" s="24"/>
      <c r="R1851" s="24"/>
      <c r="S1851" s="24"/>
      <c r="T1851" s="24"/>
      <c r="U1851" s="24"/>
      <c r="V1851" s="24"/>
      <c r="W1851" s="24"/>
      <c r="X1851" s="24"/>
      <c r="Y1851" s="24"/>
      <c r="Z1851" s="24"/>
      <c r="AA1851" s="24"/>
      <c r="AB1851" s="24"/>
    </row>
    <row r="1852" spans="1:28">
      <c r="A1852" s="24"/>
      <c r="B1852" s="24"/>
      <c r="C1852" s="24"/>
      <c r="D1852" s="24"/>
      <c r="E1852" s="24"/>
      <c r="F1852" s="24"/>
      <c r="G1852" s="24"/>
      <c r="H1852" s="24"/>
      <c r="I1852" s="24"/>
      <c r="J1852" s="24"/>
      <c r="K1852" s="24"/>
      <c r="L1852" s="24"/>
      <c r="M1852" s="24"/>
      <c r="N1852" s="24"/>
      <c r="O1852" s="24"/>
      <c r="P1852" s="24"/>
      <c r="Q1852" s="24"/>
      <c r="R1852" s="24"/>
      <c r="S1852" s="24"/>
      <c r="T1852" s="24"/>
      <c r="U1852" s="24"/>
      <c r="V1852" s="24"/>
      <c r="W1852" s="24"/>
      <c r="X1852" s="24"/>
      <c r="Y1852" s="24"/>
      <c r="Z1852" s="24"/>
      <c r="AA1852" s="24"/>
      <c r="AB1852" s="24"/>
    </row>
    <row r="1853" spans="1:28">
      <c r="A1853" s="24"/>
      <c r="B1853" s="24"/>
      <c r="C1853" s="24"/>
      <c r="D1853" s="24"/>
      <c r="E1853" s="24"/>
      <c r="F1853" s="24"/>
      <c r="G1853" s="24"/>
      <c r="H1853" s="24"/>
      <c r="I1853" s="24"/>
      <c r="J1853" s="24"/>
      <c r="K1853" s="24"/>
      <c r="L1853" s="24"/>
      <c r="M1853" s="24"/>
      <c r="N1853" s="24"/>
      <c r="O1853" s="24"/>
      <c r="P1853" s="24"/>
      <c r="Q1853" s="24"/>
      <c r="R1853" s="24"/>
      <c r="S1853" s="24"/>
      <c r="T1853" s="24"/>
      <c r="U1853" s="24"/>
      <c r="V1853" s="24"/>
      <c r="W1853" s="24"/>
      <c r="X1853" s="24"/>
      <c r="Y1853" s="24"/>
      <c r="Z1853" s="24"/>
      <c r="AA1853" s="24"/>
      <c r="AB1853" s="24"/>
    </row>
    <row r="1854" spans="1:28">
      <c r="A1854" s="24"/>
      <c r="B1854" s="24"/>
      <c r="C1854" s="24"/>
      <c r="D1854" s="24"/>
      <c r="E1854" s="24"/>
      <c r="F1854" s="24"/>
      <c r="G1854" s="24"/>
      <c r="H1854" s="24"/>
      <c r="I1854" s="24"/>
      <c r="J1854" s="24"/>
      <c r="K1854" s="24"/>
      <c r="L1854" s="24"/>
      <c r="M1854" s="24"/>
      <c r="N1854" s="24"/>
      <c r="O1854" s="24"/>
      <c r="P1854" s="24"/>
      <c r="Q1854" s="24"/>
      <c r="R1854" s="24"/>
      <c r="S1854" s="24"/>
      <c r="T1854" s="24"/>
      <c r="U1854" s="24"/>
      <c r="V1854" s="24"/>
      <c r="W1854" s="24"/>
      <c r="X1854" s="24"/>
      <c r="Y1854" s="24"/>
      <c r="Z1854" s="24"/>
      <c r="AA1854" s="24"/>
      <c r="AB1854" s="24"/>
    </row>
    <row r="1855" spans="1:28">
      <c r="A1855" s="24"/>
      <c r="B1855" s="24"/>
      <c r="C1855" s="24"/>
      <c r="D1855" s="24"/>
      <c r="E1855" s="24"/>
      <c r="F1855" s="24"/>
      <c r="G1855" s="24"/>
      <c r="H1855" s="24"/>
      <c r="I1855" s="24"/>
      <c r="J1855" s="24"/>
      <c r="K1855" s="24"/>
      <c r="L1855" s="24"/>
      <c r="M1855" s="24"/>
      <c r="N1855" s="24"/>
      <c r="O1855" s="24"/>
      <c r="P1855" s="24"/>
      <c r="Q1855" s="24"/>
      <c r="R1855" s="24"/>
      <c r="S1855" s="24"/>
      <c r="T1855" s="24"/>
      <c r="U1855" s="24"/>
      <c r="V1855" s="24"/>
      <c r="W1855" s="24"/>
      <c r="X1855" s="24"/>
      <c r="Y1855" s="24"/>
      <c r="Z1855" s="24"/>
      <c r="AA1855" s="24"/>
      <c r="AB1855" s="24"/>
    </row>
    <row r="1856" spans="1:28">
      <c r="A1856" s="24"/>
      <c r="B1856" s="24"/>
      <c r="C1856" s="24"/>
      <c r="D1856" s="24"/>
      <c r="E1856" s="24"/>
      <c r="F1856" s="24"/>
      <c r="G1856" s="24"/>
      <c r="H1856" s="24"/>
      <c r="I1856" s="24"/>
      <c r="J1856" s="24"/>
      <c r="K1856" s="24"/>
      <c r="L1856" s="24"/>
      <c r="M1856" s="24"/>
      <c r="N1856" s="24"/>
      <c r="O1856" s="24"/>
      <c r="P1856" s="24"/>
      <c r="Q1856" s="24"/>
      <c r="R1856" s="24"/>
      <c r="S1856" s="24"/>
      <c r="T1856" s="24"/>
      <c r="U1856" s="24"/>
      <c r="V1856" s="24"/>
      <c r="W1856" s="24"/>
      <c r="X1856" s="24"/>
      <c r="Y1856" s="24"/>
      <c r="Z1856" s="24"/>
      <c r="AA1856" s="24"/>
      <c r="AB1856" s="24"/>
    </row>
    <row r="1857" spans="1:28">
      <c r="A1857" s="24"/>
      <c r="B1857" s="24"/>
      <c r="C1857" s="24"/>
      <c r="D1857" s="24"/>
      <c r="E1857" s="24"/>
      <c r="F1857" s="24"/>
      <c r="G1857" s="24"/>
      <c r="H1857" s="24"/>
      <c r="I1857" s="24"/>
      <c r="J1857" s="24"/>
      <c r="K1857" s="24"/>
      <c r="L1857" s="24"/>
      <c r="M1857" s="24"/>
      <c r="N1857" s="24"/>
      <c r="O1857" s="24"/>
      <c r="P1857" s="24"/>
      <c r="Q1857" s="24"/>
      <c r="R1857" s="24"/>
      <c r="S1857" s="24"/>
      <c r="T1857" s="24"/>
      <c r="U1857" s="24"/>
      <c r="V1857" s="24"/>
      <c r="W1857" s="24"/>
      <c r="X1857" s="24"/>
      <c r="Y1857" s="24"/>
      <c r="Z1857" s="24"/>
      <c r="AA1857" s="24"/>
      <c r="AB1857" s="24"/>
    </row>
    <row r="1858" spans="1:28">
      <c r="A1858" s="24"/>
      <c r="B1858" s="24"/>
      <c r="C1858" s="24"/>
      <c r="D1858" s="24"/>
      <c r="E1858" s="24"/>
      <c r="F1858" s="24"/>
      <c r="G1858" s="24"/>
      <c r="H1858" s="24"/>
      <c r="I1858" s="24"/>
      <c r="J1858" s="24"/>
      <c r="K1858" s="24"/>
      <c r="L1858" s="24"/>
      <c r="M1858" s="24"/>
      <c r="N1858" s="24"/>
      <c r="O1858" s="24"/>
      <c r="P1858" s="24"/>
      <c r="Q1858" s="24"/>
      <c r="R1858" s="24"/>
      <c r="S1858" s="24"/>
      <c r="T1858" s="24"/>
      <c r="U1858" s="24"/>
      <c r="V1858" s="24"/>
      <c r="W1858" s="24"/>
      <c r="X1858" s="24"/>
      <c r="Y1858" s="24"/>
      <c r="Z1858" s="24"/>
      <c r="AA1858" s="24"/>
      <c r="AB1858" s="24"/>
    </row>
    <row r="1859" spans="1:28">
      <c r="A1859" s="24"/>
      <c r="B1859" s="24"/>
      <c r="C1859" s="24"/>
      <c r="D1859" s="24"/>
      <c r="E1859" s="24"/>
      <c r="F1859" s="24"/>
      <c r="G1859" s="24"/>
      <c r="H1859" s="24"/>
      <c r="I1859" s="24"/>
      <c r="J1859" s="24"/>
      <c r="K1859" s="24"/>
      <c r="L1859" s="24"/>
      <c r="M1859" s="24"/>
      <c r="N1859" s="24"/>
      <c r="O1859" s="24"/>
      <c r="P1859" s="24"/>
      <c r="Q1859" s="24"/>
      <c r="R1859" s="24"/>
      <c r="S1859" s="24"/>
      <c r="T1859" s="24"/>
      <c r="U1859" s="24"/>
      <c r="V1859" s="24"/>
      <c r="W1859" s="24"/>
      <c r="X1859" s="24"/>
      <c r="Y1859" s="24"/>
      <c r="Z1859" s="24"/>
      <c r="AA1859" s="24"/>
      <c r="AB1859" s="24"/>
    </row>
    <row r="1860" spans="1:28">
      <c r="A1860" s="24"/>
      <c r="B1860" s="24"/>
      <c r="C1860" s="24"/>
      <c r="D1860" s="24"/>
      <c r="E1860" s="24"/>
      <c r="F1860" s="24"/>
      <c r="G1860" s="24"/>
      <c r="H1860" s="24"/>
      <c r="I1860" s="24"/>
      <c r="J1860" s="24"/>
      <c r="K1860" s="24"/>
      <c r="L1860" s="24"/>
      <c r="M1860" s="24"/>
      <c r="N1860" s="24"/>
      <c r="O1860" s="24"/>
      <c r="P1860" s="24"/>
      <c r="Q1860" s="24"/>
      <c r="R1860" s="24"/>
      <c r="S1860" s="24"/>
      <c r="T1860" s="24"/>
      <c r="U1860" s="24"/>
      <c r="V1860" s="24"/>
      <c r="W1860" s="24"/>
      <c r="X1860" s="24"/>
      <c r="Y1860" s="24"/>
      <c r="Z1860" s="24"/>
      <c r="AA1860" s="24"/>
      <c r="AB1860" s="24"/>
    </row>
    <row r="1861" spans="1:28">
      <c r="A1861" s="24"/>
      <c r="B1861" s="24"/>
      <c r="C1861" s="24"/>
      <c r="D1861" s="24"/>
      <c r="E1861" s="24"/>
      <c r="F1861" s="24"/>
      <c r="G1861" s="24"/>
      <c r="H1861" s="24"/>
      <c r="I1861" s="24"/>
      <c r="J1861" s="24"/>
      <c r="K1861" s="24"/>
      <c r="L1861" s="24"/>
      <c r="M1861" s="24"/>
      <c r="N1861" s="24"/>
      <c r="O1861" s="24"/>
      <c r="P1861" s="24"/>
      <c r="Q1861" s="24"/>
      <c r="R1861" s="24"/>
      <c r="S1861" s="24"/>
      <c r="T1861" s="24"/>
      <c r="U1861" s="24"/>
      <c r="V1861" s="24"/>
      <c r="W1861" s="24"/>
      <c r="X1861" s="24"/>
      <c r="Y1861" s="24"/>
      <c r="Z1861" s="24"/>
      <c r="AA1861" s="24"/>
      <c r="AB1861" s="24"/>
    </row>
    <row r="1862" spans="1:28">
      <c r="A1862" s="24"/>
      <c r="B1862" s="24"/>
      <c r="C1862" s="24"/>
      <c r="D1862" s="24"/>
      <c r="E1862" s="24"/>
      <c r="F1862" s="24"/>
      <c r="G1862" s="24"/>
      <c r="H1862" s="24"/>
      <c r="I1862" s="24"/>
      <c r="J1862" s="24"/>
      <c r="K1862" s="24"/>
      <c r="L1862" s="24"/>
      <c r="M1862" s="24"/>
      <c r="N1862" s="24"/>
      <c r="O1862" s="24"/>
      <c r="P1862" s="24"/>
      <c r="Q1862" s="24"/>
      <c r="R1862" s="24"/>
      <c r="S1862" s="24"/>
      <c r="T1862" s="24"/>
      <c r="U1862" s="24"/>
      <c r="V1862" s="24"/>
      <c r="W1862" s="24"/>
      <c r="X1862" s="24"/>
      <c r="Y1862" s="24"/>
      <c r="Z1862" s="24"/>
      <c r="AA1862" s="24"/>
      <c r="AB1862" s="24"/>
    </row>
    <row r="1863" spans="1:28">
      <c r="A1863" s="24"/>
      <c r="B1863" s="24"/>
      <c r="C1863" s="24"/>
      <c r="D1863" s="24"/>
      <c r="E1863" s="24"/>
      <c r="F1863" s="24"/>
      <c r="G1863" s="24"/>
      <c r="H1863" s="24"/>
      <c r="I1863" s="24"/>
      <c r="J1863" s="24"/>
      <c r="K1863" s="24"/>
      <c r="L1863" s="24"/>
      <c r="M1863" s="24"/>
      <c r="N1863" s="24"/>
      <c r="O1863" s="24"/>
      <c r="P1863" s="24"/>
      <c r="Q1863" s="24"/>
      <c r="R1863" s="24"/>
      <c r="S1863" s="24"/>
      <c r="T1863" s="24"/>
      <c r="U1863" s="24"/>
      <c r="V1863" s="24"/>
      <c r="W1863" s="24"/>
      <c r="X1863" s="24"/>
      <c r="Y1863" s="24"/>
      <c r="Z1863" s="24"/>
      <c r="AA1863" s="24"/>
      <c r="AB1863" s="24"/>
    </row>
    <row r="1864" spans="1:28">
      <c r="A1864" s="24"/>
      <c r="B1864" s="24"/>
      <c r="C1864" s="24"/>
      <c r="D1864" s="24"/>
      <c r="E1864" s="24"/>
      <c r="F1864" s="24"/>
      <c r="G1864" s="24"/>
      <c r="H1864" s="24"/>
      <c r="I1864" s="24"/>
      <c r="J1864" s="24"/>
      <c r="K1864" s="24"/>
      <c r="L1864" s="24"/>
      <c r="M1864" s="24"/>
      <c r="N1864" s="24"/>
      <c r="O1864" s="24"/>
      <c r="P1864" s="24"/>
      <c r="Q1864" s="24"/>
      <c r="R1864" s="24"/>
      <c r="S1864" s="24"/>
      <c r="T1864" s="24"/>
      <c r="U1864" s="24"/>
      <c r="V1864" s="24"/>
      <c r="W1864" s="24"/>
      <c r="X1864" s="24"/>
      <c r="Y1864" s="24"/>
      <c r="Z1864" s="24"/>
      <c r="AA1864" s="24"/>
      <c r="AB1864" s="24"/>
    </row>
    <row r="1865" spans="1:28">
      <c r="A1865" s="24"/>
      <c r="B1865" s="24"/>
      <c r="C1865" s="24"/>
      <c r="D1865" s="24"/>
      <c r="E1865" s="24"/>
      <c r="F1865" s="24"/>
      <c r="G1865" s="24"/>
      <c r="H1865" s="24"/>
      <c r="I1865" s="24"/>
      <c r="J1865" s="24"/>
      <c r="K1865" s="24"/>
      <c r="L1865" s="24"/>
      <c r="M1865" s="24"/>
      <c r="N1865" s="24"/>
      <c r="O1865" s="24"/>
      <c r="P1865" s="24"/>
      <c r="Q1865" s="24"/>
      <c r="R1865" s="24"/>
      <c r="S1865" s="24"/>
      <c r="T1865" s="24"/>
      <c r="U1865" s="24"/>
      <c r="V1865" s="24"/>
      <c r="W1865" s="24"/>
      <c r="X1865" s="24"/>
      <c r="Y1865" s="24"/>
      <c r="Z1865" s="24"/>
      <c r="AA1865" s="24"/>
      <c r="AB1865" s="24"/>
    </row>
    <row r="1866" spans="1:28">
      <c r="A1866" s="24"/>
      <c r="B1866" s="24"/>
      <c r="C1866" s="24"/>
      <c r="D1866" s="24"/>
      <c r="E1866" s="24"/>
      <c r="F1866" s="24"/>
      <c r="G1866" s="24"/>
      <c r="H1866" s="24"/>
      <c r="I1866" s="24"/>
      <c r="J1866" s="24"/>
      <c r="K1866" s="24"/>
      <c r="L1866" s="24"/>
      <c r="M1866" s="24"/>
      <c r="N1866" s="24"/>
      <c r="O1866" s="24"/>
      <c r="P1866" s="24"/>
      <c r="Q1866" s="24"/>
      <c r="R1866" s="24"/>
      <c r="S1866" s="24"/>
      <c r="T1866" s="24"/>
      <c r="U1866" s="24"/>
      <c r="V1866" s="24"/>
      <c r="W1866" s="24"/>
      <c r="X1866" s="24"/>
      <c r="Y1866" s="24"/>
      <c r="Z1866" s="24"/>
      <c r="AA1866" s="24"/>
      <c r="AB1866" s="24"/>
    </row>
    <row r="1867" spans="1:28">
      <c r="A1867" s="24"/>
      <c r="B1867" s="24"/>
      <c r="C1867" s="24"/>
      <c r="D1867" s="24"/>
      <c r="E1867" s="24"/>
      <c r="F1867" s="24"/>
      <c r="G1867" s="24"/>
      <c r="H1867" s="24"/>
      <c r="I1867" s="24"/>
      <c r="J1867" s="24"/>
      <c r="K1867" s="24"/>
      <c r="L1867" s="24"/>
      <c r="M1867" s="24"/>
      <c r="N1867" s="24"/>
      <c r="O1867" s="24"/>
      <c r="P1867" s="24"/>
      <c r="Q1867" s="24"/>
      <c r="R1867" s="24"/>
      <c r="S1867" s="24"/>
      <c r="T1867" s="24"/>
      <c r="U1867" s="24"/>
      <c r="V1867" s="24"/>
      <c r="W1867" s="24"/>
      <c r="X1867" s="24"/>
      <c r="Y1867" s="24"/>
      <c r="Z1867" s="24"/>
      <c r="AA1867" s="24"/>
      <c r="AB1867" s="24"/>
    </row>
    <row r="1868" spans="1:28">
      <c r="A1868" s="24"/>
      <c r="B1868" s="24"/>
      <c r="C1868" s="24"/>
      <c r="D1868" s="24"/>
      <c r="E1868" s="24"/>
      <c r="F1868" s="24"/>
      <c r="G1868" s="24"/>
      <c r="H1868" s="24"/>
      <c r="I1868" s="24"/>
      <c r="J1868" s="24"/>
      <c r="K1868" s="24"/>
      <c r="L1868" s="24"/>
      <c r="M1868" s="24"/>
      <c r="N1868" s="24"/>
      <c r="O1868" s="24"/>
      <c r="P1868" s="24"/>
      <c r="Q1868" s="24"/>
      <c r="R1868" s="24"/>
      <c r="S1868" s="24"/>
      <c r="T1868" s="24"/>
      <c r="U1868" s="24"/>
      <c r="V1868" s="24"/>
      <c r="W1868" s="24"/>
      <c r="X1868" s="24"/>
      <c r="Y1868" s="24"/>
      <c r="Z1868" s="24"/>
      <c r="AA1868" s="24"/>
      <c r="AB1868" s="24"/>
    </row>
    <row r="1869" spans="1:28">
      <c r="A1869" s="24"/>
      <c r="B1869" s="24"/>
      <c r="C1869" s="24"/>
      <c r="D1869" s="24"/>
      <c r="E1869" s="24"/>
      <c r="F1869" s="24"/>
      <c r="G1869" s="24"/>
      <c r="H1869" s="24"/>
      <c r="I1869" s="24"/>
      <c r="J1869" s="24"/>
      <c r="K1869" s="24"/>
      <c r="L1869" s="24"/>
      <c r="M1869" s="24"/>
      <c r="N1869" s="24"/>
      <c r="O1869" s="24"/>
      <c r="P1869" s="24"/>
      <c r="Q1869" s="24"/>
      <c r="R1869" s="24"/>
      <c r="S1869" s="24"/>
      <c r="T1869" s="24"/>
      <c r="U1869" s="24"/>
      <c r="V1869" s="24"/>
      <c r="W1869" s="24"/>
      <c r="X1869" s="24"/>
      <c r="Y1869" s="24"/>
      <c r="Z1869" s="24"/>
      <c r="AA1869" s="24"/>
      <c r="AB1869" s="24"/>
    </row>
    <row r="1870" spans="1:28">
      <c r="A1870" s="24"/>
      <c r="B1870" s="24"/>
      <c r="C1870" s="24"/>
      <c r="D1870" s="24"/>
      <c r="E1870" s="24"/>
      <c r="F1870" s="24"/>
      <c r="G1870" s="24"/>
      <c r="H1870" s="24"/>
      <c r="I1870" s="24"/>
      <c r="J1870" s="24"/>
      <c r="K1870" s="24"/>
      <c r="L1870" s="24"/>
      <c r="M1870" s="24"/>
      <c r="N1870" s="24"/>
      <c r="O1870" s="24"/>
      <c r="P1870" s="24"/>
      <c r="Q1870" s="24"/>
      <c r="R1870" s="24"/>
      <c r="S1870" s="24"/>
      <c r="T1870" s="24"/>
      <c r="U1870" s="24"/>
      <c r="V1870" s="24"/>
      <c r="W1870" s="24"/>
      <c r="X1870" s="24"/>
      <c r="Y1870" s="24"/>
      <c r="Z1870" s="24"/>
      <c r="AA1870" s="24"/>
      <c r="AB1870" s="24"/>
    </row>
    <row r="1871" spans="1:28">
      <c r="A1871" s="24"/>
      <c r="B1871" s="24"/>
      <c r="C1871" s="24"/>
      <c r="D1871" s="24"/>
      <c r="E1871" s="24"/>
      <c r="F1871" s="24"/>
      <c r="G1871" s="24"/>
      <c r="H1871" s="24"/>
      <c r="I1871" s="24"/>
      <c r="J1871" s="24"/>
      <c r="K1871" s="24"/>
      <c r="L1871" s="24"/>
      <c r="M1871" s="24"/>
      <c r="N1871" s="24"/>
      <c r="O1871" s="24"/>
      <c r="P1871" s="24"/>
      <c r="Q1871" s="24"/>
      <c r="R1871" s="24"/>
      <c r="S1871" s="24"/>
      <c r="T1871" s="24"/>
      <c r="U1871" s="24"/>
      <c r="V1871" s="24"/>
      <c r="W1871" s="24"/>
      <c r="X1871" s="24"/>
      <c r="Y1871" s="24"/>
      <c r="Z1871" s="24"/>
      <c r="AA1871" s="24"/>
      <c r="AB1871" s="24"/>
    </row>
    <row r="1872" spans="1:28">
      <c r="A1872" s="24"/>
      <c r="B1872" s="24"/>
      <c r="C1872" s="24"/>
      <c r="D1872" s="24"/>
      <c r="E1872" s="24"/>
      <c r="F1872" s="24"/>
      <c r="G1872" s="24"/>
      <c r="H1872" s="24"/>
      <c r="I1872" s="24"/>
      <c r="J1872" s="24"/>
      <c r="K1872" s="24"/>
      <c r="L1872" s="24"/>
      <c r="M1872" s="24"/>
      <c r="N1872" s="24"/>
      <c r="O1872" s="24"/>
      <c r="P1872" s="24"/>
      <c r="Q1872" s="24"/>
      <c r="R1872" s="24"/>
      <c r="S1872" s="24"/>
      <c r="T1872" s="24"/>
      <c r="U1872" s="24"/>
      <c r="V1872" s="24"/>
      <c r="W1872" s="24"/>
      <c r="X1872" s="24"/>
      <c r="Y1872" s="24"/>
      <c r="Z1872" s="24"/>
      <c r="AA1872" s="24"/>
      <c r="AB1872" s="24"/>
    </row>
    <row r="1873" spans="1:28">
      <c r="A1873" s="24"/>
      <c r="B1873" s="24"/>
      <c r="C1873" s="24"/>
      <c r="D1873" s="24"/>
      <c r="E1873" s="24"/>
      <c r="F1873" s="24"/>
      <c r="G1873" s="24"/>
      <c r="H1873" s="24"/>
      <c r="I1873" s="24"/>
      <c r="J1873" s="24"/>
      <c r="K1873" s="24"/>
      <c r="L1873" s="24"/>
      <c r="M1873" s="24"/>
      <c r="N1873" s="24"/>
      <c r="O1873" s="24"/>
      <c r="P1873" s="24"/>
      <c r="Q1873" s="24"/>
      <c r="R1873" s="24"/>
      <c r="S1873" s="24"/>
      <c r="T1873" s="24"/>
      <c r="U1873" s="24"/>
      <c r="V1873" s="24"/>
      <c r="W1873" s="24"/>
      <c r="X1873" s="24"/>
      <c r="Y1873" s="24"/>
      <c r="Z1873" s="24"/>
      <c r="AA1873" s="24"/>
      <c r="AB1873" s="24"/>
    </row>
    <row r="1874" spans="1:28">
      <c r="A1874" s="24"/>
      <c r="B1874" s="24"/>
      <c r="C1874" s="24"/>
      <c r="D1874" s="24"/>
      <c r="E1874" s="24"/>
      <c r="F1874" s="24"/>
      <c r="G1874" s="24"/>
      <c r="H1874" s="24"/>
      <c r="I1874" s="24"/>
      <c r="J1874" s="24"/>
      <c r="K1874" s="24"/>
      <c r="L1874" s="24"/>
      <c r="M1874" s="24"/>
      <c r="N1874" s="24"/>
      <c r="O1874" s="24"/>
      <c r="P1874" s="24"/>
      <c r="Q1874" s="24"/>
      <c r="R1874" s="24"/>
      <c r="S1874" s="24"/>
      <c r="T1874" s="24"/>
      <c r="U1874" s="24"/>
      <c r="V1874" s="24"/>
      <c r="W1874" s="24"/>
      <c r="X1874" s="24"/>
      <c r="Y1874" s="24"/>
      <c r="Z1874" s="24"/>
      <c r="AA1874" s="24"/>
      <c r="AB1874" s="24"/>
    </row>
    <row r="1875" spans="1:28">
      <c r="A1875" s="24"/>
      <c r="B1875" s="24"/>
      <c r="C1875" s="24"/>
      <c r="D1875" s="24"/>
      <c r="E1875" s="24"/>
      <c r="F1875" s="24"/>
      <c r="G1875" s="24"/>
      <c r="H1875" s="24"/>
      <c r="I1875" s="24"/>
      <c r="J1875" s="24"/>
      <c r="K1875" s="24"/>
      <c r="L1875" s="24"/>
      <c r="M1875" s="24"/>
      <c r="N1875" s="24"/>
      <c r="O1875" s="24"/>
      <c r="P1875" s="24"/>
      <c r="Q1875" s="24"/>
      <c r="R1875" s="24"/>
      <c r="S1875" s="24"/>
      <c r="T1875" s="24"/>
      <c r="U1875" s="24"/>
      <c r="V1875" s="24"/>
      <c r="W1875" s="24"/>
      <c r="X1875" s="24"/>
      <c r="Y1875" s="24"/>
      <c r="Z1875" s="24"/>
      <c r="AA1875" s="24"/>
      <c r="AB1875" s="24"/>
    </row>
    <row r="1876" spans="1:28">
      <c r="A1876" s="24"/>
      <c r="B1876" s="24"/>
      <c r="C1876" s="24"/>
      <c r="D1876" s="24"/>
      <c r="E1876" s="24"/>
      <c r="F1876" s="24"/>
      <c r="G1876" s="24"/>
      <c r="H1876" s="24"/>
      <c r="I1876" s="24"/>
      <c r="J1876" s="24"/>
      <c r="K1876" s="24"/>
      <c r="L1876" s="24"/>
      <c r="M1876" s="24"/>
      <c r="N1876" s="24"/>
      <c r="O1876" s="24"/>
      <c r="P1876" s="24"/>
      <c r="Q1876" s="24"/>
      <c r="R1876" s="24"/>
      <c r="S1876" s="24"/>
      <c r="T1876" s="24"/>
      <c r="U1876" s="24"/>
      <c r="V1876" s="24"/>
      <c r="W1876" s="24"/>
      <c r="X1876" s="24"/>
      <c r="Y1876" s="24"/>
      <c r="Z1876" s="24"/>
      <c r="AA1876" s="24"/>
      <c r="AB1876" s="24"/>
    </row>
    <row r="1877" spans="1:28">
      <c r="A1877" s="24"/>
      <c r="B1877" s="24"/>
      <c r="C1877" s="24"/>
      <c r="D1877" s="24"/>
      <c r="E1877" s="24"/>
      <c r="F1877" s="24"/>
      <c r="G1877" s="24"/>
      <c r="H1877" s="24"/>
      <c r="I1877" s="24"/>
      <c r="J1877" s="24"/>
      <c r="K1877" s="24"/>
      <c r="L1877" s="24"/>
      <c r="M1877" s="24"/>
      <c r="N1877" s="24"/>
      <c r="O1877" s="24"/>
      <c r="P1877" s="24"/>
      <c r="Q1877" s="24"/>
      <c r="R1877" s="24"/>
      <c r="S1877" s="24"/>
      <c r="T1877" s="24"/>
      <c r="U1877" s="24"/>
      <c r="V1877" s="24"/>
      <c r="W1877" s="24"/>
      <c r="X1877" s="24"/>
      <c r="Y1877" s="24"/>
      <c r="Z1877" s="24"/>
      <c r="AA1877" s="24"/>
      <c r="AB1877" s="24"/>
    </row>
    <row r="1878" spans="1:28">
      <c r="A1878" s="24"/>
      <c r="B1878" s="24"/>
      <c r="C1878" s="24"/>
      <c r="D1878" s="24"/>
      <c r="E1878" s="24"/>
      <c r="F1878" s="24"/>
      <c r="G1878" s="24"/>
      <c r="H1878" s="24"/>
      <c r="I1878" s="24"/>
      <c r="J1878" s="24"/>
      <c r="K1878" s="24"/>
      <c r="L1878" s="24"/>
      <c r="M1878" s="24"/>
      <c r="N1878" s="24"/>
      <c r="O1878" s="24"/>
      <c r="P1878" s="24"/>
      <c r="Q1878" s="24"/>
      <c r="R1878" s="24"/>
      <c r="S1878" s="24"/>
      <c r="T1878" s="24"/>
      <c r="U1878" s="24"/>
      <c r="V1878" s="24"/>
      <c r="W1878" s="24"/>
      <c r="X1878" s="24"/>
      <c r="Y1878" s="24"/>
      <c r="Z1878" s="24"/>
      <c r="AA1878" s="24"/>
      <c r="AB1878" s="24"/>
    </row>
    <row r="1879" spans="1:28">
      <c r="A1879" s="24"/>
      <c r="B1879" s="24"/>
      <c r="C1879" s="24"/>
      <c r="D1879" s="24"/>
      <c r="E1879" s="24"/>
      <c r="F1879" s="24"/>
      <c r="G1879" s="24"/>
      <c r="H1879" s="24"/>
      <c r="I1879" s="24"/>
      <c r="J1879" s="24"/>
      <c r="K1879" s="24"/>
      <c r="L1879" s="24"/>
      <c r="M1879" s="24"/>
      <c r="N1879" s="24"/>
      <c r="O1879" s="24"/>
      <c r="P1879" s="24"/>
      <c r="Q1879" s="24"/>
      <c r="R1879" s="24"/>
      <c r="S1879" s="24"/>
      <c r="T1879" s="24"/>
      <c r="U1879" s="24"/>
      <c r="V1879" s="24"/>
      <c r="W1879" s="24"/>
      <c r="X1879" s="24"/>
      <c r="Y1879" s="24"/>
      <c r="Z1879" s="24"/>
      <c r="AA1879" s="24"/>
      <c r="AB1879" s="24"/>
    </row>
    <row r="1880" spans="1:28">
      <c r="A1880" s="24"/>
      <c r="B1880" s="24"/>
      <c r="C1880" s="24"/>
      <c r="D1880" s="24"/>
      <c r="E1880" s="24"/>
      <c r="F1880" s="24"/>
      <c r="G1880" s="24"/>
      <c r="H1880" s="24"/>
      <c r="I1880" s="24"/>
      <c r="J1880" s="24"/>
      <c r="K1880" s="24"/>
      <c r="L1880" s="24"/>
      <c r="M1880" s="24"/>
      <c r="N1880" s="24"/>
      <c r="O1880" s="24"/>
      <c r="P1880" s="24"/>
      <c r="Q1880" s="24"/>
      <c r="R1880" s="24"/>
      <c r="S1880" s="24"/>
      <c r="T1880" s="24"/>
      <c r="U1880" s="24"/>
      <c r="V1880" s="24"/>
      <c r="W1880" s="24"/>
      <c r="X1880" s="24"/>
      <c r="Y1880" s="24"/>
      <c r="Z1880" s="24"/>
      <c r="AA1880" s="24"/>
      <c r="AB1880" s="24"/>
    </row>
    <row r="1881" spans="1:28">
      <c r="A1881" s="24"/>
      <c r="B1881" s="24"/>
      <c r="C1881" s="24"/>
      <c r="D1881" s="24"/>
      <c r="E1881" s="24"/>
      <c r="F1881" s="24"/>
      <c r="G1881" s="24"/>
      <c r="H1881" s="24"/>
      <c r="I1881" s="24"/>
      <c r="J1881" s="24"/>
      <c r="K1881" s="24"/>
      <c r="L1881" s="24"/>
      <c r="M1881" s="24"/>
      <c r="N1881" s="24"/>
      <c r="O1881" s="24"/>
      <c r="P1881" s="24"/>
      <c r="Q1881" s="24"/>
      <c r="R1881" s="24"/>
      <c r="S1881" s="24"/>
      <c r="T1881" s="24"/>
      <c r="U1881" s="24"/>
      <c r="V1881" s="24"/>
      <c r="W1881" s="24"/>
      <c r="X1881" s="24"/>
      <c r="Y1881" s="24"/>
      <c r="Z1881" s="24"/>
      <c r="AA1881" s="24"/>
      <c r="AB1881" s="24"/>
    </row>
    <row r="1882" spans="1:28">
      <c r="A1882" s="24"/>
      <c r="B1882" s="24"/>
      <c r="C1882" s="24"/>
      <c r="D1882" s="24"/>
      <c r="E1882" s="24"/>
      <c r="F1882" s="24"/>
      <c r="G1882" s="24"/>
      <c r="H1882" s="24"/>
      <c r="I1882" s="24"/>
      <c r="J1882" s="24"/>
      <c r="K1882" s="24"/>
      <c r="L1882" s="24"/>
      <c r="M1882" s="24"/>
      <c r="N1882" s="24"/>
      <c r="O1882" s="24"/>
      <c r="P1882" s="24"/>
      <c r="Q1882" s="24"/>
      <c r="R1882" s="24"/>
      <c r="S1882" s="24"/>
      <c r="T1882" s="24"/>
      <c r="U1882" s="24"/>
      <c r="V1882" s="24"/>
      <c r="W1882" s="24"/>
      <c r="X1882" s="24"/>
      <c r="Y1882" s="24"/>
      <c r="Z1882" s="24"/>
      <c r="AA1882" s="24"/>
      <c r="AB1882" s="24"/>
    </row>
    <row r="1883" spans="1:28">
      <c r="A1883" s="24"/>
      <c r="B1883" s="24"/>
      <c r="C1883" s="24"/>
      <c r="D1883" s="24"/>
      <c r="E1883" s="24"/>
      <c r="F1883" s="24"/>
      <c r="G1883" s="24"/>
      <c r="H1883" s="24"/>
      <c r="I1883" s="24"/>
      <c r="J1883" s="24"/>
      <c r="K1883" s="24"/>
      <c r="L1883" s="24"/>
      <c r="M1883" s="24"/>
      <c r="N1883" s="24"/>
      <c r="O1883" s="24"/>
      <c r="P1883" s="24"/>
      <c r="Q1883" s="24"/>
      <c r="R1883" s="24"/>
      <c r="S1883" s="24"/>
      <c r="T1883" s="24"/>
      <c r="U1883" s="24"/>
      <c r="V1883" s="24"/>
      <c r="W1883" s="24"/>
      <c r="X1883" s="24"/>
      <c r="Y1883" s="24"/>
      <c r="Z1883" s="24"/>
      <c r="AA1883" s="24"/>
      <c r="AB1883" s="24"/>
    </row>
    <row r="1884" spans="1:28">
      <c r="A1884" s="24"/>
      <c r="B1884" s="24"/>
      <c r="C1884" s="24"/>
      <c r="D1884" s="24"/>
      <c r="E1884" s="24"/>
      <c r="F1884" s="24"/>
      <c r="G1884" s="24"/>
      <c r="H1884" s="24"/>
      <c r="I1884" s="24"/>
      <c r="J1884" s="24"/>
      <c r="K1884" s="24"/>
      <c r="L1884" s="24"/>
      <c r="M1884" s="24"/>
      <c r="N1884" s="24"/>
      <c r="O1884" s="24"/>
      <c r="P1884" s="24"/>
      <c r="Q1884" s="24"/>
      <c r="R1884" s="24"/>
      <c r="S1884" s="24"/>
      <c r="T1884" s="24"/>
      <c r="U1884" s="24"/>
      <c r="V1884" s="24"/>
      <c r="W1884" s="24"/>
      <c r="X1884" s="24"/>
      <c r="Y1884" s="24"/>
      <c r="Z1884" s="24"/>
      <c r="AA1884" s="24"/>
      <c r="AB1884" s="24"/>
    </row>
    <row r="1885" spans="1:28">
      <c r="A1885" s="24"/>
      <c r="B1885" s="24"/>
      <c r="C1885" s="24"/>
      <c r="D1885" s="24"/>
      <c r="E1885" s="24"/>
      <c r="F1885" s="24"/>
      <c r="G1885" s="24"/>
      <c r="H1885" s="24"/>
      <c r="I1885" s="24"/>
      <c r="J1885" s="24"/>
      <c r="K1885" s="24"/>
      <c r="L1885" s="24"/>
      <c r="M1885" s="24"/>
      <c r="N1885" s="24"/>
      <c r="O1885" s="24"/>
      <c r="P1885" s="24"/>
      <c r="Q1885" s="24"/>
      <c r="R1885" s="24"/>
      <c r="S1885" s="24"/>
      <c r="T1885" s="24"/>
      <c r="U1885" s="24"/>
      <c r="V1885" s="24"/>
      <c r="W1885" s="24"/>
      <c r="X1885" s="24"/>
      <c r="Y1885" s="24"/>
      <c r="Z1885" s="24"/>
      <c r="AA1885" s="24"/>
      <c r="AB1885" s="24"/>
    </row>
    <row r="1886" spans="1:28">
      <c r="A1886" s="24"/>
      <c r="B1886" s="24"/>
      <c r="C1886" s="24"/>
      <c r="D1886" s="24"/>
      <c r="E1886" s="24"/>
      <c r="F1886" s="24"/>
      <c r="G1886" s="24"/>
      <c r="H1886" s="24"/>
      <c r="I1886" s="24"/>
      <c r="J1886" s="24"/>
      <c r="K1886" s="24"/>
      <c r="L1886" s="24"/>
      <c r="M1886" s="24"/>
      <c r="N1886" s="24"/>
      <c r="O1886" s="24"/>
      <c r="P1886" s="24"/>
      <c r="Q1886" s="24"/>
      <c r="R1886" s="24"/>
      <c r="S1886" s="24"/>
      <c r="T1886" s="24"/>
      <c r="U1886" s="24"/>
      <c r="V1886" s="24"/>
      <c r="W1886" s="24"/>
      <c r="X1886" s="24"/>
      <c r="Y1886" s="24"/>
      <c r="Z1886" s="24"/>
      <c r="AA1886" s="24"/>
      <c r="AB1886" s="24"/>
    </row>
    <row r="1887" spans="1:28">
      <c r="A1887" s="24"/>
      <c r="B1887" s="24"/>
      <c r="C1887" s="24"/>
      <c r="D1887" s="24"/>
      <c r="E1887" s="24"/>
      <c r="F1887" s="24"/>
      <c r="G1887" s="24"/>
      <c r="H1887" s="24"/>
      <c r="I1887" s="24"/>
      <c r="J1887" s="24"/>
      <c r="K1887" s="24"/>
      <c r="L1887" s="24"/>
      <c r="M1887" s="24"/>
      <c r="N1887" s="24"/>
      <c r="O1887" s="24"/>
      <c r="P1887" s="24"/>
      <c r="Q1887" s="24"/>
      <c r="R1887" s="24"/>
      <c r="S1887" s="24"/>
      <c r="T1887" s="24"/>
      <c r="U1887" s="24"/>
      <c r="V1887" s="24"/>
      <c r="W1887" s="24"/>
      <c r="X1887" s="24"/>
      <c r="Y1887" s="24"/>
      <c r="Z1887" s="24"/>
      <c r="AA1887" s="24"/>
      <c r="AB1887" s="24"/>
    </row>
    <row r="1888" spans="1:28">
      <c r="A1888" s="24"/>
      <c r="B1888" s="24"/>
      <c r="C1888" s="24"/>
      <c r="D1888" s="24"/>
      <c r="E1888" s="24"/>
      <c r="F1888" s="24"/>
      <c r="G1888" s="24"/>
      <c r="H1888" s="24"/>
      <c r="I1888" s="24"/>
      <c r="J1888" s="24"/>
      <c r="K1888" s="24"/>
      <c r="L1888" s="24"/>
      <c r="M1888" s="24"/>
      <c r="N1888" s="24"/>
      <c r="O1888" s="24"/>
      <c r="P1888" s="24"/>
      <c r="Q1888" s="24"/>
      <c r="R1888" s="24"/>
      <c r="S1888" s="24"/>
      <c r="T1888" s="24"/>
      <c r="U1888" s="24"/>
      <c r="V1888" s="24"/>
      <c r="W1888" s="24"/>
      <c r="X1888" s="24"/>
      <c r="Y1888" s="24"/>
      <c r="Z1888" s="24"/>
      <c r="AA1888" s="24"/>
      <c r="AB1888" s="24"/>
    </row>
    <row r="1889" spans="1:28">
      <c r="A1889" s="24"/>
      <c r="B1889" s="24"/>
      <c r="C1889" s="24"/>
      <c r="D1889" s="24"/>
      <c r="E1889" s="24"/>
      <c r="F1889" s="24"/>
      <c r="G1889" s="24"/>
      <c r="H1889" s="24"/>
      <c r="I1889" s="24"/>
      <c r="J1889" s="24"/>
      <c r="K1889" s="24"/>
      <c r="L1889" s="24"/>
      <c r="M1889" s="24"/>
      <c r="N1889" s="24"/>
      <c r="O1889" s="24"/>
      <c r="P1889" s="24"/>
      <c r="Q1889" s="24"/>
      <c r="R1889" s="24"/>
      <c r="S1889" s="24"/>
      <c r="T1889" s="24"/>
      <c r="U1889" s="24"/>
      <c r="V1889" s="24"/>
      <c r="W1889" s="24"/>
      <c r="X1889" s="24"/>
      <c r="Y1889" s="24"/>
      <c r="Z1889" s="24"/>
      <c r="AA1889" s="24"/>
      <c r="AB1889" s="24"/>
    </row>
    <row r="1890" spans="1:28">
      <c r="A1890" s="24"/>
      <c r="B1890" s="24"/>
      <c r="C1890" s="24"/>
      <c r="D1890" s="24"/>
      <c r="E1890" s="24"/>
      <c r="F1890" s="24"/>
      <c r="G1890" s="24"/>
      <c r="H1890" s="24"/>
      <c r="I1890" s="24"/>
      <c r="J1890" s="24"/>
      <c r="K1890" s="24"/>
      <c r="L1890" s="24"/>
      <c r="M1890" s="24"/>
      <c r="N1890" s="24"/>
      <c r="O1890" s="24"/>
      <c r="P1890" s="24"/>
      <c r="Q1890" s="24"/>
      <c r="R1890" s="24"/>
      <c r="S1890" s="24"/>
      <c r="T1890" s="24"/>
      <c r="U1890" s="24"/>
      <c r="V1890" s="24"/>
      <c r="W1890" s="24"/>
      <c r="X1890" s="24"/>
      <c r="Y1890" s="24"/>
      <c r="Z1890" s="24"/>
      <c r="AA1890" s="24"/>
      <c r="AB1890" s="24"/>
    </row>
    <row r="1891" spans="1:28">
      <c r="A1891" s="24"/>
      <c r="B1891" s="24"/>
      <c r="C1891" s="24"/>
      <c r="D1891" s="24"/>
      <c r="E1891" s="24"/>
      <c r="F1891" s="24"/>
      <c r="G1891" s="24"/>
      <c r="H1891" s="24"/>
      <c r="I1891" s="24"/>
      <c r="J1891" s="24"/>
      <c r="K1891" s="24"/>
      <c r="L1891" s="24"/>
      <c r="M1891" s="24"/>
      <c r="N1891" s="24"/>
      <c r="O1891" s="24"/>
      <c r="P1891" s="24"/>
      <c r="Q1891" s="24"/>
      <c r="R1891" s="24"/>
      <c r="S1891" s="24"/>
      <c r="T1891" s="24"/>
      <c r="U1891" s="24"/>
      <c r="V1891" s="24"/>
      <c r="W1891" s="24"/>
      <c r="X1891" s="24"/>
      <c r="Y1891" s="24"/>
      <c r="Z1891" s="24"/>
      <c r="AA1891" s="24"/>
      <c r="AB1891" s="24"/>
    </row>
    <row r="1892" spans="1:28">
      <c r="A1892" s="24"/>
      <c r="B1892" s="24"/>
      <c r="C1892" s="24"/>
      <c r="D1892" s="24"/>
      <c r="E1892" s="24"/>
      <c r="F1892" s="24"/>
      <c r="G1892" s="24"/>
      <c r="H1892" s="24"/>
      <c r="I1892" s="24"/>
      <c r="J1892" s="24"/>
      <c r="K1892" s="24"/>
      <c r="L1892" s="24"/>
      <c r="M1892" s="24"/>
      <c r="N1892" s="24"/>
      <c r="O1892" s="24"/>
      <c r="P1892" s="24"/>
      <c r="Q1892" s="24"/>
      <c r="R1892" s="24"/>
      <c r="S1892" s="24"/>
      <c r="T1892" s="24"/>
      <c r="U1892" s="24"/>
      <c r="V1892" s="24"/>
      <c r="W1892" s="24"/>
      <c r="X1892" s="24"/>
      <c r="Y1892" s="24"/>
      <c r="Z1892" s="24"/>
      <c r="AA1892" s="24"/>
      <c r="AB1892" s="24"/>
    </row>
    <row r="1893" spans="1:28">
      <c r="A1893" s="24"/>
      <c r="B1893" s="24"/>
      <c r="C1893" s="24"/>
      <c r="D1893" s="24"/>
      <c r="E1893" s="24"/>
      <c r="F1893" s="24"/>
      <c r="G1893" s="24"/>
      <c r="H1893" s="24"/>
      <c r="I1893" s="24"/>
      <c r="J1893" s="24"/>
      <c r="K1893" s="24"/>
      <c r="L1893" s="24"/>
      <c r="M1893" s="24"/>
      <c r="N1893" s="24"/>
      <c r="O1893" s="24"/>
      <c r="P1893" s="24"/>
      <c r="Q1893" s="24"/>
      <c r="R1893" s="24"/>
      <c r="S1893" s="24"/>
      <c r="T1893" s="24"/>
      <c r="U1893" s="24"/>
      <c r="V1893" s="24"/>
      <c r="W1893" s="24"/>
      <c r="X1893" s="24"/>
      <c r="Y1893" s="24"/>
      <c r="Z1893" s="24"/>
      <c r="AA1893" s="24"/>
      <c r="AB1893" s="24"/>
    </row>
    <row r="1894" spans="1:28">
      <c r="A1894" s="24"/>
      <c r="B1894" s="24"/>
      <c r="C1894" s="24"/>
      <c r="D1894" s="24"/>
      <c r="E1894" s="24"/>
      <c r="F1894" s="24"/>
      <c r="G1894" s="24"/>
      <c r="H1894" s="24"/>
      <c r="I1894" s="24"/>
      <c r="J1894" s="24"/>
      <c r="K1894" s="24"/>
      <c r="L1894" s="24"/>
      <c r="M1894" s="24"/>
      <c r="N1894" s="24"/>
      <c r="O1894" s="24"/>
      <c r="P1894" s="24"/>
      <c r="Q1894" s="24"/>
      <c r="R1894" s="24"/>
      <c r="S1894" s="24"/>
      <c r="T1894" s="24"/>
      <c r="U1894" s="24"/>
      <c r="V1894" s="24"/>
      <c r="W1894" s="24"/>
      <c r="X1894" s="24"/>
      <c r="Y1894" s="24"/>
      <c r="Z1894" s="24"/>
      <c r="AA1894" s="24"/>
      <c r="AB1894" s="24"/>
    </row>
    <row r="1895" spans="1:28">
      <c r="A1895" s="24"/>
      <c r="B1895" s="24"/>
      <c r="C1895" s="24"/>
      <c r="D1895" s="24"/>
      <c r="E1895" s="24"/>
      <c r="F1895" s="24"/>
      <c r="G1895" s="24"/>
      <c r="H1895" s="24"/>
      <c r="I1895" s="24"/>
      <c r="J1895" s="24"/>
      <c r="K1895" s="24"/>
      <c r="L1895" s="24"/>
      <c r="M1895" s="24"/>
      <c r="N1895" s="24"/>
      <c r="O1895" s="24"/>
      <c r="P1895" s="24"/>
      <c r="Q1895" s="24"/>
      <c r="R1895" s="24"/>
      <c r="S1895" s="24"/>
      <c r="T1895" s="24"/>
      <c r="U1895" s="24"/>
      <c r="V1895" s="24"/>
      <c r="W1895" s="24"/>
      <c r="X1895" s="24"/>
      <c r="Y1895" s="24"/>
      <c r="Z1895" s="24"/>
      <c r="AA1895" s="24"/>
      <c r="AB1895" s="24"/>
    </row>
    <row r="1896" spans="1:28">
      <c r="A1896" s="24"/>
      <c r="B1896" s="24"/>
      <c r="C1896" s="24"/>
      <c r="D1896" s="24"/>
      <c r="E1896" s="24"/>
      <c r="F1896" s="24"/>
      <c r="G1896" s="24"/>
      <c r="H1896" s="24"/>
      <c r="I1896" s="24"/>
      <c r="J1896" s="24"/>
      <c r="K1896" s="24"/>
      <c r="L1896" s="24"/>
      <c r="M1896" s="24"/>
      <c r="N1896" s="24"/>
      <c r="O1896" s="24"/>
      <c r="P1896" s="24"/>
      <c r="Q1896" s="24"/>
      <c r="R1896" s="24"/>
      <c r="S1896" s="24"/>
      <c r="T1896" s="24"/>
      <c r="U1896" s="24"/>
      <c r="V1896" s="24"/>
      <c r="W1896" s="24"/>
      <c r="X1896" s="24"/>
      <c r="Y1896" s="24"/>
      <c r="Z1896" s="24"/>
      <c r="AA1896" s="24"/>
      <c r="AB1896" s="24"/>
    </row>
    <row r="1897" spans="1:28">
      <c r="A1897" s="24"/>
      <c r="B1897" s="24"/>
      <c r="C1897" s="24"/>
      <c r="D1897" s="24"/>
      <c r="E1897" s="24"/>
      <c r="F1897" s="24"/>
      <c r="G1897" s="24"/>
      <c r="H1897" s="24"/>
      <c r="I1897" s="24"/>
      <c r="J1897" s="24"/>
      <c r="K1897" s="24"/>
      <c r="L1897" s="24"/>
      <c r="M1897" s="24"/>
      <c r="N1897" s="24"/>
      <c r="O1897" s="24"/>
      <c r="P1897" s="24"/>
      <c r="Q1897" s="24"/>
      <c r="R1897" s="24"/>
      <c r="S1897" s="24"/>
      <c r="T1897" s="24"/>
      <c r="U1897" s="24"/>
      <c r="V1897" s="24"/>
      <c r="W1897" s="24"/>
      <c r="X1897" s="24"/>
      <c r="Y1897" s="24"/>
      <c r="Z1897" s="24"/>
      <c r="AA1897" s="24"/>
      <c r="AB1897" s="24"/>
    </row>
    <row r="1898" spans="1:28">
      <c r="A1898" s="24"/>
      <c r="B1898" s="24"/>
      <c r="C1898" s="24"/>
      <c r="D1898" s="24"/>
      <c r="E1898" s="24"/>
      <c r="F1898" s="24"/>
      <c r="G1898" s="24"/>
      <c r="H1898" s="24"/>
      <c r="I1898" s="24"/>
      <c r="J1898" s="24"/>
      <c r="K1898" s="24"/>
      <c r="L1898" s="24"/>
      <c r="M1898" s="24"/>
      <c r="N1898" s="24"/>
      <c r="O1898" s="24"/>
      <c r="P1898" s="24"/>
      <c r="Q1898" s="24"/>
      <c r="R1898" s="24"/>
      <c r="S1898" s="24"/>
      <c r="T1898" s="24"/>
      <c r="U1898" s="24"/>
      <c r="V1898" s="24"/>
      <c r="W1898" s="24"/>
      <c r="X1898" s="24"/>
      <c r="Y1898" s="24"/>
      <c r="Z1898" s="24"/>
      <c r="AA1898" s="24"/>
      <c r="AB1898" s="24"/>
    </row>
    <row r="1899" spans="1:28">
      <c r="A1899" s="24"/>
      <c r="B1899" s="24"/>
      <c r="C1899" s="24"/>
      <c r="D1899" s="24"/>
      <c r="E1899" s="24"/>
      <c r="F1899" s="24"/>
      <c r="G1899" s="24"/>
      <c r="H1899" s="24"/>
      <c r="I1899" s="24"/>
      <c r="J1899" s="24"/>
      <c r="K1899" s="24"/>
      <c r="L1899" s="24"/>
      <c r="M1899" s="24"/>
      <c r="N1899" s="24"/>
      <c r="O1899" s="24"/>
      <c r="P1899" s="24"/>
      <c r="Q1899" s="24"/>
      <c r="R1899" s="24"/>
      <c r="S1899" s="24"/>
      <c r="T1899" s="24"/>
      <c r="U1899" s="24"/>
      <c r="V1899" s="24"/>
      <c r="W1899" s="24"/>
      <c r="X1899" s="24"/>
      <c r="Y1899" s="24"/>
      <c r="Z1899" s="24"/>
      <c r="AA1899" s="24"/>
      <c r="AB1899" s="24"/>
    </row>
    <row r="1900" spans="1:28">
      <c r="A1900" s="24"/>
      <c r="B1900" s="24"/>
      <c r="C1900" s="24"/>
      <c r="D1900" s="24"/>
      <c r="E1900" s="24"/>
      <c r="F1900" s="24"/>
      <c r="G1900" s="24"/>
      <c r="H1900" s="24"/>
      <c r="I1900" s="24"/>
      <c r="J1900" s="24"/>
      <c r="K1900" s="24"/>
      <c r="L1900" s="24"/>
      <c r="M1900" s="24"/>
      <c r="N1900" s="24"/>
      <c r="O1900" s="24"/>
      <c r="P1900" s="24"/>
      <c r="Q1900" s="24"/>
      <c r="R1900" s="24"/>
      <c r="S1900" s="24"/>
      <c r="T1900" s="24"/>
      <c r="U1900" s="24"/>
      <c r="V1900" s="24"/>
      <c r="W1900" s="24"/>
      <c r="X1900" s="24"/>
      <c r="Y1900" s="24"/>
      <c r="Z1900" s="24"/>
      <c r="AA1900" s="24"/>
      <c r="AB1900" s="24"/>
    </row>
    <row r="1901" spans="1:28">
      <c r="A1901" s="24"/>
      <c r="B1901" s="24"/>
      <c r="C1901" s="24"/>
      <c r="D1901" s="24"/>
      <c r="E1901" s="24"/>
      <c r="F1901" s="24"/>
      <c r="G1901" s="24"/>
      <c r="H1901" s="24"/>
      <c r="I1901" s="24"/>
      <c r="J1901" s="24"/>
      <c r="K1901" s="24"/>
      <c r="L1901" s="24"/>
      <c r="M1901" s="24"/>
      <c r="N1901" s="24"/>
      <c r="O1901" s="24"/>
      <c r="P1901" s="24"/>
      <c r="Q1901" s="24"/>
      <c r="R1901" s="24"/>
      <c r="S1901" s="24"/>
      <c r="T1901" s="24"/>
      <c r="U1901" s="24"/>
      <c r="V1901" s="24"/>
      <c r="W1901" s="24"/>
      <c r="X1901" s="24"/>
      <c r="Y1901" s="24"/>
      <c r="Z1901" s="24"/>
      <c r="AA1901" s="24"/>
      <c r="AB1901" s="24"/>
    </row>
    <row r="1902" spans="1:28">
      <c r="A1902" s="24"/>
      <c r="B1902" s="24"/>
      <c r="C1902" s="24"/>
      <c r="D1902" s="24"/>
      <c r="E1902" s="24"/>
      <c r="F1902" s="24"/>
      <c r="G1902" s="24"/>
      <c r="H1902" s="24"/>
      <c r="I1902" s="24"/>
      <c r="J1902" s="24"/>
      <c r="K1902" s="24"/>
      <c r="L1902" s="24"/>
      <c r="M1902" s="24"/>
      <c r="N1902" s="24"/>
      <c r="O1902" s="24"/>
      <c r="P1902" s="24"/>
      <c r="Q1902" s="24"/>
      <c r="R1902" s="24"/>
      <c r="S1902" s="24"/>
      <c r="T1902" s="24"/>
      <c r="U1902" s="24"/>
      <c r="V1902" s="24"/>
      <c r="W1902" s="24"/>
      <c r="X1902" s="24"/>
      <c r="Y1902" s="24"/>
      <c r="Z1902" s="24"/>
      <c r="AA1902" s="24"/>
      <c r="AB1902" s="24"/>
    </row>
    <row r="1903" spans="1:28">
      <c r="A1903" s="24"/>
      <c r="B1903" s="24"/>
      <c r="C1903" s="24"/>
      <c r="D1903" s="24"/>
      <c r="E1903" s="24"/>
      <c r="F1903" s="24"/>
      <c r="G1903" s="24"/>
      <c r="H1903" s="24"/>
      <c r="I1903" s="24"/>
      <c r="J1903" s="24"/>
      <c r="K1903" s="24"/>
      <c r="L1903" s="24"/>
      <c r="M1903" s="24"/>
      <c r="N1903" s="24"/>
      <c r="O1903" s="24"/>
      <c r="P1903" s="24"/>
      <c r="Q1903" s="24"/>
      <c r="R1903" s="24"/>
      <c r="S1903" s="24"/>
      <c r="T1903" s="24"/>
      <c r="U1903" s="24"/>
      <c r="V1903" s="24"/>
      <c r="W1903" s="24"/>
      <c r="X1903" s="24"/>
      <c r="Y1903" s="24"/>
      <c r="Z1903" s="24"/>
      <c r="AA1903" s="24"/>
      <c r="AB1903" s="24"/>
    </row>
    <row r="1904" spans="1:28">
      <c r="A1904" s="24"/>
      <c r="B1904" s="24"/>
      <c r="C1904" s="24"/>
      <c r="D1904" s="24"/>
      <c r="E1904" s="24"/>
      <c r="F1904" s="24"/>
      <c r="G1904" s="24"/>
      <c r="H1904" s="24"/>
      <c r="I1904" s="24"/>
      <c r="J1904" s="24"/>
      <c r="K1904" s="24"/>
      <c r="L1904" s="24"/>
      <c r="M1904" s="24"/>
      <c r="N1904" s="24"/>
      <c r="O1904" s="24"/>
      <c r="P1904" s="24"/>
      <c r="Q1904" s="24"/>
      <c r="R1904" s="24"/>
      <c r="S1904" s="24"/>
      <c r="T1904" s="24"/>
      <c r="U1904" s="24"/>
      <c r="V1904" s="24"/>
      <c r="W1904" s="24"/>
      <c r="X1904" s="24"/>
      <c r="Y1904" s="24"/>
      <c r="Z1904" s="24"/>
      <c r="AA1904" s="24"/>
      <c r="AB1904" s="24"/>
    </row>
    <row r="1905" spans="1:28">
      <c r="A1905" s="24"/>
      <c r="B1905" s="24"/>
      <c r="C1905" s="24"/>
      <c r="D1905" s="24"/>
      <c r="E1905" s="24"/>
      <c r="F1905" s="24"/>
      <c r="G1905" s="24"/>
      <c r="H1905" s="24"/>
      <c r="I1905" s="24"/>
      <c r="J1905" s="24"/>
      <c r="K1905" s="24"/>
      <c r="L1905" s="24"/>
      <c r="M1905" s="24"/>
      <c r="N1905" s="24"/>
      <c r="O1905" s="24"/>
      <c r="P1905" s="24"/>
      <c r="Q1905" s="24"/>
      <c r="R1905" s="24"/>
      <c r="S1905" s="24"/>
      <c r="T1905" s="24"/>
      <c r="U1905" s="24"/>
      <c r="V1905" s="24"/>
      <c r="W1905" s="24"/>
      <c r="X1905" s="24"/>
      <c r="Y1905" s="24"/>
      <c r="Z1905" s="24"/>
      <c r="AA1905" s="24"/>
      <c r="AB1905" s="24"/>
    </row>
    <row r="1906" spans="1:28">
      <c r="A1906" s="24"/>
      <c r="B1906" s="24"/>
      <c r="C1906" s="24"/>
      <c r="D1906" s="24"/>
      <c r="E1906" s="24"/>
      <c r="F1906" s="24"/>
      <c r="G1906" s="24"/>
      <c r="H1906" s="24"/>
      <c r="I1906" s="24"/>
      <c r="J1906" s="24"/>
      <c r="K1906" s="24"/>
      <c r="L1906" s="24"/>
      <c r="M1906" s="24"/>
      <c r="N1906" s="24"/>
      <c r="O1906" s="24"/>
      <c r="P1906" s="24"/>
      <c r="Q1906" s="24"/>
      <c r="R1906" s="24"/>
      <c r="S1906" s="24"/>
      <c r="T1906" s="24"/>
      <c r="U1906" s="24"/>
      <c r="V1906" s="24"/>
      <c r="W1906" s="24"/>
      <c r="X1906" s="24"/>
      <c r="Y1906" s="24"/>
      <c r="Z1906" s="24"/>
      <c r="AA1906" s="24"/>
      <c r="AB1906" s="24"/>
    </row>
    <row r="1907" spans="1:28">
      <c r="A1907" s="24"/>
      <c r="B1907" s="24"/>
      <c r="C1907" s="24"/>
      <c r="D1907" s="24"/>
      <c r="E1907" s="24"/>
      <c r="F1907" s="24"/>
      <c r="G1907" s="24"/>
      <c r="H1907" s="24"/>
      <c r="I1907" s="24"/>
      <c r="J1907" s="24"/>
      <c r="K1907" s="24"/>
      <c r="L1907" s="24"/>
      <c r="M1907" s="24"/>
      <c r="N1907" s="24"/>
      <c r="O1907" s="24"/>
      <c r="P1907" s="24"/>
      <c r="Q1907" s="24"/>
      <c r="R1907" s="24"/>
      <c r="S1907" s="24"/>
      <c r="T1907" s="24"/>
      <c r="U1907" s="24"/>
      <c r="V1907" s="24"/>
      <c r="W1907" s="24"/>
      <c r="X1907" s="24"/>
      <c r="Y1907" s="24"/>
      <c r="Z1907" s="24"/>
      <c r="AA1907" s="24"/>
      <c r="AB1907" s="24"/>
    </row>
    <row r="1908" spans="1:28">
      <c r="A1908" s="24"/>
      <c r="B1908" s="24"/>
      <c r="C1908" s="24"/>
      <c r="D1908" s="24"/>
      <c r="E1908" s="24"/>
      <c r="F1908" s="24"/>
      <c r="G1908" s="24"/>
      <c r="H1908" s="24"/>
      <c r="I1908" s="24"/>
      <c r="J1908" s="24"/>
      <c r="K1908" s="24"/>
      <c r="L1908" s="24"/>
      <c r="M1908" s="24"/>
      <c r="N1908" s="24"/>
      <c r="O1908" s="24"/>
      <c r="P1908" s="24"/>
      <c r="Q1908" s="24"/>
      <c r="R1908" s="24"/>
      <c r="S1908" s="24"/>
      <c r="T1908" s="24"/>
      <c r="U1908" s="24"/>
      <c r="V1908" s="24"/>
      <c r="W1908" s="24"/>
      <c r="X1908" s="24"/>
      <c r="Y1908" s="24"/>
      <c r="Z1908" s="24"/>
      <c r="AA1908" s="24"/>
      <c r="AB1908" s="24"/>
    </row>
    <row r="1909" spans="1:28">
      <c r="A1909" s="24"/>
      <c r="B1909" s="24"/>
      <c r="C1909" s="24"/>
      <c r="D1909" s="24"/>
      <c r="E1909" s="24"/>
      <c r="F1909" s="24"/>
      <c r="G1909" s="24"/>
      <c r="H1909" s="24"/>
      <c r="I1909" s="24"/>
      <c r="J1909" s="24"/>
      <c r="K1909" s="24"/>
      <c r="L1909" s="24"/>
      <c r="M1909" s="24"/>
      <c r="N1909" s="24"/>
      <c r="O1909" s="24"/>
      <c r="P1909" s="24"/>
      <c r="Q1909" s="24"/>
      <c r="R1909" s="24"/>
      <c r="S1909" s="24"/>
      <c r="T1909" s="24"/>
      <c r="U1909" s="24"/>
      <c r="V1909" s="24"/>
      <c r="W1909" s="24"/>
      <c r="X1909" s="24"/>
      <c r="Y1909" s="24"/>
      <c r="Z1909" s="24"/>
      <c r="AA1909" s="24"/>
      <c r="AB1909" s="24"/>
    </row>
    <row r="1910" spans="1:28">
      <c r="A1910" s="24"/>
      <c r="B1910" s="24"/>
      <c r="C1910" s="24"/>
      <c r="D1910" s="24"/>
      <c r="E1910" s="24"/>
      <c r="F1910" s="24"/>
      <c r="G1910" s="24"/>
      <c r="H1910" s="24"/>
      <c r="I1910" s="24"/>
      <c r="J1910" s="24"/>
      <c r="K1910" s="24"/>
      <c r="L1910" s="24"/>
      <c r="M1910" s="24"/>
      <c r="N1910" s="24"/>
      <c r="O1910" s="24"/>
      <c r="P1910" s="24"/>
      <c r="Q1910" s="24"/>
      <c r="R1910" s="24"/>
      <c r="S1910" s="24"/>
      <c r="T1910" s="24"/>
      <c r="U1910" s="24"/>
      <c r="V1910" s="24"/>
      <c r="W1910" s="24"/>
      <c r="X1910" s="24"/>
      <c r="Y1910" s="24"/>
      <c r="Z1910" s="24"/>
      <c r="AA1910" s="24"/>
      <c r="AB1910" s="24"/>
    </row>
    <row r="1911" spans="1:28">
      <c r="A1911" s="24"/>
      <c r="B1911" s="24"/>
      <c r="C1911" s="24"/>
      <c r="D1911" s="24"/>
      <c r="E1911" s="24"/>
      <c r="F1911" s="24"/>
      <c r="G1911" s="24"/>
      <c r="H1911" s="24"/>
      <c r="I1911" s="24"/>
      <c r="J1911" s="24"/>
      <c r="K1911" s="24"/>
      <c r="L1911" s="24"/>
      <c r="M1911" s="24"/>
      <c r="N1911" s="24"/>
      <c r="O1911" s="24"/>
      <c r="P1911" s="24"/>
      <c r="Q1911" s="24"/>
      <c r="R1911" s="24"/>
      <c r="S1911" s="24"/>
      <c r="T1911" s="24"/>
      <c r="U1911" s="24"/>
      <c r="V1911" s="24"/>
      <c r="W1911" s="24"/>
      <c r="X1911" s="24"/>
      <c r="Y1911" s="24"/>
      <c r="Z1911" s="24"/>
      <c r="AA1911" s="24"/>
      <c r="AB1911" s="24"/>
    </row>
    <row r="1912" spans="1:28">
      <c r="A1912" s="24"/>
      <c r="B1912" s="24"/>
      <c r="C1912" s="24"/>
      <c r="D1912" s="24"/>
      <c r="E1912" s="24"/>
      <c r="F1912" s="24"/>
      <c r="G1912" s="24"/>
      <c r="H1912" s="24"/>
      <c r="I1912" s="24"/>
      <c r="J1912" s="24"/>
      <c r="K1912" s="24"/>
      <c r="L1912" s="24"/>
      <c r="M1912" s="24"/>
      <c r="N1912" s="24"/>
      <c r="O1912" s="24"/>
      <c r="P1912" s="24"/>
      <c r="Q1912" s="24"/>
      <c r="R1912" s="24"/>
      <c r="S1912" s="24"/>
      <c r="T1912" s="24"/>
      <c r="U1912" s="24"/>
      <c r="V1912" s="24"/>
      <c r="W1912" s="24"/>
      <c r="X1912" s="24"/>
      <c r="Y1912" s="24"/>
      <c r="Z1912" s="24"/>
      <c r="AA1912" s="24"/>
      <c r="AB1912" s="24"/>
    </row>
    <row r="1913" spans="1:28">
      <c r="A1913" s="24"/>
      <c r="B1913" s="24"/>
      <c r="C1913" s="24"/>
      <c r="D1913" s="24"/>
      <c r="E1913" s="24"/>
      <c r="F1913" s="24"/>
      <c r="G1913" s="24"/>
      <c r="H1913" s="24"/>
      <c r="I1913" s="24"/>
      <c r="J1913" s="24"/>
      <c r="K1913" s="24"/>
      <c r="L1913" s="24"/>
      <c r="M1913" s="24"/>
      <c r="N1913" s="24"/>
      <c r="O1913" s="24"/>
      <c r="P1913" s="24"/>
      <c r="Q1913" s="24"/>
      <c r="R1913" s="24"/>
      <c r="S1913" s="24"/>
      <c r="T1913" s="24"/>
      <c r="U1913" s="24"/>
      <c r="V1913" s="24"/>
      <c r="W1913" s="24"/>
      <c r="X1913" s="24"/>
      <c r="Y1913" s="24"/>
      <c r="Z1913" s="24"/>
      <c r="AA1913" s="24"/>
      <c r="AB1913" s="24"/>
    </row>
    <row r="1914" spans="1:28">
      <c r="A1914" s="24"/>
      <c r="B1914" s="24"/>
      <c r="C1914" s="24"/>
      <c r="D1914" s="24"/>
      <c r="E1914" s="24"/>
      <c r="F1914" s="24"/>
      <c r="G1914" s="24"/>
      <c r="H1914" s="24"/>
      <c r="I1914" s="24"/>
      <c r="J1914" s="24"/>
      <c r="K1914" s="24"/>
      <c r="L1914" s="24"/>
      <c r="M1914" s="24"/>
      <c r="N1914" s="24"/>
      <c r="O1914" s="24"/>
      <c r="P1914" s="24"/>
      <c r="Q1914" s="24"/>
      <c r="R1914" s="24"/>
      <c r="S1914" s="24"/>
      <c r="T1914" s="24"/>
      <c r="U1914" s="24"/>
      <c r="V1914" s="24"/>
      <c r="W1914" s="24"/>
      <c r="X1914" s="24"/>
      <c r="Y1914" s="24"/>
      <c r="Z1914" s="24"/>
      <c r="AA1914" s="24"/>
      <c r="AB1914" s="24"/>
    </row>
    <row r="1915" spans="1:28">
      <c r="A1915" s="24"/>
      <c r="B1915" s="24"/>
      <c r="C1915" s="24"/>
      <c r="D1915" s="24"/>
      <c r="E1915" s="24"/>
      <c r="F1915" s="24"/>
      <c r="G1915" s="24"/>
      <c r="H1915" s="24"/>
      <c r="I1915" s="24"/>
      <c r="J1915" s="24"/>
      <c r="K1915" s="24"/>
      <c r="L1915" s="24"/>
      <c r="M1915" s="24"/>
      <c r="N1915" s="24"/>
      <c r="O1915" s="24"/>
      <c r="P1915" s="24"/>
      <c r="Q1915" s="24"/>
      <c r="R1915" s="24"/>
      <c r="S1915" s="24"/>
      <c r="T1915" s="24"/>
      <c r="U1915" s="24"/>
      <c r="V1915" s="24"/>
      <c r="W1915" s="24"/>
      <c r="X1915" s="24"/>
      <c r="Y1915" s="24"/>
      <c r="Z1915" s="24"/>
      <c r="AA1915" s="24"/>
      <c r="AB1915" s="24"/>
    </row>
    <row r="1916" spans="1:28">
      <c r="A1916" s="24"/>
      <c r="B1916" s="24"/>
      <c r="C1916" s="24"/>
      <c r="D1916" s="24"/>
      <c r="E1916" s="24"/>
      <c r="F1916" s="24"/>
      <c r="G1916" s="24"/>
      <c r="H1916" s="24"/>
      <c r="I1916" s="24"/>
      <c r="J1916" s="24"/>
      <c r="K1916" s="24"/>
      <c r="L1916" s="24"/>
      <c r="M1916" s="24"/>
      <c r="N1916" s="24"/>
      <c r="O1916" s="24"/>
      <c r="P1916" s="24"/>
      <c r="Q1916" s="24"/>
      <c r="R1916" s="24"/>
      <c r="S1916" s="24"/>
      <c r="T1916" s="24"/>
      <c r="U1916" s="24"/>
      <c r="V1916" s="24"/>
      <c r="W1916" s="24"/>
      <c r="X1916" s="24"/>
      <c r="Y1916" s="24"/>
      <c r="Z1916" s="24"/>
      <c r="AA1916" s="24"/>
      <c r="AB1916" s="24"/>
    </row>
    <row r="1917" spans="1:28">
      <c r="A1917" s="24"/>
      <c r="B1917" s="24"/>
      <c r="C1917" s="24"/>
      <c r="D1917" s="24"/>
      <c r="E1917" s="24"/>
      <c r="F1917" s="24"/>
      <c r="G1917" s="24"/>
      <c r="H1917" s="24"/>
      <c r="I1917" s="24"/>
      <c r="J1917" s="24"/>
      <c r="K1917" s="24"/>
      <c r="L1917" s="24"/>
      <c r="M1917" s="24"/>
      <c r="N1917" s="24"/>
      <c r="O1917" s="24"/>
      <c r="P1917" s="24"/>
      <c r="Q1917" s="24"/>
      <c r="R1917" s="24"/>
      <c r="S1917" s="24"/>
      <c r="T1917" s="24"/>
      <c r="U1917" s="24"/>
      <c r="V1917" s="24"/>
      <c r="W1917" s="24"/>
      <c r="X1917" s="24"/>
      <c r="Y1917" s="24"/>
      <c r="Z1917" s="24"/>
      <c r="AA1917" s="24"/>
      <c r="AB1917" s="24"/>
    </row>
    <row r="1918" spans="1:28">
      <c r="A1918" s="24"/>
      <c r="B1918" s="24"/>
      <c r="C1918" s="24"/>
      <c r="D1918" s="24"/>
      <c r="E1918" s="24"/>
      <c r="F1918" s="24"/>
      <c r="G1918" s="24"/>
      <c r="H1918" s="24"/>
      <c r="I1918" s="24"/>
      <c r="J1918" s="24"/>
      <c r="K1918" s="24"/>
      <c r="L1918" s="24"/>
      <c r="M1918" s="24"/>
      <c r="N1918" s="24"/>
      <c r="O1918" s="24"/>
      <c r="P1918" s="24"/>
      <c r="Q1918" s="24"/>
      <c r="R1918" s="24"/>
      <c r="S1918" s="24"/>
      <c r="T1918" s="24"/>
      <c r="U1918" s="24"/>
      <c r="V1918" s="24"/>
      <c r="W1918" s="24"/>
      <c r="X1918" s="24"/>
      <c r="Y1918" s="24"/>
      <c r="Z1918" s="24"/>
      <c r="AA1918" s="24"/>
      <c r="AB1918" s="24"/>
    </row>
    <row r="1919" spans="1:28">
      <c r="A1919" s="24"/>
      <c r="B1919" s="24"/>
      <c r="C1919" s="24"/>
      <c r="D1919" s="24"/>
      <c r="E1919" s="24"/>
      <c r="F1919" s="24"/>
      <c r="G1919" s="24"/>
      <c r="H1919" s="24"/>
      <c r="I1919" s="24"/>
      <c r="J1919" s="24"/>
      <c r="K1919" s="24"/>
      <c r="L1919" s="24"/>
      <c r="M1919" s="24"/>
      <c r="N1919" s="24"/>
      <c r="O1919" s="24"/>
      <c r="P1919" s="24"/>
      <c r="Q1919" s="24"/>
      <c r="R1919" s="24"/>
      <c r="S1919" s="24"/>
      <c r="T1919" s="24"/>
      <c r="U1919" s="24"/>
      <c r="V1919" s="24"/>
      <c r="W1919" s="24"/>
      <c r="X1919" s="24"/>
      <c r="Y1919" s="24"/>
      <c r="Z1919" s="24"/>
      <c r="AA1919" s="24"/>
      <c r="AB1919" s="24"/>
    </row>
    <row r="1920" spans="1:28">
      <c r="A1920" s="24"/>
      <c r="B1920" s="24"/>
      <c r="C1920" s="24"/>
      <c r="D1920" s="24"/>
      <c r="E1920" s="24"/>
      <c r="F1920" s="24"/>
      <c r="G1920" s="24"/>
      <c r="H1920" s="24"/>
      <c r="I1920" s="24"/>
      <c r="J1920" s="24"/>
      <c r="K1920" s="24"/>
      <c r="L1920" s="24"/>
      <c r="M1920" s="24"/>
      <c r="N1920" s="24"/>
      <c r="O1920" s="24"/>
      <c r="P1920" s="24"/>
      <c r="Q1920" s="24"/>
      <c r="R1920" s="24"/>
      <c r="S1920" s="24"/>
      <c r="T1920" s="24"/>
      <c r="U1920" s="24"/>
      <c r="V1920" s="24"/>
      <c r="W1920" s="24"/>
      <c r="X1920" s="24"/>
      <c r="Y1920" s="24"/>
      <c r="Z1920" s="24"/>
      <c r="AA1920" s="24"/>
      <c r="AB1920" s="24"/>
    </row>
    <row r="1921" spans="1:28">
      <c r="A1921" s="24"/>
      <c r="B1921" s="24"/>
      <c r="C1921" s="24"/>
      <c r="D1921" s="24"/>
      <c r="E1921" s="24"/>
      <c r="F1921" s="24"/>
      <c r="G1921" s="24"/>
      <c r="H1921" s="24"/>
      <c r="I1921" s="24"/>
      <c r="J1921" s="24"/>
      <c r="K1921" s="24"/>
      <c r="L1921" s="24"/>
      <c r="M1921" s="24"/>
      <c r="N1921" s="24"/>
      <c r="O1921" s="24"/>
      <c r="P1921" s="24"/>
      <c r="Q1921" s="24"/>
      <c r="R1921" s="24"/>
      <c r="S1921" s="24"/>
      <c r="T1921" s="24"/>
      <c r="U1921" s="24"/>
      <c r="V1921" s="24"/>
      <c r="W1921" s="24"/>
      <c r="X1921" s="24"/>
      <c r="Y1921" s="24"/>
      <c r="Z1921" s="24"/>
      <c r="AA1921" s="24"/>
      <c r="AB1921" s="24"/>
    </row>
    <row r="1922" spans="1:28">
      <c r="A1922" s="24"/>
      <c r="B1922" s="24"/>
      <c r="C1922" s="24"/>
      <c r="D1922" s="24"/>
      <c r="E1922" s="24"/>
      <c r="F1922" s="24"/>
      <c r="G1922" s="24"/>
      <c r="H1922" s="24"/>
      <c r="I1922" s="24"/>
      <c r="J1922" s="24"/>
      <c r="K1922" s="24"/>
      <c r="L1922" s="24"/>
      <c r="M1922" s="24"/>
      <c r="N1922" s="24"/>
      <c r="O1922" s="24"/>
      <c r="P1922" s="24"/>
      <c r="Q1922" s="24"/>
      <c r="R1922" s="24"/>
      <c r="S1922" s="24"/>
      <c r="T1922" s="24"/>
      <c r="U1922" s="24"/>
      <c r="V1922" s="24"/>
      <c r="W1922" s="24"/>
      <c r="X1922" s="24"/>
      <c r="Y1922" s="24"/>
      <c r="Z1922" s="24"/>
      <c r="AA1922" s="24"/>
      <c r="AB1922" s="24"/>
    </row>
    <row r="1923" spans="1:28">
      <c r="A1923" s="24"/>
      <c r="B1923" s="24"/>
      <c r="C1923" s="24"/>
      <c r="D1923" s="24"/>
      <c r="E1923" s="24"/>
      <c r="F1923" s="24"/>
      <c r="G1923" s="24"/>
      <c r="H1923" s="24"/>
      <c r="I1923" s="24"/>
      <c r="J1923" s="24"/>
      <c r="K1923" s="24"/>
      <c r="L1923" s="24"/>
      <c r="M1923" s="24"/>
      <c r="N1923" s="24"/>
      <c r="O1923" s="24"/>
      <c r="P1923" s="24"/>
      <c r="Q1923" s="24"/>
      <c r="R1923" s="24"/>
      <c r="S1923" s="24"/>
      <c r="T1923" s="24"/>
      <c r="U1923" s="24"/>
      <c r="V1923" s="24"/>
      <c r="W1923" s="24"/>
      <c r="X1923" s="24"/>
      <c r="Y1923" s="24"/>
      <c r="Z1923" s="24"/>
      <c r="AA1923" s="24"/>
      <c r="AB1923" s="24"/>
    </row>
    <row r="1924" spans="1:28">
      <c r="A1924" s="24"/>
      <c r="B1924" s="24"/>
      <c r="C1924" s="24"/>
      <c r="D1924" s="24"/>
      <c r="E1924" s="24"/>
      <c r="F1924" s="24"/>
      <c r="G1924" s="24"/>
      <c r="H1924" s="24"/>
      <c r="I1924" s="24"/>
      <c r="J1924" s="24"/>
      <c r="K1924" s="24"/>
      <c r="L1924" s="24"/>
      <c r="M1924" s="24"/>
      <c r="N1924" s="24"/>
      <c r="O1924" s="24"/>
      <c r="P1924" s="24"/>
      <c r="Q1924" s="24"/>
      <c r="R1924" s="24"/>
      <c r="S1924" s="24"/>
      <c r="T1924" s="24"/>
      <c r="U1924" s="24"/>
      <c r="V1924" s="24"/>
      <c r="W1924" s="24"/>
      <c r="X1924" s="24"/>
      <c r="Y1924" s="24"/>
      <c r="Z1924" s="24"/>
      <c r="AA1924" s="24"/>
      <c r="AB1924" s="24"/>
    </row>
    <row r="1925" spans="1:28">
      <c r="A1925" s="24"/>
      <c r="B1925" s="24"/>
      <c r="C1925" s="24"/>
      <c r="D1925" s="24"/>
      <c r="E1925" s="24"/>
      <c r="F1925" s="24"/>
      <c r="G1925" s="24"/>
      <c r="H1925" s="24"/>
      <c r="I1925" s="24"/>
      <c r="J1925" s="24"/>
      <c r="K1925" s="24"/>
      <c r="L1925" s="24"/>
      <c r="M1925" s="24"/>
      <c r="N1925" s="24"/>
      <c r="O1925" s="24"/>
      <c r="P1925" s="24"/>
      <c r="Q1925" s="24"/>
      <c r="R1925" s="24"/>
      <c r="S1925" s="24"/>
      <c r="T1925" s="24"/>
      <c r="U1925" s="24"/>
      <c r="V1925" s="24"/>
      <c r="W1925" s="24"/>
      <c r="X1925" s="24"/>
      <c r="Y1925" s="24"/>
      <c r="Z1925" s="24"/>
      <c r="AA1925" s="24"/>
      <c r="AB1925" s="24"/>
    </row>
    <row r="1926" spans="1:28">
      <c r="A1926" s="24"/>
      <c r="B1926" s="24"/>
      <c r="C1926" s="24"/>
      <c r="D1926" s="24"/>
      <c r="E1926" s="24"/>
      <c r="F1926" s="24"/>
      <c r="G1926" s="24"/>
      <c r="H1926" s="24"/>
      <c r="I1926" s="24"/>
      <c r="J1926" s="24"/>
      <c r="K1926" s="24"/>
      <c r="L1926" s="24"/>
      <c r="M1926" s="24"/>
      <c r="N1926" s="24"/>
      <c r="O1926" s="24"/>
      <c r="P1926" s="24"/>
      <c r="Q1926" s="24"/>
      <c r="R1926" s="24"/>
      <c r="S1926" s="24"/>
      <c r="T1926" s="24"/>
      <c r="U1926" s="24"/>
      <c r="V1926" s="24"/>
      <c r="W1926" s="24"/>
      <c r="X1926" s="24"/>
      <c r="Y1926" s="24"/>
      <c r="Z1926" s="24"/>
      <c r="AA1926" s="24"/>
      <c r="AB1926" s="24"/>
    </row>
    <row r="1927" spans="1:28">
      <c r="A1927" s="24"/>
      <c r="B1927" s="24"/>
      <c r="C1927" s="24"/>
      <c r="D1927" s="24"/>
      <c r="E1927" s="24"/>
      <c r="F1927" s="24"/>
      <c r="G1927" s="24"/>
      <c r="H1927" s="24"/>
      <c r="I1927" s="24"/>
      <c r="J1927" s="24"/>
      <c r="K1927" s="24"/>
      <c r="L1927" s="24"/>
      <c r="M1927" s="24"/>
      <c r="N1927" s="24"/>
      <c r="O1927" s="24"/>
      <c r="P1927" s="24"/>
      <c r="Q1927" s="24"/>
      <c r="R1927" s="24"/>
      <c r="S1927" s="24"/>
      <c r="T1927" s="24"/>
      <c r="U1927" s="24"/>
      <c r="V1927" s="24"/>
      <c r="W1927" s="24"/>
      <c r="X1927" s="24"/>
      <c r="Y1927" s="24"/>
      <c r="Z1927" s="24"/>
      <c r="AA1927" s="24"/>
      <c r="AB1927" s="24"/>
    </row>
    <row r="1928" spans="1:28">
      <c r="A1928" s="24"/>
      <c r="B1928" s="24"/>
      <c r="C1928" s="24"/>
      <c r="D1928" s="24"/>
      <c r="E1928" s="24"/>
      <c r="F1928" s="24"/>
      <c r="G1928" s="24"/>
      <c r="H1928" s="24"/>
      <c r="I1928" s="24"/>
      <c r="J1928" s="24"/>
      <c r="K1928" s="24"/>
      <c r="L1928" s="24"/>
      <c r="M1928" s="24"/>
      <c r="N1928" s="24"/>
      <c r="O1928" s="24"/>
      <c r="P1928" s="24"/>
      <c r="Q1928" s="24"/>
      <c r="R1928" s="24"/>
      <c r="S1928" s="24"/>
      <c r="T1928" s="24"/>
      <c r="U1928" s="24"/>
      <c r="V1928" s="24"/>
      <c r="W1928" s="24"/>
      <c r="X1928" s="24"/>
      <c r="Y1928" s="24"/>
      <c r="Z1928" s="24"/>
      <c r="AA1928" s="24"/>
      <c r="AB1928" s="24"/>
    </row>
    <row r="1929" spans="1:28">
      <c r="A1929" s="24"/>
      <c r="B1929" s="24"/>
      <c r="C1929" s="24"/>
      <c r="D1929" s="24"/>
      <c r="E1929" s="24"/>
      <c r="F1929" s="24"/>
      <c r="G1929" s="24"/>
      <c r="H1929" s="24"/>
      <c r="I1929" s="24"/>
      <c r="J1929" s="24"/>
      <c r="K1929" s="24"/>
      <c r="L1929" s="24"/>
      <c r="M1929" s="24"/>
      <c r="N1929" s="24"/>
      <c r="O1929" s="24"/>
      <c r="P1929" s="24"/>
      <c r="Q1929" s="24"/>
      <c r="R1929" s="24"/>
      <c r="S1929" s="24"/>
      <c r="T1929" s="24"/>
      <c r="U1929" s="24"/>
      <c r="V1929" s="24"/>
      <c r="W1929" s="24"/>
      <c r="X1929" s="24"/>
      <c r="Y1929" s="24"/>
      <c r="Z1929" s="24"/>
      <c r="AA1929" s="24"/>
      <c r="AB1929" s="24"/>
    </row>
    <row r="1930" spans="1:28">
      <c r="A1930" s="24"/>
      <c r="B1930" s="24"/>
      <c r="C1930" s="24"/>
      <c r="D1930" s="24"/>
      <c r="E1930" s="24"/>
      <c r="F1930" s="24"/>
      <c r="G1930" s="24"/>
      <c r="H1930" s="24"/>
      <c r="I1930" s="24"/>
      <c r="J1930" s="24"/>
      <c r="K1930" s="24"/>
      <c r="L1930" s="24"/>
      <c r="M1930" s="24"/>
      <c r="N1930" s="24"/>
      <c r="O1930" s="24"/>
      <c r="P1930" s="24"/>
      <c r="Q1930" s="24"/>
      <c r="R1930" s="24"/>
      <c r="S1930" s="24"/>
      <c r="T1930" s="24"/>
      <c r="U1930" s="24"/>
      <c r="V1930" s="24"/>
      <c r="W1930" s="24"/>
      <c r="X1930" s="24"/>
      <c r="Y1930" s="24"/>
      <c r="Z1930" s="24"/>
      <c r="AA1930" s="24"/>
      <c r="AB1930" s="24"/>
    </row>
    <row r="1931" spans="1:28">
      <c r="A1931" s="24"/>
      <c r="B1931" s="24"/>
      <c r="C1931" s="24"/>
      <c r="D1931" s="24"/>
      <c r="E1931" s="24"/>
      <c r="F1931" s="24"/>
      <c r="G1931" s="24"/>
      <c r="H1931" s="24"/>
      <c r="I1931" s="24"/>
      <c r="J1931" s="24"/>
      <c r="K1931" s="24"/>
      <c r="L1931" s="24"/>
      <c r="M1931" s="24"/>
      <c r="N1931" s="24"/>
      <c r="O1931" s="24"/>
      <c r="P1931" s="24"/>
      <c r="Q1931" s="24"/>
      <c r="R1931" s="24"/>
      <c r="S1931" s="24"/>
      <c r="T1931" s="24"/>
      <c r="U1931" s="24"/>
      <c r="V1931" s="24"/>
      <c r="W1931" s="24"/>
      <c r="X1931" s="24"/>
      <c r="Y1931" s="24"/>
      <c r="Z1931" s="24"/>
      <c r="AA1931" s="24"/>
      <c r="AB1931" s="24"/>
    </row>
    <row r="1932" spans="1:28">
      <c r="A1932" s="24"/>
      <c r="B1932" s="24"/>
      <c r="C1932" s="24"/>
      <c r="D1932" s="24"/>
      <c r="E1932" s="24"/>
      <c r="F1932" s="24"/>
      <c r="G1932" s="24"/>
      <c r="H1932" s="24"/>
      <c r="I1932" s="24"/>
      <c r="J1932" s="24"/>
      <c r="K1932" s="24"/>
      <c r="L1932" s="24"/>
      <c r="M1932" s="24"/>
      <c r="N1932" s="24"/>
      <c r="O1932" s="24"/>
      <c r="P1932" s="24"/>
      <c r="Q1932" s="24"/>
      <c r="R1932" s="24"/>
      <c r="S1932" s="24"/>
      <c r="T1932" s="24"/>
      <c r="U1932" s="24"/>
      <c r="V1932" s="24"/>
      <c r="W1932" s="24"/>
      <c r="X1932" s="24"/>
      <c r="Y1932" s="24"/>
      <c r="Z1932" s="24"/>
      <c r="AA1932" s="24"/>
      <c r="AB1932" s="24"/>
    </row>
    <row r="1933" spans="1:28">
      <c r="A1933" s="24"/>
      <c r="B1933" s="24"/>
      <c r="C1933" s="24"/>
      <c r="D1933" s="24"/>
      <c r="E1933" s="24"/>
      <c r="F1933" s="24"/>
      <c r="G1933" s="24"/>
      <c r="H1933" s="24"/>
      <c r="I1933" s="24"/>
      <c r="J1933" s="24"/>
      <c r="K1933" s="24"/>
      <c r="L1933" s="24"/>
      <c r="M1933" s="24"/>
      <c r="N1933" s="24"/>
      <c r="O1933" s="24"/>
      <c r="P1933" s="24"/>
      <c r="Q1933" s="24"/>
      <c r="R1933" s="24"/>
      <c r="S1933" s="24"/>
      <c r="T1933" s="24"/>
      <c r="U1933" s="24"/>
      <c r="V1933" s="24"/>
      <c r="W1933" s="24"/>
      <c r="X1933" s="24"/>
      <c r="Y1933" s="24"/>
      <c r="Z1933" s="24"/>
      <c r="AA1933" s="24"/>
      <c r="AB1933" s="24"/>
    </row>
    <row r="1934" spans="1:28">
      <c r="A1934" s="24"/>
      <c r="B1934" s="24"/>
      <c r="C1934" s="24"/>
      <c r="D1934" s="24"/>
      <c r="E1934" s="24"/>
      <c r="F1934" s="24"/>
      <c r="G1934" s="24"/>
      <c r="H1934" s="24"/>
      <c r="I1934" s="24"/>
      <c r="J1934" s="24"/>
      <c r="K1934" s="24"/>
      <c r="L1934" s="24"/>
      <c r="M1934" s="24"/>
      <c r="N1934" s="24"/>
      <c r="O1934" s="24"/>
      <c r="P1934" s="24"/>
      <c r="Q1934" s="24"/>
      <c r="R1934" s="24"/>
      <c r="S1934" s="24"/>
      <c r="T1934" s="24"/>
      <c r="U1934" s="24"/>
      <c r="V1934" s="24"/>
      <c r="W1934" s="24"/>
      <c r="X1934" s="24"/>
      <c r="Y1934" s="24"/>
      <c r="Z1934" s="24"/>
      <c r="AA1934" s="24"/>
      <c r="AB1934" s="24"/>
    </row>
    <row r="1935" spans="1:28">
      <c r="A1935" s="24"/>
      <c r="B1935" s="24"/>
      <c r="C1935" s="24"/>
      <c r="D1935" s="24"/>
      <c r="E1935" s="24"/>
      <c r="F1935" s="24"/>
      <c r="G1935" s="24"/>
      <c r="H1935" s="24"/>
      <c r="I1935" s="24"/>
      <c r="J1935" s="24"/>
      <c r="K1935" s="24"/>
      <c r="L1935" s="24"/>
      <c r="M1935" s="24"/>
      <c r="N1935" s="24"/>
      <c r="O1935" s="24"/>
      <c r="P1935" s="24"/>
      <c r="Q1935" s="24"/>
      <c r="R1935" s="24"/>
      <c r="S1935" s="24"/>
      <c r="T1935" s="24"/>
      <c r="U1935" s="24"/>
      <c r="V1935" s="24"/>
      <c r="W1935" s="24"/>
      <c r="X1935" s="24"/>
      <c r="Y1935" s="24"/>
      <c r="Z1935" s="24"/>
      <c r="AA1935" s="24"/>
      <c r="AB1935" s="24"/>
    </row>
    <row r="1936" spans="1:28">
      <c r="A1936" s="24"/>
      <c r="B1936" s="24"/>
      <c r="C1936" s="24"/>
      <c r="D1936" s="24"/>
      <c r="E1936" s="24"/>
      <c r="F1936" s="24"/>
      <c r="G1936" s="24"/>
      <c r="H1936" s="24"/>
      <c r="I1936" s="24"/>
      <c r="J1936" s="24"/>
      <c r="K1936" s="24"/>
      <c r="L1936" s="24"/>
      <c r="M1936" s="24"/>
      <c r="N1936" s="24"/>
      <c r="O1936" s="24"/>
      <c r="P1936" s="24"/>
      <c r="Q1936" s="24"/>
      <c r="R1936" s="24"/>
      <c r="S1936" s="24"/>
      <c r="T1936" s="24"/>
      <c r="U1936" s="24"/>
      <c r="V1936" s="24"/>
      <c r="W1936" s="24"/>
      <c r="X1936" s="24"/>
      <c r="Y1936" s="24"/>
      <c r="Z1936" s="24"/>
      <c r="AA1936" s="24"/>
      <c r="AB1936" s="24"/>
    </row>
    <row r="1937" spans="1:28">
      <c r="A1937" s="24"/>
      <c r="B1937" s="24"/>
      <c r="C1937" s="24"/>
      <c r="D1937" s="24"/>
      <c r="E1937" s="24"/>
      <c r="F1937" s="24"/>
      <c r="G1937" s="24"/>
      <c r="H1937" s="24"/>
      <c r="I1937" s="24"/>
      <c r="J1937" s="24"/>
      <c r="K1937" s="24"/>
      <c r="L1937" s="24"/>
      <c r="M1937" s="24"/>
      <c r="N1937" s="24"/>
      <c r="O1937" s="24"/>
      <c r="P1937" s="24"/>
      <c r="Q1937" s="24"/>
      <c r="R1937" s="24"/>
      <c r="S1937" s="24"/>
      <c r="T1937" s="24"/>
      <c r="U1937" s="24"/>
      <c r="V1937" s="24"/>
      <c r="W1937" s="24"/>
      <c r="X1937" s="24"/>
      <c r="Y1937" s="24"/>
      <c r="Z1937" s="24"/>
      <c r="AA1937" s="24"/>
      <c r="AB1937" s="24"/>
    </row>
    <row r="1938" spans="1:28">
      <c r="A1938" s="24"/>
      <c r="B1938" s="24"/>
      <c r="C1938" s="24"/>
      <c r="D1938" s="24"/>
      <c r="E1938" s="24"/>
      <c r="F1938" s="24"/>
      <c r="G1938" s="24"/>
      <c r="H1938" s="24"/>
      <c r="I1938" s="24"/>
      <c r="J1938" s="24"/>
      <c r="K1938" s="24"/>
      <c r="L1938" s="24"/>
      <c r="M1938" s="24"/>
      <c r="N1938" s="24"/>
      <c r="O1938" s="24"/>
      <c r="P1938" s="24"/>
      <c r="Q1938" s="24"/>
      <c r="R1938" s="24"/>
      <c r="S1938" s="24"/>
      <c r="T1938" s="24"/>
      <c r="U1938" s="24"/>
      <c r="V1938" s="24"/>
      <c r="W1938" s="24"/>
      <c r="X1938" s="24"/>
      <c r="Y1938" s="24"/>
      <c r="Z1938" s="24"/>
      <c r="AA1938" s="24"/>
      <c r="AB1938" s="24"/>
    </row>
    <row r="1939" spans="1:28">
      <c r="A1939" s="24"/>
      <c r="B1939" s="24"/>
      <c r="C1939" s="24"/>
      <c r="D1939" s="24"/>
      <c r="E1939" s="24"/>
      <c r="F1939" s="24"/>
      <c r="G1939" s="24"/>
      <c r="H1939" s="24"/>
      <c r="I1939" s="24"/>
      <c r="J1939" s="24"/>
      <c r="K1939" s="24"/>
      <c r="L1939" s="24"/>
      <c r="M1939" s="24"/>
      <c r="N1939" s="24"/>
      <c r="O1939" s="24"/>
      <c r="P1939" s="24"/>
      <c r="Q1939" s="24"/>
      <c r="R1939" s="24"/>
      <c r="S1939" s="24"/>
      <c r="T1939" s="24"/>
      <c r="U1939" s="24"/>
      <c r="V1939" s="24"/>
      <c r="W1939" s="24"/>
      <c r="X1939" s="24"/>
      <c r="Y1939" s="24"/>
      <c r="Z1939" s="24"/>
      <c r="AA1939" s="24"/>
      <c r="AB1939" s="24"/>
    </row>
    <row r="1940" spans="1:28">
      <c r="A1940" s="24"/>
      <c r="B1940" s="24"/>
      <c r="C1940" s="24"/>
      <c r="D1940" s="24"/>
      <c r="E1940" s="24"/>
      <c r="F1940" s="24"/>
      <c r="G1940" s="24"/>
      <c r="H1940" s="24"/>
      <c r="I1940" s="24"/>
      <c r="J1940" s="24"/>
      <c r="K1940" s="24"/>
      <c r="L1940" s="24"/>
      <c r="M1940" s="24"/>
      <c r="N1940" s="24"/>
      <c r="O1940" s="24"/>
      <c r="P1940" s="24"/>
      <c r="Q1940" s="24"/>
      <c r="R1940" s="24"/>
      <c r="S1940" s="24"/>
      <c r="T1940" s="24"/>
      <c r="U1940" s="24"/>
      <c r="V1940" s="24"/>
      <c r="W1940" s="24"/>
      <c r="X1940" s="24"/>
      <c r="Y1940" s="24"/>
      <c r="Z1940" s="24"/>
      <c r="AA1940" s="24"/>
      <c r="AB1940" s="24"/>
    </row>
    <row r="1941" spans="1:28">
      <c r="A1941" s="24"/>
      <c r="B1941" s="24"/>
      <c r="C1941" s="24"/>
      <c r="D1941" s="24"/>
      <c r="E1941" s="24"/>
      <c r="F1941" s="24"/>
      <c r="G1941" s="24"/>
      <c r="H1941" s="24"/>
      <c r="I1941" s="24"/>
      <c r="J1941" s="24"/>
      <c r="K1941" s="24"/>
      <c r="L1941" s="24"/>
      <c r="M1941" s="24"/>
      <c r="N1941" s="24"/>
      <c r="O1941" s="24"/>
      <c r="P1941" s="24"/>
      <c r="Q1941" s="24"/>
      <c r="R1941" s="24"/>
      <c r="S1941" s="24"/>
      <c r="T1941" s="24"/>
      <c r="U1941" s="24"/>
      <c r="V1941" s="24"/>
      <c r="W1941" s="24"/>
      <c r="X1941" s="24"/>
      <c r="Y1941" s="24"/>
      <c r="Z1941" s="24"/>
      <c r="AA1941" s="24"/>
      <c r="AB1941" s="24"/>
    </row>
    <row r="1942" spans="1:28">
      <c r="A1942" s="24"/>
      <c r="B1942" s="24"/>
      <c r="C1942" s="24"/>
      <c r="D1942" s="24"/>
      <c r="E1942" s="24"/>
      <c r="F1942" s="24"/>
      <c r="G1942" s="24"/>
      <c r="H1942" s="24"/>
      <c r="I1942" s="24"/>
      <c r="J1942" s="24"/>
      <c r="K1942" s="24"/>
      <c r="L1942" s="24"/>
      <c r="M1942" s="24"/>
      <c r="N1942" s="24"/>
      <c r="O1942" s="24"/>
      <c r="P1942" s="24"/>
      <c r="Q1942" s="24"/>
      <c r="R1942" s="24"/>
      <c r="S1942" s="24"/>
      <c r="T1942" s="24"/>
      <c r="U1942" s="24"/>
      <c r="V1942" s="24"/>
      <c r="W1942" s="24"/>
      <c r="X1942" s="24"/>
      <c r="Y1942" s="24"/>
      <c r="Z1942" s="24"/>
      <c r="AA1942" s="24"/>
      <c r="AB1942" s="24"/>
    </row>
    <row r="1943" spans="1:28">
      <c r="A1943" s="24"/>
      <c r="B1943" s="24"/>
      <c r="C1943" s="24"/>
      <c r="D1943" s="24"/>
      <c r="E1943" s="24"/>
      <c r="F1943" s="24"/>
      <c r="G1943" s="24"/>
      <c r="H1943" s="24"/>
      <c r="I1943" s="24"/>
      <c r="J1943" s="24"/>
      <c r="K1943" s="24"/>
      <c r="L1943" s="24"/>
      <c r="M1943" s="24"/>
      <c r="N1943" s="24"/>
      <c r="O1943" s="24"/>
      <c r="P1943" s="24"/>
      <c r="Q1943" s="24"/>
      <c r="R1943" s="24"/>
      <c r="S1943" s="24"/>
      <c r="T1943" s="24"/>
      <c r="U1943" s="24"/>
      <c r="V1943" s="24"/>
      <c r="W1943" s="24"/>
      <c r="X1943" s="24"/>
      <c r="Y1943" s="24"/>
      <c r="Z1943" s="24"/>
      <c r="AA1943" s="24"/>
      <c r="AB1943" s="24"/>
    </row>
    <row r="1944" spans="1:28">
      <c r="A1944" s="24"/>
      <c r="B1944" s="24"/>
      <c r="C1944" s="24"/>
      <c r="D1944" s="24"/>
      <c r="E1944" s="24"/>
      <c r="F1944" s="24"/>
      <c r="G1944" s="24"/>
      <c r="H1944" s="24"/>
      <c r="I1944" s="24"/>
      <c r="J1944" s="24"/>
      <c r="K1944" s="24"/>
      <c r="L1944" s="24"/>
      <c r="M1944" s="24"/>
      <c r="N1944" s="24"/>
      <c r="O1944" s="24"/>
      <c r="P1944" s="24"/>
      <c r="Q1944" s="24"/>
      <c r="R1944" s="24"/>
      <c r="S1944" s="24"/>
      <c r="T1944" s="24"/>
      <c r="U1944" s="24"/>
      <c r="V1944" s="24"/>
      <c r="W1944" s="24"/>
      <c r="X1944" s="24"/>
      <c r="Y1944" s="24"/>
      <c r="Z1944" s="24"/>
      <c r="AA1944" s="24"/>
      <c r="AB1944" s="24"/>
    </row>
    <row r="1945" spans="1:28">
      <c r="A1945" s="24"/>
      <c r="B1945" s="24"/>
      <c r="C1945" s="24"/>
      <c r="D1945" s="24"/>
      <c r="E1945" s="24"/>
      <c r="F1945" s="24"/>
      <c r="G1945" s="24"/>
      <c r="H1945" s="24"/>
      <c r="I1945" s="24"/>
      <c r="J1945" s="24"/>
      <c r="K1945" s="24"/>
      <c r="L1945" s="24"/>
      <c r="M1945" s="24"/>
      <c r="N1945" s="24"/>
      <c r="O1945" s="24"/>
      <c r="P1945" s="24"/>
      <c r="Q1945" s="24"/>
      <c r="R1945" s="24"/>
      <c r="S1945" s="24"/>
      <c r="T1945" s="24"/>
      <c r="U1945" s="24"/>
      <c r="V1945" s="24"/>
      <c r="W1945" s="24"/>
      <c r="X1945" s="24"/>
      <c r="Y1945" s="24"/>
      <c r="Z1945" s="24"/>
      <c r="AA1945" s="24"/>
      <c r="AB1945" s="24"/>
    </row>
    <row r="1946" spans="1:28">
      <c r="A1946" s="24"/>
      <c r="B1946" s="24"/>
      <c r="C1946" s="24"/>
      <c r="D1946" s="24"/>
      <c r="E1946" s="24"/>
      <c r="F1946" s="24"/>
      <c r="G1946" s="24"/>
      <c r="H1946" s="24"/>
      <c r="I1946" s="24"/>
      <c r="J1946" s="24"/>
      <c r="K1946" s="24"/>
      <c r="L1946" s="24"/>
      <c r="M1946" s="24"/>
      <c r="N1946" s="24"/>
      <c r="O1946" s="24"/>
      <c r="P1946" s="24"/>
      <c r="Q1946" s="24"/>
      <c r="R1946" s="24"/>
      <c r="S1946" s="24"/>
      <c r="T1946" s="24"/>
      <c r="U1946" s="24"/>
      <c r="V1946" s="24"/>
      <c r="W1946" s="24"/>
      <c r="X1946" s="24"/>
      <c r="Y1946" s="24"/>
      <c r="Z1946" s="24"/>
      <c r="AA1946" s="24"/>
      <c r="AB1946" s="24"/>
    </row>
    <row r="1947" spans="1:28">
      <c r="A1947" s="24"/>
      <c r="B1947" s="24"/>
      <c r="C1947" s="24"/>
      <c r="D1947" s="24"/>
      <c r="E1947" s="24"/>
      <c r="F1947" s="24"/>
      <c r="G1947" s="24"/>
      <c r="H1947" s="24"/>
      <c r="I1947" s="24"/>
      <c r="J1947" s="24"/>
      <c r="K1947" s="24"/>
      <c r="L1947" s="24"/>
      <c r="M1947" s="24"/>
      <c r="N1947" s="24"/>
      <c r="O1947" s="24"/>
      <c r="P1947" s="24"/>
      <c r="Q1947" s="24"/>
      <c r="R1947" s="24"/>
      <c r="S1947" s="24"/>
      <c r="T1947" s="24"/>
      <c r="U1947" s="24"/>
      <c r="V1947" s="24"/>
      <c r="W1947" s="24"/>
      <c r="X1947" s="24"/>
      <c r="Y1947" s="24"/>
      <c r="Z1947" s="24"/>
      <c r="AA1947" s="24"/>
      <c r="AB1947" s="24"/>
    </row>
    <row r="1948" spans="1:28">
      <c r="A1948" s="24"/>
      <c r="B1948" s="24"/>
      <c r="C1948" s="24"/>
      <c r="D1948" s="24"/>
      <c r="E1948" s="24"/>
      <c r="F1948" s="24"/>
      <c r="G1948" s="24"/>
      <c r="H1948" s="24"/>
      <c r="I1948" s="24"/>
      <c r="J1948" s="24"/>
      <c r="K1948" s="24"/>
      <c r="L1948" s="24"/>
      <c r="M1948" s="24"/>
      <c r="N1948" s="24"/>
      <c r="O1948" s="24"/>
      <c r="P1948" s="24"/>
      <c r="Q1948" s="24"/>
      <c r="R1948" s="24"/>
      <c r="S1948" s="24"/>
      <c r="T1948" s="24"/>
      <c r="U1948" s="24"/>
      <c r="V1948" s="24"/>
      <c r="W1948" s="24"/>
      <c r="X1948" s="24"/>
      <c r="Y1948" s="24"/>
      <c r="Z1948" s="24"/>
      <c r="AA1948" s="24"/>
      <c r="AB1948" s="24"/>
    </row>
    <row r="1949" spans="1:28">
      <c r="A1949" s="24"/>
      <c r="B1949" s="24"/>
      <c r="C1949" s="24"/>
      <c r="D1949" s="24"/>
      <c r="E1949" s="24"/>
      <c r="F1949" s="24"/>
      <c r="G1949" s="24"/>
      <c r="H1949" s="24"/>
      <c r="I1949" s="24"/>
      <c r="J1949" s="24"/>
      <c r="K1949" s="24"/>
      <c r="L1949" s="24"/>
      <c r="M1949" s="24"/>
      <c r="N1949" s="24"/>
      <c r="O1949" s="24"/>
      <c r="P1949" s="24"/>
      <c r="Q1949" s="24"/>
      <c r="R1949" s="24"/>
      <c r="S1949" s="24"/>
      <c r="T1949" s="24"/>
      <c r="U1949" s="24"/>
      <c r="V1949" s="24"/>
      <c r="W1949" s="24"/>
      <c r="X1949" s="24"/>
      <c r="Y1949" s="24"/>
      <c r="Z1949" s="24"/>
      <c r="AA1949" s="24"/>
      <c r="AB1949" s="24"/>
    </row>
    <row r="1950" spans="1:28">
      <c r="A1950" s="24"/>
      <c r="B1950" s="24"/>
      <c r="C1950" s="24"/>
      <c r="D1950" s="24"/>
      <c r="E1950" s="24"/>
      <c r="F1950" s="24"/>
      <c r="G1950" s="24"/>
      <c r="H1950" s="24"/>
      <c r="I1950" s="24"/>
      <c r="J1950" s="24"/>
      <c r="K1950" s="24"/>
      <c r="L1950" s="24"/>
      <c r="M1950" s="24"/>
      <c r="N1950" s="24"/>
      <c r="O1950" s="24"/>
      <c r="P1950" s="24"/>
      <c r="Q1950" s="24"/>
      <c r="R1950" s="24"/>
      <c r="S1950" s="24"/>
      <c r="T1950" s="24"/>
      <c r="U1950" s="24"/>
      <c r="V1950" s="24"/>
      <c r="W1950" s="24"/>
      <c r="X1950" s="24"/>
      <c r="Y1950" s="24"/>
      <c r="Z1950" s="24"/>
      <c r="AA1950" s="24"/>
      <c r="AB1950" s="24"/>
    </row>
    <row r="1951" spans="1:28">
      <c r="A1951" s="24"/>
      <c r="B1951" s="24"/>
      <c r="C1951" s="24"/>
      <c r="D1951" s="24"/>
      <c r="E1951" s="24"/>
      <c r="F1951" s="24"/>
      <c r="G1951" s="24"/>
      <c r="H1951" s="24"/>
      <c r="I1951" s="24"/>
      <c r="J1951" s="24"/>
      <c r="K1951" s="24"/>
      <c r="L1951" s="24"/>
      <c r="M1951" s="24"/>
      <c r="N1951" s="24"/>
      <c r="O1951" s="24"/>
      <c r="P1951" s="24"/>
      <c r="Q1951" s="24"/>
      <c r="R1951" s="24"/>
      <c r="S1951" s="24"/>
      <c r="T1951" s="24"/>
      <c r="U1951" s="24"/>
      <c r="V1951" s="24"/>
      <c r="W1951" s="24"/>
      <c r="X1951" s="24"/>
      <c r="Y1951" s="24"/>
      <c r="Z1951" s="24"/>
      <c r="AA1951" s="24"/>
      <c r="AB1951" s="24"/>
    </row>
    <row r="1952" spans="1:28">
      <c r="A1952" s="24"/>
      <c r="B1952" s="24"/>
      <c r="C1952" s="24"/>
      <c r="D1952" s="24"/>
      <c r="E1952" s="24"/>
      <c r="F1952" s="24"/>
      <c r="G1952" s="24"/>
      <c r="H1952" s="24"/>
      <c r="I1952" s="24"/>
      <c r="J1952" s="24"/>
      <c r="K1952" s="24"/>
      <c r="L1952" s="24"/>
      <c r="M1952" s="24"/>
      <c r="N1952" s="24"/>
      <c r="O1952" s="24"/>
      <c r="P1952" s="24"/>
      <c r="Q1952" s="24"/>
      <c r="R1952" s="24"/>
      <c r="S1952" s="24"/>
      <c r="T1952" s="24"/>
      <c r="U1952" s="24"/>
      <c r="V1952" s="24"/>
      <c r="W1952" s="24"/>
      <c r="X1952" s="24"/>
      <c r="Y1952" s="24"/>
      <c r="Z1952" s="24"/>
      <c r="AA1952" s="24"/>
      <c r="AB1952" s="24"/>
    </row>
    <row r="1953" spans="1:28">
      <c r="A1953" s="24"/>
      <c r="B1953" s="24"/>
      <c r="C1953" s="24"/>
      <c r="D1953" s="24"/>
      <c r="E1953" s="24"/>
      <c r="F1953" s="24"/>
      <c r="G1953" s="24"/>
      <c r="H1953" s="24"/>
      <c r="I1953" s="24"/>
      <c r="J1953" s="24"/>
      <c r="K1953" s="24"/>
      <c r="L1953" s="24"/>
      <c r="M1953" s="24"/>
      <c r="N1953" s="24"/>
      <c r="O1953" s="24"/>
      <c r="P1953" s="24"/>
      <c r="Q1953" s="24"/>
      <c r="R1953" s="24"/>
      <c r="S1953" s="24"/>
      <c r="T1953" s="24"/>
      <c r="U1953" s="24"/>
      <c r="V1953" s="24"/>
      <c r="W1953" s="24"/>
      <c r="X1953" s="24"/>
      <c r="Y1953" s="24"/>
      <c r="Z1953" s="24"/>
      <c r="AA1953" s="24"/>
      <c r="AB1953" s="24"/>
    </row>
    <row r="1954" spans="1:28">
      <c r="A1954" s="24"/>
      <c r="B1954" s="24"/>
      <c r="C1954" s="24"/>
      <c r="D1954" s="24"/>
      <c r="E1954" s="24"/>
      <c r="F1954" s="24"/>
      <c r="G1954" s="24"/>
      <c r="H1954" s="24"/>
      <c r="I1954" s="24"/>
      <c r="J1954" s="24"/>
      <c r="K1954" s="24"/>
      <c r="L1954" s="24"/>
      <c r="M1954" s="24"/>
      <c r="N1954" s="24"/>
      <c r="O1954" s="24"/>
      <c r="P1954" s="24"/>
      <c r="Q1954" s="24"/>
      <c r="R1954" s="24"/>
      <c r="S1954" s="24"/>
      <c r="T1954" s="24"/>
      <c r="U1954" s="24"/>
      <c r="V1954" s="24"/>
      <c r="W1954" s="24"/>
      <c r="X1954" s="24"/>
      <c r="Y1954" s="24"/>
      <c r="Z1954" s="24"/>
      <c r="AA1954" s="24"/>
      <c r="AB1954" s="24"/>
    </row>
    <row r="1955" spans="1:28">
      <c r="A1955" s="24"/>
      <c r="B1955" s="24"/>
      <c r="C1955" s="24"/>
      <c r="D1955" s="24"/>
      <c r="E1955" s="24"/>
      <c r="F1955" s="24"/>
      <c r="G1955" s="24"/>
      <c r="H1955" s="24"/>
      <c r="I1955" s="24"/>
      <c r="J1955" s="24"/>
      <c r="K1955" s="24"/>
      <c r="L1955" s="24"/>
      <c r="M1955" s="24"/>
      <c r="N1955" s="24"/>
      <c r="O1955" s="24"/>
      <c r="P1955" s="24"/>
      <c r="Q1955" s="24"/>
      <c r="R1955" s="24"/>
      <c r="S1955" s="24"/>
      <c r="T1955" s="24"/>
      <c r="U1955" s="24"/>
      <c r="V1955" s="24"/>
      <c r="W1955" s="24"/>
      <c r="X1955" s="24"/>
      <c r="Y1955" s="24"/>
      <c r="Z1955" s="24"/>
      <c r="AA1955" s="24"/>
      <c r="AB1955" s="24"/>
    </row>
    <row r="1956" spans="1:28">
      <c r="A1956" s="24"/>
      <c r="B1956" s="24"/>
      <c r="C1956" s="24"/>
      <c r="D1956" s="24"/>
      <c r="E1956" s="24"/>
      <c r="F1956" s="24"/>
      <c r="G1956" s="24"/>
      <c r="H1956" s="24"/>
      <c r="I1956" s="24"/>
      <c r="J1956" s="24"/>
      <c r="K1956" s="24"/>
      <c r="L1956" s="24"/>
      <c r="M1956" s="24"/>
      <c r="N1956" s="24"/>
      <c r="O1956" s="24"/>
      <c r="P1956" s="24"/>
      <c r="Q1956" s="24"/>
      <c r="R1956" s="24"/>
      <c r="S1956" s="24"/>
      <c r="T1956" s="24"/>
      <c r="U1956" s="24"/>
      <c r="V1956" s="24"/>
      <c r="W1956" s="24"/>
      <c r="X1956" s="24"/>
      <c r="Y1956" s="24"/>
      <c r="Z1956" s="24"/>
      <c r="AA1956" s="24"/>
      <c r="AB1956" s="24"/>
    </row>
    <row r="1957" spans="1:28">
      <c r="A1957" s="24"/>
      <c r="B1957" s="24"/>
      <c r="C1957" s="24"/>
      <c r="D1957" s="24"/>
      <c r="E1957" s="24"/>
      <c r="F1957" s="24"/>
      <c r="G1957" s="24"/>
      <c r="H1957" s="24"/>
      <c r="I1957" s="24"/>
      <c r="J1957" s="24"/>
      <c r="K1957" s="24"/>
      <c r="L1957" s="24"/>
      <c r="M1957" s="24"/>
      <c r="N1957" s="24"/>
      <c r="O1957" s="24"/>
      <c r="P1957" s="24"/>
      <c r="Q1957" s="24"/>
      <c r="R1957" s="24"/>
      <c r="S1957" s="24"/>
      <c r="T1957" s="24"/>
      <c r="U1957" s="24"/>
      <c r="V1957" s="24"/>
      <c r="W1957" s="24"/>
      <c r="X1957" s="24"/>
      <c r="Y1957" s="24"/>
      <c r="Z1957" s="24"/>
      <c r="AA1957" s="24"/>
      <c r="AB1957" s="24"/>
    </row>
    <row r="1958" spans="1:28">
      <c r="A1958" s="24"/>
      <c r="B1958" s="24"/>
      <c r="C1958" s="24"/>
      <c r="D1958" s="24"/>
      <c r="E1958" s="24"/>
      <c r="F1958" s="24"/>
      <c r="G1958" s="24"/>
      <c r="H1958" s="24"/>
      <c r="I1958" s="24"/>
      <c r="J1958" s="24"/>
      <c r="K1958" s="24"/>
      <c r="L1958" s="24"/>
      <c r="M1958" s="24"/>
      <c r="N1958" s="24"/>
      <c r="O1958" s="24"/>
      <c r="P1958" s="24"/>
      <c r="Q1958" s="24"/>
      <c r="R1958" s="24"/>
      <c r="S1958" s="24"/>
      <c r="T1958" s="24"/>
      <c r="U1958" s="24"/>
      <c r="V1958" s="24"/>
      <c r="W1958" s="24"/>
      <c r="X1958" s="24"/>
      <c r="Y1958" s="24"/>
      <c r="Z1958" s="24"/>
      <c r="AA1958" s="24"/>
      <c r="AB1958" s="24"/>
    </row>
    <row r="1959" spans="1:28">
      <c r="A1959" s="24"/>
      <c r="B1959" s="24"/>
      <c r="C1959" s="24"/>
      <c r="D1959" s="24"/>
      <c r="E1959" s="24"/>
      <c r="F1959" s="24"/>
      <c r="G1959" s="24"/>
      <c r="H1959" s="24"/>
      <c r="I1959" s="24"/>
      <c r="J1959" s="24"/>
      <c r="K1959" s="24"/>
      <c r="L1959" s="24"/>
      <c r="M1959" s="24"/>
      <c r="N1959" s="24"/>
      <c r="O1959" s="24"/>
      <c r="P1959" s="24"/>
      <c r="Q1959" s="24"/>
      <c r="R1959" s="24"/>
      <c r="S1959" s="24"/>
      <c r="T1959" s="24"/>
      <c r="U1959" s="24"/>
      <c r="V1959" s="24"/>
      <c r="W1959" s="24"/>
      <c r="X1959" s="24"/>
      <c r="Y1959" s="24"/>
      <c r="Z1959" s="24"/>
      <c r="AA1959" s="24"/>
      <c r="AB1959" s="24"/>
    </row>
    <row r="1960" spans="1:28">
      <c r="A1960" s="24"/>
      <c r="B1960" s="24"/>
      <c r="C1960" s="24"/>
      <c r="D1960" s="24"/>
      <c r="E1960" s="24"/>
      <c r="F1960" s="24"/>
      <c r="G1960" s="24"/>
      <c r="H1960" s="24"/>
      <c r="I1960" s="24"/>
      <c r="J1960" s="24"/>
      <c r="K1960" s="24"/>
      <c r="L1960" s="24"/>
      <c r="M1960" s="24"/>
      <c r="N1960" s="24"/>
      <c r="O1960" s="24"/>
      <c r="P1960" s="24"/>
      <c r="Q1960" s="24"/>
      <c r="R1960" s="24"/>
      <c r="S1960" s="24"/>
      <c r="T1960" s="24"/>
      <c r="U1960" s="24"/>
      <c r="V1960" s="24"/>
      <c r="W1960" s="24"/>
      <c r="X1960" s="24"/>
      <c r="Y1960" s="24"/>
      <c r="Z1960" s="24"/>
      <c r="AA1960" s="24"/>
      <c r="AB1960" s="24"/>
    </row>
    <row r="1961" spans="1:28">
      <c r="A1961" s="24"/>
      <c r="B1961" s="24"/>
      <c r="C1961" s="24"/>
      <c r="D1961" s="24"/>
      <c r="E1961" s="24"/>
      <c r="F1961" s="24"/>
      <c r="G1961" s="24"/>
      <c r="H1961" s="24"/>
      <c r="I1961" s="24"/>
      <c r="J1961" s="24"/>
      <c r="K1961" s="24"/>
      <c r="L1961" s="24"/>
      <c r="M1961" s="24"/>
      <c r="N1961" s="24"/>
      <c r="O1961" s="24"/>
      <c r="P1961" s="24"/>
      <c r="Q1961" s="24"/>
      <c r="R1961" s="24"/>
      <c r="S1961" s="24"/>
      <c r="T1961" s="24"/>
      <c r="U1961" s="24"/>
      <c r="V1961" s="24"/>
      <c r="W1961" s="24"/>
      <c r="X1961" s="24"/>
      <c r="Y1961" s="24"/>
      <c r="Z1961" s="24"/>
      <c r="AA1961" s="24"/>
      <c r="AB1961" s="24"/>
    </row>
    <row r="1962" spans="1:28">
      <c r="A1962" s="24"/>
      <c r="B1962" s="24"/>
      <c r="C1962" s="24"/>
      <c r="D1962" s="24"/>
      <c r="E1962" s="24"/>
      <c r="F1962" s="24"/>
      <c r="G1962" s="24"/>
      <c r="H1962" s="24"/>
      <c r="I1962" s="24"/>
      <c r="J1962" s="24"/>
      <c r="K1962" s="24"/>
      <c r="L1962" s="24"/>
      <c r="M1962" s="24"/>
      <c r="N1962" s="24"/>
      <c r="O1962" s="24"/>
      <c r="P1962" s="24"/>
      <c r="Q1962" s="24"/>
      <c r="R1962" s="24"/>
      <c r="S1962" s="24"/>
      <c r="T1962" s="24"/>
      <c r="U1962" s="24"/>
      <c r="V1962" s="24"/>
      <c r="W1962" s="24"/>
      <c r="X1962" s="24"/>
      <c r="Y1962" s="24"/>
      <c r="Z1962" s="24"/>
      <c r="AA1962" s="24"/>
      <c r="AB1962" s="24"/>
    </row>
    <row r="1963" spans="1:28">
      <c r="A1963" s="24"/>
      <c r="B1963" s="24"/>
      <c r="C1963" s="24"/>
      <c r="D1963" s="24"/>
      <c r="E1963" s="24"/>
      <c r="F1963" s="24"/>
      <c r="G1963" s="24"/>
      <c r="H1963" s="24"/>
      <c r="I1963" s="24"/>
      <c r="J1963" s="24"/>
      <c r="K1963" s="24"/>
      <c r="L1963" s="24"/>
      <c r="M1963" s="24"/>
      <c r="N1963" s="24"/>
      <c r="O1963" s="24"/>
      <c r="P1963" s="24"/>
      <c r="Q1963" s="24"/>
      <c r="R1963" s="24"/>
      <c r="S1963" s="24"/>
      <c r="T1963" s="24"/>
      <c r="U1963" s="24"/>
      <c r="V1963" s="24"/>
      <c r="W1963" s="24"/>
      <c r="X1963" s="24"/>
      <c r="Y1963" s="24"/>
      <c r="Z1963" s="24"/>
      <c r="AA1963" s="24"/>
      <c r="AB1963" s="24"/>
    </row>
    <row r="1964" spans="1:28">
      <c r="A1964" s="24"/>
      <c r="B1964" s="24"/>
      <c r="C1964" s="24"/>
      <c r="D1964" s="24"/>
      <c r="E1964" s="24"/>
      <c r="F1964" s="24"/>
      <c r="G1964" s="24"/>
      <c r="H1964" s="24"/>
      <c r="I1964" s="24"/>
      <c r="J1964" s="24"/>
      <c r="K1964" s="24"/>
      <c r="L1964" s="24"/>
      <c r="M1964" s="24"/>
      <c r="N1964" s="24"/>
      <c r="O1964" s="24"/>
      <c r="P1964" s="24"/>
      <c r="Q1964" s="24"/>
      <c r="R1964" s="24"/>
      <c r="S1964" s="24"/>
      <c r="T1964" s="24"/>
      <c r="U1964" s="24"/>
      <c r="V1964" s="24"/>
      <c r="W1964" s="24"/>
      <c r="X1964" s="24"/>
      <c r="Y1964" s="24"/>
      <c r="Z1964" s="24"/>
      <c r="AA1964" s="24"/>
      <c r="AB1964" s="24"/>
    </row>
    <row r="1965" spans="1:28">
      <c r="A1965" s="24"/>
      <c r="B1965" s="24"/>
      <c r="C1965" s="24"/>
      <c r="D1965" s="24"/>
      <c r="E1965" s="24"/>
      <c r="F1965" s="24"/>
      <c r="G1965" s="24"/>
      <c r="H1965" s="24"/>
      <c r="I1965" s="24"/>
      <c r="J1965" s="24"/>
      <c r="K1965" s="24"/>
      <c r="L1965" s="24"/>
      <c r="M1965" s="24"/>
      <c r="N1965" s="24"/>
      <c r="O1965" s="24"/>
      <c r="P1965" s="24"/>
      <c r="Q1965" s="24"/>
      <c r="R1965" s="24"/>
      <c r="S1965" s="24"/>
      <c r="T1965" s="24"/>
      <c r="U1965" s="24"/>
      <c r="V1965" s="24"/>
      <c r="W1965" s="24"/>
      <c r="X1965" s="24"/>
      <c r="Y1965" s="24"/>
      <c r="Z1965" s="24"/>
      <c r="AA1965" s="24"/>
      <c r="AB1965" s="24"/>
    </row>
    <row r="1966" spans="1:28">
      <c r="A1966" s="24"/>
      <c r="B1966" s="24"/>
      <c r="C1966" s="24"/>
      <c r="D1966" s="24"/>
      <c r="E1966" s="24"/>
      <c r="F1966" s="24"/>
      <c r="G1966" s="24"/>
      <c r="H1966" s="24"/>
      <c r="I1966" s="24"/>
      <c r="J1966" s="24"/>
      <c r="K1966" s="24"/>
      <c r="L1966" s="24"/>
      <c r="M1966" s="24"/>
      <c r="N1966" s="24"/>
      <c r="O1966" s="24"/>
      <c r="P1966" s="24"/>
      <c r="Q1966" s="24"/>
      <c r="R1966" s="24"/>
      <c r="S1966" s="24"/>
      <c r="T1966" s="24"/>
      <c r="U1966" s="24"/>
      <c r="V1966" s="24"/>
      <c r="W1966" s="24"/>
      <c r="X1966" s="24"/>
      <c r="Y1966" s="24"/>
      <c r="Z1966" s="24"/>
      <c r="AA1966" s="24"/>
      <c r="AB1966" s="24"/>
    </row>
    <row r="1967" spans="1:28">
      <c r="A1967" s="24"/>
      <c r="B1967" s="24"/>
      <c r="C1967" s="24"/>
      <c r="D1967" s="24"/>
      <c r="E1967" s="24"/>
      <c r="F1967" s="24"/>
      <c r="G1967" s="24"/>
      <c r="H1967" s="24"/>
      <c r="I1967" s="24"/>
      <c r="J1967" s="24"/>
      <c r="K1967" s="24"/>
      <c r="L1967" s="24"/>
      <c r="M1967" s="24"/>
      <c r="N1967" s="24"/>
      <c r="O1967" s="24"/>
      <c r="P1967" s="24"/>
      <c r="Q1967" s="24"/>
      <c r="R1967" s="24"/>
      <c r="S1967" s="24"/>
      <c r="T1967" s="24"/>
      <c r="U1967" s="24"/>
      <c r="V1967" s="24"/>
      <c r="W1967" s="24"/>
      <c r="X1967" s="24"/>
      <c r="Y1967" s="24"/>
      <c r="Z1967" s="24"/>
      <c r="AA1967" s="24"/>
      <c r="AB1967" s="24"/>
    </row>
    <row r="1968" spans="1:28">
      <c r="A1968" s="24"/>
      <c r="B1968" s="24"/>
      <c r="C1968" s="24"/>
      <c r="D1968" s="24"/>
      <c r="E1968" s="24"/>
      <c r="F1968" s="24"/>
      <c r="G1968" s="24"/>
      <c r="H1968" s="24"/>
      <c r="I1968" s="24"/>
      <c r="J1968" s="24"/>
      <c r="K1968" s="24"/>
      <c r="L1968" s="24"/>
      <c r="M1968" s="24"/>
      <c r="N1968" s="24"/>
      <c r="O1968" s="24"/>
      <c r="P1968" s="24"/>
      <c r="Q1968" s="24"/>
      <c r="R1968" s="24"/>
      <c r="S1968" s="24"/>
      <c r="T1968" s="24"/>
      <c r="U1968" s="24"/>
      <c r="V1968" s="24"/>
      <c r="W1968" s="24"/>
      <c r="X1968" s="24"/>
      <c r="Y1968" s="24"/>
      <c r="Z1968" s="24"/>
      <c r="AA1968" s="24"/>
      <c r="AB1968" s="24"/>
    </row>
    <row r="1969" spans="1:28">
      <c r="A1969" s="24"/>
      <c r="B1969" s="24"/>
      <c r="C1969" s="24"/>
      <c r="D1969" s="24"/>
      <c r="E1969" s="24"/>
      <c r="F1969" s="24"/>
      <c r="G1969" s="24"/>
      <c r="H1969" s="24"/>
      <c r="I1969" s="24"/>
      <c r="J1969" s="24"/>
      <c r="K1969" s="24"/>
      <c r="L1969" s="24"/>
      <c r="M1969" s="24"/>
      <c r="N1969" s="24"/>
      <c r="O1969" s="24"/>
      <c r="P1969" s="24"/>
      <c r="Q1969" s="24"/>
      <c r="R1969" s="24"/>
      <c r="S1969" s="24"/>
      <c r="T1969" s="24"/>
      <c r="U1969" s="24"/>
      <c r="V1969" s="24"/>
      <c r="W1969" s="24"/>
      <c r="X1969" s="24"/>
      <c r="Y1969" s="24"/>
      <c r="Z1969" s="24"/>
      <c r="AA1969" s="24"/>
      <c r="AB1969" s="24"/>
    </row>
    <row r="1970" spans="1:28">
      <c r="A1970" s="24"/>
      <c r="B1970" s="24"/>
      <c r="C1970" s="24"/>
      <c r="D1970" s="24"/>
      <c r="E1970" s="24"/>
      <c r="F1970" s="24"/>
      <c r="G1970" s="24"/>
      <c r="H1970" s="24"/>
      <c r="I1970" s="24"/>
      <c r="J1970" s="24"/>
      <c r="K1970" s="24"/>
      <c r="L1970" s="24"/>
      <c r="M1970" s="24"/>
      <c r="N1970" s="24"/>
      <c r="O1970" s="24"/>
      <c r="P1970" s="24"/>
      <c r="Q1970" s="24"/>
      <c r="R1970" s="24"/>
      <c r="S1970" s="24"/>
      <c r="T1970" s="24"/>
      <c r="U1970" s="24"/>
      <c r="V1970" s="24"/>
      <c r="W1970" s="24"/>
      <c r="X1970" s="24"/>
      <c r="Y1970" s="24"/>
      <c r="Z1970" s="24"/>
      <c r="AA1970" s="24"/>
      <c r="AB1970" s="24"/>
    </row>
    <row r="1971" spans="1:28">
      <c r="A1971" s="24"/>
      <c r="B1971" s="24"/>
      <c r="C1971" s="24"/>
      <c r="D1971" s="24"/>
      <c r="E1971" s="24"/>
      <c r="F1971" s="24"/>
      <c r="G1971" s="24"/>
      <c r="H1971" s="24"/>
      <c r="I1971" s="24"/>
      <c r="J1971" s="24"/>
      <c r="K1971" s="24"/>
      <c r="L1971" s="24"/>
      <c r="M1971" s="24"/>
      <c r="N1971" s="24"/>
      <c r="O1971" s="24"/>
      <c r="P1971" s="24"/>
      <c r="Q1971" s="24"/>
      <c r="R1971" s="24"/>
      <c r="S1971" s="24"/>
      <c r="T1971" s="24"/>
      <c r="U1971" s="24"/>
      <c r="V1971" s="24"/>
      <c r="W1971" s="24"/>
      <c r="X1971" s="24"/>
      <c r="Y1971" s="24"/>
      <c r="Z1971" s="24"/>
      <c r="AA1971" s="24"/>
      <c r="AB1971" s="24"/>
    </row>
    <row r="1972" spans="1:28">
      <c r="A1972" s="24"/>
      <c r="B1972" s="24"/>
      <c r="C1972" s="24"/>
      <c r="D1972" s="24"/>
      <c r="E1972" s="24"/>
      <c r="F1972" s="24"/>
      <c r="G1972" s="24"/>
      <c r="H1972" s="24"/>
      <c r="I1972" s="24"/>
      <c r="J1972" s="24"/>
      <c r="K1972" s="24"/>
      <c r="L1972" s="24"/>
      <c r="M1972" s="24"/>
      <c r="N1972" s="24"/>
      <c r="O1972" s="24"/>
      <c r="P1972" s="24"/>
      <c r="Q1972" s="24"/>
      <c r="R1972" s="24"/>
      <c r="S1972" s="24"/>
      <c r="T1972" s="24"/>
      <c r="U1972" s="24"/>
      <c r="V1972" s="24"/>
      <c r="W1972" s="24"/>
      <c r="X1972" s="24"/>
      <c r="Y1972" s="24"/>
      <c r="Z1972" s="24"/>
      <c r="AA1972" s="24"/>
      <c r="AB1972" s="24"/>
    </row>
    <row r="1973" spans="1:28">
      <c r="A1973" s="24"/>
      <c r="B1973" s="24"/>
      <c r="C1973" s="24"/>
      <c r="D1973" s="24"/>
      <c r="E1973" s="24"/>
      <c r="F1973" s="24"/>
      <c r="G1973" s="24"/>
      <c r="H1973" s="24"/>
      <c r="I1973" s="24"/>
      <c r="J1973" s="24"/>
      <c r="K1973" s="24"/>
      <c r="L1973" s="24"/>
      <c r="M1973" s="24"/>
      <c r="N1973" s="24"/>
      <c r="O1973" s="24"/>
      <c r="P1973" s="24"/>
      <c r="Q1973" s="24"/>
      <c r="R1973" s="24"/>
      <c r="S1973" s="24"/>
      <c r="T1973" s="24"/>
      <c r="U1973" s="24"/>
      <c r="V1973" s="24"/>
      <c r="W1973" s="24"/>
      <c r="X1973" s="24"/>
      <c r="Y1973" s="24"/>
      <c r="Z1973" s="24"/>
      <c r="AA1973" s="24"/>
      <c r="AB1973" s="24"/>
    </row>
    <row r="1974" spans="1:28">
      <c r="A1974" s="24"/>
      <c r="B1974" s="24"/>
      <c r="C1974" s="24"/>
      <c r="D1974" s="24"/>
      <c r="E1974" s="24"/>
      <c r="F1974" s="24"/>
      <c r="G1974" s="24"/>
      <c r="H1974" s="24"/>
      <c r="I1974" s="24"/>
      <c r="J1974" s="24"/>
      <c r="K1974" s="24"/>
      <c r="L1974" s="24"/>
      <c r="M1974" s="24"/>
      <c r="N1974" s="24"/>
      <c r="O1974" s="24"/>
      <c r="P1974" s="24"/>
      <c r="Q1974" s="24"/>
      <c r="R1974" s="24"/>
      <c r="S1974" s="24"/>
      <c r="T1974" s="24"/>
      <c r="U1974" s="24"/>
      <c r="V1974" s="24"/>
      <c r="W1974" s="24"/>
      <c r="X1974" s="24"/>
      <c r="Y1974" s="24"/>
      <c r="Z1974" s="24"/>
      <c r="AA1974" s="24"/>
      <c r="AB1974" s="24"/>
    </row>
    <row r="1975" spans="1:28">
      <c r="A1975" s="24"/>
      <c r="B1975" s="24"/>
      <c r="C1975" s="24"/>
      <c r="D1975" s="24"/>
      <c r="E1975" s="24"/>
      <c r="F1975" s="24"/>
      <c r="G1975" s="24"/>
      <c r="H1975" s="24"/>
      <c r="I1975" s="24"/>
      <c r="J1975" s="24"/>
      <c r="K1975" s="24"/>
      <c r="L1975" s="24"/>
      <c r="M1975" s="24"/>
      <c r="N1975" s="24"/>
      <c r="O1975" s="24"/>
      <c r="P1975" s="24"/>
      <c r="Q1975" s="24"/>
      <c r="R1975" s="24"/>
      <c r="S1975" s="24"/>
      <c r="T1975" s="24"/>
      <c r="U1975" s="24"/>
      <c r="V1975" s="24"/>
      <c r="W1975" s="24"/>
      <c r="X1975" s="24"/>
      <c r="Y1975" s="24"/>
      <c r="Z1975" s="24"/>
      <c r="AA1975" s="24"/>
      <c r="AB1975" s="24"/>
    </row>
    <row r="1976" spans="1:28">
      <c r="A1976" s="24"/>
      <c r="B1976" s="24"/>
      <c r="C1976" s="24"/>
      <c r="D1976" s="24"/>
      <c r="E1976" s="24"/>
      <c r="F1976" s="24"/>
      <c r="G1976" s="24"/>
      <c r="H1976" s="24"/>
      <c r="I1976" s="24"/>
      <c r="J1976" s="24"/>
      <c r="K1976" s="24"/>
      <c r="L1976" s="24"/>
      <c r="M1976" s="24"/>
      <c r="N1976" s="24"/>
      <c r="O1976" s="24"/>
      <c r="P1976" s="24"/>
      <c r="Q1976" s="24"/>
      <c r="R1976" s="24"/>
      <c r="S1976" s="24"/>
      <c r="T1976" s="24"/>
      <c r="U1976" s="24"/>
      <c r="V1976" s="24"/>
      <c r="W1976" s="24"/>
      <c r="X1976" s="24"/>
      <c r="Y1976" s="24"/>
      <c r="Z1976" s="24"/>
      <c r="AA1976" s="24"/>
      <c r="AB1976" s="24"/>
    </row>
    <row r="1977" spans="1:28">
      <c r="A1977" s="24"/>
      <c r="B1977" s="24"/>
      <c r="C1977" s="24"/>
      <c r="D1977" s="24"/>
      <c r="E1977" s="24"/>
      <c r="F1977" s="24"/>
      <c r="G1977" s="24"/>
      <c r="H1977" s="24"/>
      <c r="I1977" s="24"/>
      <c r="J1977" s="24"/>
      <c r="K1977" s="24"/>
      <c r="L1977" s="24"/>
      <c r="M1977" s="24"/>
      <c r="N1977" s="24"/>
      <c r="O1977" s="24"/>
      <c r="P1977" s="24"/>
      <c r="Q1977" s="24"/>
      <c r="R1977" s="24"/>
      <c r="S1977" s="24"/>
      <c r="T1977" s="24"/>
      <c r="U1977" s="24"/>
      <c r="V1977" s="24"/>
      <c r="W1977" s="24"/>
      <c r="X1977" s="24"/>
      <c r="Y1977" s="24"/>
      <c r="Z1977" s="24"/>
      <c r="AA1977" s="24"/>
      <c r="AB1977" s="24"/>
    </row>
    <row r="1978" spans="1:28">
      <c r="A1978" s="24"/>
      <c r="B1978" s="24"/>
      <c r="C1978" s="24"/>
      <c r="D1978" s="24"/>
      <c r="E1978" s="24"/>
      <c r="F1978" s="24"/>
      <c r="G1978" s="24"/>
      <c r="H1978" s="24"/>
      <c r="I1978" s="24"/>
      <c r="J1978" s="24"/>
      <c r="K1978" s="24"/>
      <c r="L1978" s="24"/>
      <c r="M1978" s="24"/>
      <c r="N1978" s="24"/>
      <c r="O1978" s="24"/>
      <c r="P1978" s="24"/>
      <c r="Q1978" s="24"/>
      <c r="R1978" s="24"/>
      <c r="S1978" s="24"/>
      <c r="T1978" s="24"/>
      <c r="U1978" s="24"/>
      <c r="V1978" s="24"/>
      <c r="W1978" s="24"/>
      <c r="X1978" s="24"/>
      <c r="Y1978" s="24"/>
      <c r="Z1978" s="24"/>
      <c r="AA1978" s="24"/>
      <c r="AB1978" s="24"/>
    </row>
    <row r="1979" spans="1:28">
      <c r="A1979" s="24"/>
      <c r="B1979" s="24"/>
      <c r="C1979" s="24"/>
      <c r="D1979" s="24"/>
      <c r="E1979" s="24"/>
      <c r="F1979" s="24"/>
      <c r="G1979" s="24"/>
      <c r="H1979" s="24"/>
      <c r="I1979" s="24"/>
      <c r="J1979" s="24"/>
      <c r="K1979" s="24"/>
      <c r="L1979" s="24"/>
      <c r="M1979" s="24"/>
      <c r="N1979" s="24"/>
      <c r="O1979" s="24"/>
      <c r="P1979" s="24"/>
      <c r="Q1979" s="24"/>
      <c r="R1979" s="24"/>
      <c r="S1979" s="24"/>
      <c r="T1979" s="24"/>
      <c r="U1979" s="24"/>
      <c r="V1979" s="24"/>
      <c r="W1979" s="24"/>
      <c r="X1979" s="24"/>
      <c r="Y1979" s="24"/>
      <c r="Z1979" s="24"/>
      <c r="AA1979" s="24"/>
      <c r="AB1979" s="24"/>
    </row>
    <row r="1980" spans="1:28">
      <c r="A1980" s="24"/>
      <c r="B1980" s="24"/>
      <c r="C1980" s="24"/>
      <c r="D1980" s="24"/>
      <c r="E1980" s="24"/>
      <c r="F1980" s="24"/>
      <c r="G1980" s="24"/>
      <c r="H1980" s="24"/>
      <c r="I1980" s="24"/>
      <c r="J1980" s="24"/>
      <c r="K1980" s="24"/>
      <c r="L1980" s="24"/>
      <c r="M1980" s="24"/>
      <c r="N1980" s="24"/>
      <c r="O1980" s="24"/>
      <c r="P1980" s="24"/>
      <c r="Q1980" s="24"/>
      <c r="R1980" s="24"/>
      <c r="S1980" s="24"/>
      <c r="T1980" s="24"/>
      <c r="U1980" s="24"/>
      <c r="V1980" s="24"/>
      <c r="W1980" s="24"/>
      <c r="X1980" s="24"/>
      <c r="Y1980" s="24"/>
      <c r="Z1980" s="24"/>
      <c r="AA1980" s="24"/>
      <c r="AB1980" s="24"/>
    </row>
    <row r="1981" spans="1:28">
      <c r="A1981" s="24"/>
      <c r="B1981" s="24"/>
      <c r="C1981" s="24"/>
      <c r="D1981" s="24"/>
      <c r="E1981" s="24"/>
      <c r="F1981" s="24"/>
      <c r="G1981" s="24"/>
      <c r="H1981" s="24"/>
      <c r="I1981" s="24"/>
      <c r="J1981" s="24"/>
      <c r="K1981" s="24"/>
      <c r="L1981" s="24"/>
      <c r="M1981" s="24"/>
      <c r="N1981" s="24"/>
      <c r="O1981" s="24"/>
      <c r="P1981" s="24"/>
      <c r="Q1981" s="24"/>
      <c r="R1981" s="24"/>
      <c r="S1981" s="24"/>
      <c r="T1981" s="24"/>
      <c r="U1981" s="24"/>
      <c r="V1981" s="24"/>
      <c r="W1981" s="24"/>
      <c r="X1981" s="24"/>
      <c r="Y1981" s="24"/>
      <c r="Z1981" s="24"/>
      <c r="AA1981" s="24"/>
      <c r="AB1981" s="24"/>
    </row>
    <row r="1982" spans="1:28">
      <c r="A1982" s="24"/>
      <c r="B1982" s="24"/>
      <c r="C1982" s="24"/>
      <c r="D1982" s="24"/>
      <c r="E1982" s="24"/>
      <c r="F1982" s="24"/>
      <c r="G1982" s="24"/>
      <c r="H1982" s="24"/>
      <c r="I1982" s="24"/>
      <c r="J1982" s="24"/>
      <c r="K1982" s="24"/>
      <c r="L1982" s="24"/>
      <c r="M1982" s="24"/>
      <c r="N1982" s="24"/>
      <c r="O1982" s="24"/>
      <c r="P1982" s="24"/>
      <c r="Q1982" s="24"/>
      <c r="R1982" s="24"/>
      <c r="S1982" s="24"/>
      <c r="T1982" s="24"/>
      <c r="U1982" s="24"/>
      <c r="V1982" s="24"/>
      <c r="W1982" s="24"/>
      <c r="X1982" s="24"/>
      <c r="Y1982" s="24"/>
      <c r="Z1982" s="24"/>
      <c r="AA1982" s="24"/>
      <c r="AB1982" s="24"/>
    </row>
    <row r="1983" spans="1:28">
      <c r="A1983" s="24"/>
      <c r="B1983" s="24"/>
      <c r="C1983" s="24"/>
      <c r="D1983" s="24"/>
      <c r="E1983" s="24"/>
      <c r="F1983" s="24"/>
      <c r="G1983" s="24"/>
      <c r="H1983" s="24"/>
      <c r="I1983" s="24"/>
      <c r="J1983" s="24"/>
      <c r="K1983" s="24"/>
      <c r="L1983" s="24"/>
      <c r="M1983" s="24"/>
      <c r="N1983" s="24"/>
      <c r="O1983" s="24"/>
      <c r="P1983" s="24"/>
      <c r="Q1983" s="24"/>
      <c r="R1983" s="24"/>
      <c r="S1983" s="24"/>
      <c r="T1983" s="24"/>
      <c r="U1983" s="24"/>
      <c r="V1983" s="24"/>
      <c r="W1983" s="24"/>
      <c r="X1983" s="24"/>
      <c r="Y1983" s="24"/>
      <c r="Z1983" s="24"/>
      <c r="AA1983" s="24"/>
      <c r="AB1983" s="24"/>
    </row>
    <row r="1984" spans="1:28">
      <c r="A1984" s="24"/>
      <c r="B1984" s="24"/>
      <c r="C1984" s="24"/>
      <c r="D1984" s="24"/>
      <c r="E1984" s="24"/>
      <c r="F1984" s="24"/>
      <c r="G1984" s="24"/>
      <c r="H1984" s="24"/>
      <c r="I1984" s="24"/>
      <c r="J1984" s="24"/>
      <c r="K1984" s="24"/>
      <c r="L1984" s="24"/>
      <c r="M1984" s="24"/>
      <c r="N1984" s="24"/>
      <c r="O1984" s="24"/>
      <c r="P1984" s="24"/>
      <c r="Q1984" s="24"/>
      <c r="R1984" s="24"/>
      <c r="S1984" s="24"/>
      <c r="T1984" s="24"/>
      <c r="U1984" s="24"/>
      <c r="V1984" s="24"/>
      <c r="W1984" s="24"/>
      <c r="X1984" s="24"/>
      <c r="Y1984" s="24"/>
      <c r="Z1984" s="24"/>
      <c r="AA1984" s="24"/>
      <c r="AB1984" s="24"/>
    </row>
    <row r="1985" spans="1:28">
      <c r="A1985" s="24"/>
      <c r="B1985" s="24"/>
      <c r="C1985" s="24"/>
      <c r="D1985" s="24"/>
      <c r="E1985" s="24"/>
      <c r="F1985" s="24"/>
      <c r="G1985" s="24"/>
      <c r="H1985" s="24"/>
      <c r="I1985" s="24"/>
      <c r="J1985" s="24"/>
      <c r="K1985" s="24"/>
      <c r="L1985" s="24"/>
      <c r="M1985" s="24"/>
      <c r="N1985" s="24"/>
      <c r="O1985" s="24"/>
      <c r="P1985" s="24"/>
      <c r="Q1985" s="24"/>
      <c r="R1985" s="24"/>
      <c r="S1985" s="24"/>
      <c r="T1985" s="24"/>
      <c r="U1985" s="24"/>
      <c r="V1985" s="24"/>
      <c r="W1985" s="24"/>
      <c r="X1985" s="24"/>
      <c r="Y1985" s="24"/>
      <c r="Z1985" s="24"/>
      <c r="AA1985" s="24"/>
      <c r="AB1985" s="24"/>
    </row>
    <row r="1986" spans="1:28">
      <c r="A1986" s="24"/>
      <c r="B1986" s="24"/>
      <c r="C1986" s="24"/>
      <c r="D1986" s="24"/>
      <c r="E1986" s="24"/>
      <c r="F1986" s="24"/>
      <c r="G1986" s="24"/>
      <c r="H1986" s="24"/>
      <c r="I1986" s="24"/>
      <c r="J1986" s="24"/>
      <c r="K1986" s="24"/>
      <c r="L1986" s="24"/>
      <c r="M1986" s="24"/>
      <c r="N1986" s="24"/>
      <c r="O1986" s="24"/>
      <c r="P1986" s="24"/>
      <c r="Q1986" s="24"/>
      <c r="R1986" s="24"/>
      <c r="S1986" s="24"/>
      <c r="T1986" s="24"/>
      <c r="U1986" s="24"/>
      <c r="V1986" s="24"/>
      <c r="W1986" s="24"/>
      <c r="X1986" s="24"/>
      <c r="Y1986" s="24"/>
      <c r="Z1986" s="24"/>
      <c r="AA1986" s="24"/>
      <c r="AB1986" s="24"/>
    </row>
    <row r="1987" spans="1:28">
      <c r="A1987" s="24"/>
      <c r="B1987" s="24"/>
      <c r="C1987" s="24"/>
      <c r="D1987" s="24"/>
      <c r="E1987" s="24"/>
      <c r="F1987" s="24"/>
      <c r="G1987" s="24"/>
      <c r="H1987" s="24"/>
      <c r="I1987" s="24"/>
      <c r="J1987" s="24"/>
      <c r="K1987" s="24"/>
      <c r="L1987" s="24"/>
      <c r="M1987" s="24"/>
      <c r="N1987" s="24"/>
      <c r="O1987" s="24"/>
      <c r="P1987" s="24"/>
      <c r="Q1987" s="24"/>
      <c r="R1987" s="24"/>
      <c r="S1987" s="24"/>
      <c r="T1987" s="24"/>
      <c r="U1987" s="24"/>
      <c r="V1987" s="24"/>
      <c r="W1987" s="24"/>
      <c r="X1987" s="24"/>
      <c r="Y1987" s="24"/>
      <c r="Z1987" s="24"/>
      <c r="AA1987" s="24"/>
      <c r="AB1987" s="24"/>
    </row>
    <row r="1988" spans="1:28">
      <c r="A1988" s="24"/>
      <c r="B1988" s="24"/>
      <c r="C1988" s="24"/>
      <c r="D1988" s="24"/>
      <c r="E1988" s="24"/>
      <c r="F1988" s="24"/>
      <c r="G1988" s="24"/>
      <c r="H1988" s="24"/>
      <c r="I1988" s="24"/>
      <c r="J1988" s="24"/>
      <c r="K1988" s="24"/>
      <c r="L1988" s="24"/>
      <c r="M1988" s="24"/>
      <c r="N1988" s="24"/>
      <c r="O1988" s="24"/>
      <c r="P1988" s="24"/>
      <c r="Q1988" s="24"/>
      <c r="R1988" s="24"/>
      <c r="S1988" s="24"/>
      <c r="T1988" s="24"/>
      <c r="U1988" s="24"/>
      <c r="V1988" s="24"/>
      <c r="W1988" s="24"/>
      <c r="X1988" s="24"/>
      <c r="Y1988" s="24"/>
      <c r="Z1988" s="24"/>
      <c r="AA1988" s="24"/>
      <c r="AB1988" s="24"/>
    </row>
    <row r="1989" spans="1:28">
      <c r="A1989" s="24"/>
      <c r="B1989" s="24"/>
      <c r="C1989" s="24"/>
      <c r="D1989" s="24"/>
      <c r="E1989" s="24"/>
      <c r="F1989" s="24"/>
      <c r="G1989" s="24"/>
      <c r="H1989" s="24"/>
      <c r="I1989" s="24"/>
      <c r="J1989" s="24"/>
      <c r="K1989" s="24"/>
      <c r="L1989" s="24"/>
      <c r="M1989" s="24"/>
      <c r="N1989" s="24"/>
      <c r="O1989" s="24"/>
      <c r="P1989" s="24"/>
      <c r="Q1989" s="24"/>
      <c r="R1989" s="24"/>
      <c r="S1989" s="24"/>
      <c r="T1989" s="24"/>
      <c r="U1989" s="24"/>
      <c r="V1989" s="24"/>
      <c r="W1989" s="24"/>
      <c r="X1989" s="24"/>
      <c r="Y1989" s="24"/>
      <c r="Z1989" s="24"/>
      <c r="AA1989" s="24"/>
      <c r="AB1989" s="24"/>
    </row>
    <row r="1990" spans="1:28">
      <c r="A1990" s="24"/>
      <c r="B1990" s="24"/>
      <c r="C1990" s="24"/>
      <c r="D1990" s="24"/>
      <c r="E1990" s="24"/>
      <c r="F1990" s="24"/>
      <c r="G1990" s="24"/>
      <c r="H1990" s="24"/>
      <c r="I1990" s="24"/>
      <c r="J1990" s="24"/>
      <c r="K1990" s="24"/>
      <c r="L1990" s="24"/>
      <c r="M1990" s="24"/>
      <c r="N1990" s="24"/>
      <c r="O1990" s="24"/>
      <c r="P1990" s="24"/>
      <c r="Q1990" s="24"/>
      <c r="R1990" s="24"/>
      <c r="S1990" s="24"/>
      <c r="T1990" s="24"/>
      <c r="U1990" s="24"/>
      <c r="V1990" s="24"/>
      <c r="W1990" s="24"/>
      <c r="X1990" s="24"/>
      <c r="Y1990" s="24"/>
      <c r="Z1990" s="24"/>
      <c r="AA1990" s="24"/>
      <c r="AB1990" s="24"/>
    </row>
    <row r="1991" spans="1:28">
      <c r="A1991" s="24"/>
      <c r="B1991" s="24"/>
      <c r="C1991" s="24"/>
      <c r="D1991" s="24"/>
      <c r="E1991" s="24"/>
      <c r="F1991" s="24"/>
      <c r="G1991" s="24"/>
      <c r="H1991" s="24"/>
      <c r="I1991" s="24"/>
      <c r="J1991" s="24"/>
      <c r="K1991" s="24"/>
      <c r="L1991" s="24"/>
      <c r="M1991" s="24"/>
      <c r="N1991" s="24"/>
      <c r="O1991" s="24"/>
      <c r="P1991" s="24"/>
      <c r="Q1991" s="24"/>
      <c r="R1991" s="24"/>
      <c r="S1991" s="24"/>
      <c r="T1991" s="24"/>
      <c r="U1991" s="24"/>
      <c r="V1991" s="24"/>
      <c r="W1991" s="24"/>
      <c r="X1991" s="24"/>
      <c r="Y1991" s="24"/>
      <c r="Z1991" s="24"/>
      <c r="AA1991" s="24"/>
      <c r="AB1991" s="24"/>
    </row>
    <row r="1992" spans="1:28">
      <c r="A1992" s="24"/>
      <c r="B1992" s="24"/>
      <c r="C1992" s="24"/>
      <c r="D1992" s="24"/>
      <c r="E1992" s="24"/>
      <c r="F1992" s="24"/>
      <c r="G1992" s="24"/>
      <c r="H1992" s="24"/>
      <c r="I1992" s="24"/>
      <c r="J1992" s="24"/>
      <c r="K1992" s="24"/>
      <c r="L1992" s="24"/>
      <c r="M1992" s="24"/>
      <c r="N1992" s="24"/>
      <c r="O1992" s="24"/>
      <c r="P1992" s="24"/>
      <c r="Q1992" s="24"/>
      <c r="R1992" s="24"/>
      <c r="S1992" s="24"/>
      <c r="T1992" s="24"/>
      <c r="U1992" s="24"/>
      <c r="V1992" s="24"/>
      <c r="W1992" s="24"/>
      <c r="X1992" s="24"/>
      <c r="Y1992" s="24"/>
      <c r="Z1992" s="24"/>
      <c r="AA1992" s="24"/>
      <c r="AB1992" s="24"/>
    </row>
    <row r="1993" spans="1:28">
      <c r="A1993" s="24"/>
      <c r="B1993" s="24"/>
      <c r="C1993" s="24"/>
      <c r="D1993" s="24"/>
      <c r="E1993" s="24"/>
      <c r="F1993" s="24"/>
      <c r="G1993" s="24"/>
      <c r="H1993" s="24"/>
      <c r="I1993" s="24"/>
      <c r="J1993" s="24"/>
      <c r="K1993" s="24"/>
      <c r="L1993" s="24"/>
      <c r="M1993" s="24"/>
      <c r="N1993" s="24"/>
      <c r="O1993" s="24"/>
      <c r="P1993" s="24"/>
      <c r="Q1993" s="24"/>
      <c r="R1993" s="24"/>
      <c r="S1993" s="24"/>
      <c r="T1993" s="24"/>
      <c r="U1993" s="24"/>
      <c r="V1993" s="24"/>
      <c r="W1993" s="24"/>
      <c r="X1993" s="24"/>
      <c r="Y1993" s="24"/>
      <c r="Z1993" s="24"/>
      <c r="AA1993" s="24"/>
      <c r="AB1993" s="24"/>
    </row>
    <row r="1994" spans="1:28">
      <c r="A1994" s="24"/>
      <c r="B1994" s="24"/>
      <c r="C1994" s="24"/>
      <c r="D1994" s="24"/>
      <c r="E1994" s="24"/>
      <c r="F1994" s="24"/>
      <c r="G1994" s="24"/>
      <c r="H1994" s="24"/>
      <c r="I1994" s="24"/>
      <c r="J1994" s="24"/>
      <c r="K1994" s="24"/>
      <c r="L1994" s="24"/>
      <c r="M1994" s="24"/>
      <c r="N1994" s="24"/>
      <c r="O1994" s="24"/>
      <c r="P1994" s="24"/>
      <c r="Q1994" s="24"/>
      <c r="R1994" s="24"/>
      <c r="S1994" s="24"/>
      <c r="T1994" s="24"/>
      <c r="U1994" s="24"/>
      <c r="V1994" s="24"/>
      <c r="W1994" s="24"/>
      <c r="X1994" s="24"/>
      <c r="Y1994" s="24"/>
      <c r="Z1994" s="24"/>
      <c r="AA1994" s="24"/>
      <c r="AB1994" s="24"/>
    </row>
    <row r="1995" spans="1:28">
      <c r="A1995" s="24"/>
      <c r="B1995" s="24"/>
      <c r="C1995" s="24"/>
      <c r="D1995" s="24"/>
      <c r="E1995" s="24"/>
      <c r="F1995" s="24"/>
      <c r="G1995" s="24"/>
      <c r="H1995" s="24"/>
      <c r="I1995" s="24"/>
      <c r="J1995" s="24"/>
      <c r="K1995" s="24"/>
      <c r="L1995" s="24"/>
      <c r="M1995" s="24"/>
      <c r="N1995" s="24"/>
      <c r="O1995" s="24"/>
      <c r="P1995" s="24"/>
      <c r="Q1995" s="24"/>
      <c r="R1995" s="24"/>
      <c r="S1995" s="24"/>
      <c r="T1995" s="24"/>
      <c r="U1995" s="24"/>
      <c r="V1995" s="24"/>
      <c r="W1995" s="24"/>
      <c r="X1995" s="24"/>
      <c r="Y1995" s="24"/>
      <c r="Z1995" s="24"/>
      <c r="AA1995" s="24"/>
      <c r="AB1995" s="24"/>
    </row>
    <row r="1996" spans="1:28">
      <c r="A1996" s="24"/>
      <c r="B1996" s="24"/>
      <c r="C1996" s="24"/>
      <c r="D1996" s="24"/>
      <c r="E1996" s="24"/>
      <c r="F1996" s="24"/>
      <c r="G1996" s="24"/>
      <c r="H1996" s="24"/>
      <c r="I1996" s="24"/>
      <c r="J1996" s="24"/>
      <c r="K1996" s="24"/>
      <c r="L1996" s="24"/>
      <c r="M1996" s="24"/>
      <c r="N1996" s="24"/>
      <c r="O1996" s="24"/>
      <c r="P1996" s="24"/>
      <c r="Q1996" s="24"/>
      <c r="R1996" s="24"/>
      <c r="S1996" s="24"/>
      <c r="T1996" s="24"/>
      <c r="U1996" s="24"/>
      <c r="V1996" s="24"/>
      <c r="W1996" s="24"/>
      <c r="X1996" s="24"/>
      <c r="Y1996" s="24"/>
      <c r="Z1996" s="24"/>
      <c r="AA1996" s="24"/>
      <c r="AB1996" s="24"/>
    </row>
    <row r="1997" spans="1:28">
      <c r="A1997" s="24"/>
      <c r="B1997" s="24"/>
      <c r="C1997" s="24"/>
      <c r="D1997" s="24"/>
      <c r="E1997" s="24"/>
      <c r="F1997" s="24"/>
      <c r="G1997" s="24"/>
      <c r="H1997" s="24"/>
      <c r="I1997" s="24"/>
      <c r="J1997" s="24"/>
      <c r="K1997" s="24"/>
      <c r="L1997" s="24"/>
      <c r="M1997" s="24"/>
      <c r="N1997" s="24"/>
      <c r="O1997" s="24"/>
      <c r="P1997" s="24"/>
      <c r="Q1997" s="24"/>
      <c r="R1997" s="24"/>
      <c r="S1997" s="24"/>
      <c r="T1997" s="24"/>
      <c r="U1997" s="24"/>
      <c r="V1997" s="24"/>
      <c r="W1997" s="24"/>
      <c r="X1997" s="24"/>
      <c r="Y1997" s="24"/>
      <c r="Z1997" s="24"/>
      <c r="AA1997" s="24"/>
      <c r="AB1997" s="24"/>
    </row>
    <row r="1998" spans="1:28">
      <c r="A1998" s="24"/>
      <c r="B1998" s="24"/>
      <c r="C1998" s="24"/>
      <c r="D1998" s="24"/>
      <c r="E1998" s="24"/>
      <c r="F1998" s="24"/>
      <c r="G1998" s="24"/>
      <c r="H1998" s="24"/>
      <c r="I1998" s="24"/>
      <c r="J1998" s="24"/>
      <c r="K1998" s="24"/>
      <c r="L1998" s="24"/>
      <c r="M1998" s="24"/>
      <c r="N1998" s="24"/>
      <c r="O1998" s="24"/>
      <c r="P1998" s="24"/>
      <c r="Q1998" s="24"/>
      <c r="R1998" s="24"/>
      <c r="S1998" s="24"/>
      <c r="T1998" s="24"/>
      <c r="U1998" s="24"/>
      <c r="V1998" s="24"/>
      <c r="W1998" s="24"/>
      <c r="X1998" s="24"/>
      <c r="Y1998" s="24"/>
      <c r="Z1998" s="24"/>
      <c r="AA1998" s="24"/>
      <c r="AB1998" s="24"/>
    </row>
    <row r="1999" spans="1:28">
      <c r="A1999" s="24"/>
      <c r="B1999" s="24"/>
      <c r="C1999" s="24"/>
      <c r="D1999" s="24"/>
      <c r="E1999" s="24"/>
      <c r="F1999" s="24"/>
      <c r="G1999" s="24"/>
      <c r="H1999" s="24"/>
      <c r="I1999" s="24"/>
      <c r="J1999" s="24"/>
      <c r="K1999" s="24"/>
      <c r="L1999" s="24"/>
      <c r="M1999" s="24"/>
      <c r="N1999" s="24"/>
      <c r="O1999" s="24"/>
      <c r="P1999" s="24"/>
      <c r="Q1999" s="24"/>
      <c r="R1999" s="24"/>
      <c r="S1999" s="24"/>
      <c r="T1999" s="24"/>
      <c r="U1999" s="24"/>
      <c r="V1999" s="24"/>
      <c r="W1999" s="24"/>
      <c r="X1999" s="24"/>
      <c r="Y1999" s="24"/>
      <c r="Z1999" s="24"/>
      <c r="AA1999" s="24"/>
      <c r="AB1999" s="24"/>
    </row>
    <row r="2000" spans="1:28">
      <c r="A2000" s="24"/>
      <c r="B2000" s="24"/>
      <c r="C2000" s="24"/>
      <c r="D2000" s="24"/>
      <c r="E2000" s="24"/>
      <c r="F2000" s="24"/>
      <c r="G2000" s="24"/>
      <c r="H2000" s="24"/>
      <c r="I2000" s="24"/>
      <c r="J2000" s="24"/>
      <c r="K2000" s="24"/>
      <c r="L2000" s="24"/>
      <c r="M2000" s="24"/>
      <c r="N2000" s="24"/>
      <c r="O2000" s="24"/>
      <c r="P2000" s="24"/>
      <c r="Q2000" s="24"/>
      <c r="R2000" s="24"/>
      <c r="S2000" s="24"/>
      <c r="T2000" s="24"/>
      <c r="U2000" s="24"/>
      <c r="V2000" s="24"/>
      <c r="W2000" s="24"/>
      <c r="X2000" s="24"/>
      <c r="Y2000" s="24"/>
      <c r="Z2000" s="24"/>
      <c r="AA2000" s="24"/>
      <c r="AB2000" s="24"/>
    </row>
    <row r="2001" spans="1:28">
      <c r="A2001" s="24"/>
      <c r="B2001" s="24"/>
      <c r="C2001" s="24"/>
      <c r="D2001" s="24"/>
      <c r="E2001" s="24"/>
      <c r="F2001" s="24"/>
      <c r="G2001" s="24"/>
      <c r="H2001" s="24"/>
      <c r="I2001" s="24"/>
      <c r="J2001" s="24"/>
      <c r="K2001" s="24"/>
      <c r="L2001" s="24"/>
      <c r="M2001" s="24"/>
      <c r="N2001" s="24"/>
      <c r="O2001" s="24"/>
      <c r="P2001" s="24"/>
      <c r="Q2001" s="24"/>
      <c r="R2001" s="24"/>
      <c r="S2001" s="24"/>
      <c r="T2001" s="24"/>
      <c r="U2001" s="24"/>
      <c r="V2001" s="24"/>
      <c r="W2001" s="24"/>
      <c r="X2001" s="24"/>
      <c r="Y2001" s="24"/>
      <c r="Z2001" s="24"/>
      <c r="AA2001" s="24"/>
      <c r="AB2001" s="24"/>
    </row>
    <row r="2002" spans="1:28">
      <c r="A2002" s="24"/>
      <c r="B2002" s="24"/>
      <c r="C2002" s="24"/>
      <c r="D2002" s="24"/>
      <c r="E2002" s="24"/>
      <c r="F2002" s="24"/>
      <c r="G2002" s="24"/>
      <c r="H2002" s="24"/>
      <c r="I2002" s="24"/>
      <c r="J2002" s="24"/>
      <c r="K2002" s="24"/>
      <c r="L2002" s="24"/>
      <c r="M2002" s="24"/>
      <c r="N2002" s="24"/>
      <c r="O2002" s="24"/>
      <c r="P2002" s="24"/>
      <c r="Q2002" s="24"/>
      <c r="R2002" s="24"/>
      <c r="S2002" s="24"/>
      <c r="T2002" s="24"/>
      <c r="U2002" s="24"/>
      <c r="V2002" s="24"/>
      <c r="W2002" s="24"/>
      <c r="X2002" s="24"/>
      <c r="Y2002" s="24"/>
      <c r="Z2002" s="24"/>
      <c r="AA2002" s="24"/>
      <c r="AB2002" s="24"/>
    </row>
    <row r="2003" spans="1:28">
      <c r="A2003" s="24"/>
      <c r="B2003" s="24"/>
      <c r="C2003" s="24"/>
      <c r="D2003" s="24"/>
      <c r="E2003" s="24"/>
      <c r="F2003" s="24"/>
      <c r="G2003" s="24"/>
      <c r="H2003" s="24"/>
      <c r="I2003" s="24"/>
      <c r="J2003" s="24"/>
      <c r="K2003" s="24"/>
      <c r="L2003" s="24"/>
      <c r="M2003" s="24"/>
      <c r="N2003" s="24"/>
      <c r="O2003" s="24"/>
      <c r="P2003" s="24"/>
      <c r="Q2003" s="24"/>
      <c r="R2003" s="24"/>
      <c r="S2003" s="24"/>
      <c r="T2003" s="24"/>
      <c r="U2003" s="24"/>
      <c r="V2003" s="24"/>
      <c r="W2003" s="24"/>
      <c r="X2003" s="24"/>
      <c r="Y2003" s="24"/>
      <c r="Z2003" s="24"/>
      <c r="AA2003" s="24"/>
      <c r="AB2003" s="24"/>
    </row>
    <row r="2004" spans="1:28">
      <c r="A2004" s="24"/>
      <c r="B2004" s="24"/>
      <c r="C2004" s="24"/>
      <c r="D2004" s="24"/>
      <c r="E2004" s="24"/>
      <c r="F2004" s="24"/>
      <c r="G2004" s="24"/>
      <c r="H2004" s="24"/>
      <c r="I2004" s="24"/>
      <c r="J2004" s="24"/>
      <c r="K2004" s="24"/>
      <c r="L2004" s="24"/>
      <c r="M2004" s="24"/>
      <c r="N2004" s="24"/>
      <c r="O2004" s="24"/>
      <c r="P2004" s="24"/>
      <c r="Q2004" s="24"/>
      <c r="R2004" s="24"/>
      <c r="S2004" s="24"/>
      <c r="T2004" s="24"/>
      <c r="U2004" s="24"/>
      <c r="V2004" s="24"/>
      <c r="W2004" s="24"/>
      <c r="X2004" s="24"/>
      <c r="Y2004" s="24"/>
      <c r="Z2004" s="24"/>
      <c r="AA2004" s="24"/>
      <c r="AB2004" s="24"/>
    </row>
    <row r="2005" spans="1:28">
      <c r="A2005" s="24"/>
      <c r="B2005" s="24"/>
      <c r="C2005" s="24"/>
      <c r="D2005" s="24"/>
      <c r="E2005" s="24"/>
      <c r="F2005" s="24"/>
      <c r="G2005" s="24"/>
      <c r="H2005" s="24"/>
      <c r="I2005" s="24"/>
      <c r="J2005" s="24"/>
      <c r="K2005" s="24"/>
      <c r="L2005" s="24"/>
      <c r="M2005" s="24"/>
      <c r="N2005" s="24"/>
      <c r="O2005" s="24"/>
      <c r="P2005" s="24"/>
      <c r="Q2005" s="24"/>
      <c r="R2005" s="24"/>
      <c r="S2005" s="24"/>
      <c r="T2005" s="24"/>
      <c r="U2005" s="24"/>
      <c r="V2005" s="24"/>
      <c r="W2005" s="24"/>
      <c r="X2005" s="24"/>
      <c r="Y2005" s="24"/>
      <c r="Z2005" s="24"/>
      <c r="AA2005" s="24"/>
      <c r="AB2005" s="24"/>
    </row>
    <row r="2006" spans="1:28">
      <c r="A2006" s="24"/>
      <c r="B2006" s="24"/>
      <c r="C2006" s="24"/>
      <c r="D2006" s="24"/>
      <c r="E2006" s="24"/>
      <c r="F2006" s="24"/>
      <c r="G2006" s="24"/>
      <c r="H2006" s="24"/>
      <c r="I2006" s="24"/>
      <c r="J2006" s="24"/>
      <c r="K2006" s="24"/>
      <c r="L2006" s="24"/>
      <c r="M2006" s="24"/>
      <c r="N2006" s="24"/>
      <c r="O2006" s="24"/>
      <c r="P2006" s="24"/>
      <c r="Q2006" s="24"/>
      <c r="R2006" s="24"/>
      <c r="S2006" s="24"/>
      <c r="T2006" s="24"/>
      <c r="U2006" s="24"/>
      <c r="V2006" s="24"/>
      <c r="W2006" s="24"/>
      <c r="X2006" s="24"/>
      <c r="Y2006" s="24"/>
      <c r="Z2006" s="24"/>
      <c r="AA2006" s="24"/>
      <c r="AB2006" s="24"/>
    </row>
    <row r="2007" spans="1:28">
      <c r="A2007" s="24"/>
      <c r="B2007" s="24"/>
      <c r="C2007" s="24"/>
      <c r="D2007" s="24"/>
      <c r="E2007" s="24"/>
      <c r="F2007" s="24"/>
      <c r="G2007" s="24"/>
      <c r="H2007" s="24"/>
      <c r="I2007" s="24"/>
      <c r="J2007" s="24"/>
      <c r="K2007" s="24"/>
      <c r="L2007" s="24"/>
      <c r="M2007" s="24"/>
      <c r="N2007" s="24"/>
      <c r="O2007" s="24"/>
      <c r="P2007" s="24"/>
      <c r="Q2007" s="24"/>
      <c r="R2007" s="24"/>
      <c r="S2007" s="24"/>
      <c r="T2007" s="24"/>
      <c r="U2007" s="24"/>
      <c r="V2007" s="24"/>
      <c r="W2007" s="24"/>
      <c r="X2007" s="24"/>
      <c r="Y2007" s="24"/>
      <c r="Z2007" s="24"/>
      <c r="AA2007" s="24"/>
      <c r="AB2007" s="24"/>
    </row>
    <row r="2008" spans="1:28">
      <c r="A2008" s="24"/>
      <c r="B2008" s="24"/>
      <c r="C2008" s="24"/>
      <c r="D2008" s="24"/>
      <c r="E2008" s="24"/>
      <c r="F2008" s="24"/>
      <c r="G2008" s="24"/>
      <c r="H2008" s="24"/>
      <c r="I2008" s="24"/>
      <c r="J2008" s="24"/>
      <c r="K2008" s="24"/>
      <c r="L2008" s="24"/>
      <c r="M2008" s="24"/>
      <c r="N2008" s="24"/>
      <c r="O2008" s="24"/>
      <c r="P2008" s="24"/>
      <c r="Q2008" s="24"/>
      <c r="R2008" s="24"/>
      <c r="S2008" s="24"/>
      <c r="T2008" s="24"/>
      <c r="U2008" s="24"/>
      <c r="V2008" s="24"/>
      <c r="W2008" s="24"/>
      <c r="X2008" s="24"/>
      <c r="Y2008" s="24"/>
      <c r="Z2008" s="24"/>
      <c r="AA2008" s="24"/>
      <c r="AB2008" s="24"/>
    </row>
    <row r="2009" spans="1:28">
      <c r="A2009" s="24"/>
      <c r="B2009" s="24"/>
      <c r="C2009" s="24"/>
      <c r="D2009" s="24"/>
      <c r="E2009" s="24"/>
      <c r="F2009" s="24"/>
      <c r="G2009" s="24"/>
      <c r="H2009" s="24"/>
      <c r="I2009" s="24"/>
      <c r="J2009" s="24"/>
      <c r="K2009" s="24"/>
      <c r="L2009" s="24"/>
      <c r="M2009" s="24"/>
      <c r="N2009" s="24"/>
      <c r="O2009" s="24"/>
      <c r="P2009" s="24"/>
      <c r="Q2009" s="24"/>
      <c r="R2009" s="24"/>
      <c r="S2009" s="24"/>
      <c r="T2009" s="24"/>
      <c r="U2009" s="24"/>
      <c r="V2009" s="24"/>
      <c r="W2009" s="24"/>
      <c r="X2009" s="24"/>
      <c r="Y2009" s="24"/>
      <c r="Z2009" s="24"/>
      <c r="AA2009" s="24"/>
      <c r="AB2009" s="24"/>
    </row>
    <row r="2010" spans="1:28">
      <c r="A2010" s="24"/>
      <c r="B2010" s="24"/>
      <c r="C2010" s="24"/>
      <c r="D2010" s="24"/>
      <c r="E2010" s="24"/>
      <c r="F2010" s="24"/>
      <c r="G2010" s="24"/>
      <c r="H2010" s="24"/>
      <c r="I2010" s="24"/>
      <c r="J2010" s="24"/>
      <c r="K2010" s="24"/>
      <c r="L2010" s="24"/>
      <c r="M2010" s="24"/>
      <c r="N2010" s="24"/>
      <c r="O2010" s="24"/>
      <c r="P2010" s="24"/>
      <c r="Q2010" s="24"/>
      <c r="R2010" s="24"/>
      <c r="S2010" s="24"/>
      <c r="T2010" s="24"/>
      <c r="U2010" s="24"/>
      <c r="V2010" s="24"/>
      <c r="W2010" s="24"/>
      <c r="X2010" s="24"/>
      <c r="Y2010" s="24"/>
      <c r="Z2010" s="24"/>
      <c r="AA2010" s="24"/>
      <c r="AB2010" s="24"/>
    </row>
    <row r="2011" spans="1:28">
      <c r="A2011" s="24"/>
      <c r="B2011" s="24"/>
      <c r="C2011" s="24"/>
      <c r="D2011" s="24"/>
      <c r="E2011" s="24"/>
      <c r="F2011" s="24"/>
      <c r="G2011" s="24"/>
      <c r="H2011" s="24"/>
      <c r="I2011" s="24"/>
      <c r="J2011" s="24"/>
      <c r="K2011" s="24"/>
      <c r="L2011" s="24"/>
      <c r="M2011" s="24"/>
      <c r="N2011" s="24"/>
      <c r="O2011" s="24"/>
      <c r="P2011" s="24"/>
      <c r="Q2011" s="24"/>
      <c r="R2011" s="24"/>
      <c r="S2011" s="24"/>
      <c r="T2011" s="24"/>
      <c r="U2011" s="24"/>
      <c r="V2011" s="24"/>
      <c r="W2011" s="24"/>
      <c r="X2011" s="24"/>
      <c r="Y2011" s="24"/>
      <c r="Z2011" s="24"/>
      <c r="AA2011" s="24"/>
      <c r="AB2011" s="24"/>
    </row>
    <row r="2012" spans="1:28">
      <c r="A2012" s="24"/>
      <c r="B2012" s="24"/>
      <c r="C2012" s="24"/>
      <c r="D2012" s="24"/>
      <c r="E2012" s="24"/>
      <c r="F2012" s="24"/>
      <c r="G2012" s="24"/>
      <c r="H2012" s="24"/>
      <c r="I2012" s="24"/>
      <c r="J2012" s="24"/>
      <c r="K2012" s="24"/>
      <c r="L2012" s="24"/>
      <c r="M2012" s="24"/>
      <c r="N2012" s="24"/>
      <c r="O2012" s="24"/>
      <c r="P2012" s="24"/>
      <c r="Q2012" s="24"/>
      <c r="R2012" s="24"/>
      <c r="S2012" s="24"/>
      <c r="T2012" s="24"/>
      <c r="U2012" s="24"/>
      <c r="V2012" s="24"/>
      <c r="W2012" s="24"/>
      <c r="X2012" s="24"/>
      <c r="Y2012" s="24"/>
      <c r="Z2012" s="24"/>
      <c r="AA2012" s="24"/>
      <c r="AB2012" s="24"/>
    </row>
    <row r="2013" spans="1:28">
      <c r="A2013" s="24"/>
      <c r="B2013" s="24"/>
      <c r="C2013" s="24"/>
      <c r="D2013" s="24"/>
      <c r="E2013" s="24"/>
      <c r="F2013" s="24"/>
      <c r="G2013" s="24"/>
      <c r="H2013" s="24"/>
      <c r="I2013" s="24"/>
      <c r="J2013" s="24"/>
      <c r="K2013" s="24"/>
      <c r="L2013" s="24"/>
      <c r="M2013" s="24"/>
      <c r="N2013" s="24"/>
      <c r="O2013" s="24"/>
      <c r="P2013" s="24"/>
      <c r="Q2013" s="24"/>
      <c r="R2013" s="24"/>
      <c r="S2013" s="24"/>
      <c r="T2013" s="24"/>
      <c r="U2013" s="24"/>
      <c r="V2013" s="24"/>
      <c r="W2013" s="24"/>
      <c r="X2013" s="24"/>
      <c r="Y2013" s="24"/>
      <c r="Z2013" s="24"/>
      <c r="AA2013" s="24"/>
      <c r="AB2013" s="24"/>
    </row>
    <row r="2014" spans="1:28">
      <c r="A2014" s="24"/>
      <c r="B2014" s="24"/>
      <c r="C2014" s="24"/>
      <c r="D2014" s="24"/>
      <c r="E2014" s="24"/>
      <c r="F2014" s="24"/>
      <c r="G2014" s="24"/>
      <c r="H2014" s="24"/>
      <c r="I2014" s="24"/>
      <c r="J2014" s="24"/>
      <c r="K2014" s="24"/>
      <c r="L2014" s="24"/>
      <c r="M2014" s="24"/>
      <c r="N2014" s="24"/>
      <c r="O2014" s="24"/>
      <c r="P2014" s="24"/>
      <c r="Q2014" s="24"/>
      <c r="R2014" s="24"/>
      <c r="S2014" s="24"/>
      <c r="T2014" s="24"/>
      <c r="U2014" s="24"/>
      <c r="V2014" s="24"/>
      <c r="W2014" s="24"/>
      <c r="X2014" s="24"/>
      <c r="Y2014" s="24"/>
      <c r="Z2014" s="24"/>
      <c r="AA2014" s="24"/>
      <c r="AB2014" s="24"/>
    </row>
    <row r="2015" spans="1:28">
      <c r="A2015" s="24"/>
      <c r="B2015" s="24"/>
      <c r="C2015" s="24"/>
      <c r="D2015" s="24"/>
      <c r="E2015" s="24"/>
      <c r="F2015" s="24"/>
      <c r="G2015" s="24"/>
      <c r="H2015" s="24"/>
      <c r="I2015" s="24"/>
      <c r="J2015" s="24"/>
      <c r="K2015" s="24"/>
      <c r="L2015" s="24"/>
      <c r="M2015" s="24"/>
      <c r="N2015" s="24"/>
      <c r="O2015" s="24"/>
      <c r="P2015" s="24"/>
      <c r="Q2015" s="24"/>
      <c r="R2015" s="24"/>
      <c r="S2015" s="24"/>
      <c r="T2015" s="24"/>
      <c r="U2015" s="24"/>
      <c r="V2015" s="24"/>
      <c r="W2015" s="24"/>
      <c r="X2015" s="24"/>
      <c r="Y2015" s="24"/>
      <c r="Z2015" s="24"/>
      <c r="AA2015" s="24"/>
      <c r="AB2015" s="24"/>
    </row>
    <row r="2016" spans="1:28">
      <c r="A2016" s="24"/>
      <c r="B2016" s="24"/>
      <c r="C2016" s="24"/>
      <c r="D2016" s="24"/>
      <c r="E2016" s="24"/>
      <c r="F2016" s="24"/>
      <c r="G2016" s="24"/>
      <c r="H2016" s="24"/>
      <c r="I2016" s="24"/>
      <c r="J2016" s="24"/>
      <c r="K2016" s="24"/>
      <c r="L2016" s="24"/>
      <c r="M2016" s="24"/>
      <c r="N2016" s="24"/>
      <c r="O2016" s="24"/>
      <c r="P2016" s="24"/>
      <c r="Q2016" s="24"/>
      <c r="R2016" s="24"/>
      <c r="S2016" s="24"/>
      <c r="T2016" s="24"/>
      <c r="U2016" s="24"/>
      <c r="V2016" s="24"/>
      <c r="W2016" s="24"/>
      <c r="X2016" s="24"/>
      <c r="Y2016" s="24"/>
      <c r="Z2016" s="24"/>
      <c r="AA2016" s="24"/>
      <c r="AB2016" s="24"/>
    </row>
    <row r="2017" spans="1:28">
      <c r="A2017" s="24"/>
      <c r="B2017" s="24"/>
      <c r="C2017" s="24"/>
      <c r="D2017" s="24"/>
      <c r="E2017" s="24"/>
      <c r="F2017" s="24"/>
      <c r="G2017" s="24"/>
      <c r="H2017" s="24"/>
      <c r="I2017" s="24"/>
      <c r="J2017" s="24"/>
      <c r="K2017" s="24"/>
      <c r="L2017" s="24"/>
      <c r="M2017" s="24"/>
      <c r="N2017" s="24"/>
      <c r="O2017" s="24"/>
      <c r="P2017" s="24"/>
      <c r="Q2017" s="24"/>
      <c r="R2017" s="24"/>
      <c r="S2017" s="24"/>
      <c r="T2017" s="24"/>
      <c r="U2017" s="24"/>
      <c r="V2017" s="24"/>
      <c r="W2017" s="24"/>
      <c r="X2017" s="24"/>
      <c r="Y2017" s="24"/>
      <c r="Z2017" s="24"/>
      <c r="AA2017" s="24"/>
      <c r="AB2017" s="24"/>
    </row>
    <row r="2018" spans="1:28">
      <c r="A2018" s="24"/>
      <c r="B2018" s="24"/>
      <c r="C2018" s="24"/>
      <c r="D2018" s="24"/>
      <c r="E2018" s="24"/>
      <c r="F2018" s="24"/>
      <c r="G2018" s="24"/>
      <c r="H2018" s="24"/>
      <c r="I2018" s="24"/>
      <c r="J2018" s="24"/>
      <c r="K2018" s="24"/>
      <c r="L2018" s="24"/>
      <c r="M2018" s="24"/>
      <c r="N2018" s="24"/>
      <c r="O2018" s="24"/>
      <c r="P2018" s="24"/>
      <c r="Q2018" s="24"/>
      <c r="R2018" s="24"/>
      <c r="S2018" s="24"/>
      <c r="T2018" s="24"/>
      <c r="U2018" s="24"/>
      <c r="V2018" s="24"/>
      <c r="W2018" s="24"/>
      <c r="X2018" s="24"/>
      <c r="Y2018" s="24"/>
      <c r="Z2018" s="24"/>
      <c r="AA2018" s="24"/>
      <c r="AB2018" s="24"/>
    </row>
    <row r="2019" spans="1:28">
      <c r="A2019" s="24"/>
      <c r="B2019" s="24"/>
      <c r="C2019" s="24"/>
      <c r="D2019" s="24"/>
      <c r="E2019" s="24"/>
      <c r="F2019" s="24"/>
      <c r="G2019" s="24"/>
      <c r="H2019" s="24"/>
      <c r="I2019" s="24"/>
      <c r="J2019" s="24"/>
      <c r="K2019" s="24"/>
      <c r="L2019" s="24"/>
      <c r="M2019" s="24"/>
      <c r="N2019" s="24"/>
      <c r="O2019" s="24"/>
      <c r="P2019" s="24"/>
      <c r="Q2019" s="24"/>
      <c r="R2019" s="24"/>
      <c r="S2019" s="24"/>
      <c r="T2019" s="24"/>
      <c r="U2019" s="24"/>
      <c r="V2019" s="24"/>
      <c r="W2019" s="24"/>
      <c r="X2019" s="24"/>
      <c r="Y2019" s="24"/>
      <c r="Z2019" s="24"/>
      <c r="AA2019" s="24"/>
      <c r="AB2019" s="24"/>
    </row>
    <row r="2020" spans="1:28">
      <c r="A2020" s="24"/>
      <c r="B2020" s="24"/>
      <c r="C2020" s="24"/>
      <c r="D2020" s="24"/>
      <c r="E2020" s="24"/>
      <c r="F2020" s="24"/>
      <c r="G2020" s="24"/>
      <c r="H2020" s="24"/>
      <c r="I2020" s="24"/>
      <c r="J2020" s="24"/>
      <c r="K2020" s="24"/>
      <c r="L2020" s="24"/>
      <c r="M2020" s="24"/>
      <c r="N2020" s="24"/>
      <c r="O2020" s="24"/>
      <c r="P2020" s="24"/>
      <c r="Q2020" s="24"/>
      <c r="R2020" s="24"/>
      <c r="S2020" s="24"/>
      <c r="T2020" s="24"/>
      <c r="U2020" s="24"/>
      <c r="V2020" s="24"/>
      <c r="W2020" s="24"/>
      <c r="X2020" s="24"/>
      <c r="Y2020" s="24"/>
      <c r="Z2020" s="24"/>
      <c r="AA2020" s="24"/>
      <c r="AB2020" s="24"/>
    </row>
    <row r="2021" spans="1:28">
      <c r="A2021" s="24"/>
      <c r="B2021" s="24"/>
      <c r="C2021" s="24"/>
      <c r="D2021" s="24"/>
      <c r="E2021" s="24"/>
      <c r="F2021" s="24"/>
      <c r="G2021" s="24"/>
      <c r="H2021" s="24"/>
      <c r="I2021" s="24"/>
      <c r="J2021" s="24"/>
      <c r="K2021" s="24"/>
      <c r="L2021" s="24"/>
      <c r="M2021" s="24"/>
      <c r="N2021" s="24"/>
      <c r="O2021" s="24"/>
      <c r="P2021" s="24"/>
      <c r="Q2021" s="24"/>
      <c r="R2021" s="24"/>
      <c r="S2021" s="24"/>
      <c r="T2021" s="24"/>
      <c r="U2021" s="24"/>
      <c r="V2021" s="24"/>
      <c r="W2021" s="24"/>
      <c r="X2021" s="24"/>
      <c r="Y2021" s="24"/>
      <c r="Z2021" s="24"/>
      <c r="AA2021" s="24"/>
      <c r="AB2021" s="24"/>
    </row>
    <row r="2022" spans="1:28">
      <c r="A2022" s="24"/>
      <c r="B2022" s="24"/>
      <c r="C2022" s="24"/>
      <c r="D2022" s="24"/>
      <c r="E2022" s="24"/>
      <c r="F2022" s="24"/>
      <c r="G2022" s="24"/>
      <c r="H2022" s="24"/>
      <c r="I2022" s="24"/>
      <c r="J2022" s="24"/>
      <c r="K2022" s="24"/>
      <c r="L2022" s="24"/>
      <c r="M2022" s="24"/>
      <c r="N2022" s="24"/>
      <c r="O2022" s="24"/>
      <c r="P2022" s="24"/>
      <c r="Q2022" s="24"/>
      <c r="R2022" s="24"/>
      <c r="S2022" s="24"/>
      <c r="T2022" s="24"/>
      <c r="U2022" s="24"/>
      <c r="V2022" s="24"/>
      <c r="W2022" s="24"/>
      <c r="X2022" s="24"/>
      <c r="Y2022" s="24"/>
      <c r="Z2022" s="24"/>
      <c r="AA2022" s="24"/>
      <c r="AB2022" s="24"/>
    </row>
    <row r="2023" spans="1:28">
      <c r="A2023" s="24"/>
      <c r="B2023" s="24"/>
      <c r="C2023" s="24"/>
      <c r="D2023" s="24"/>
      <c r="E2023" s="24"/>
      <c r="F2023" s="24"/>
      <c r="G2023" s="24"/>
      <c r="H2023" s="24"/>
      <c r="I2023" s="24"/>
      <c r="J2023" s="24"/>
      <c r="K2023" s="24"/>
      <c r="L2023" s="24"/>
      <c r="M2023" s="24"/>
      <c r="N2023" s="24"/>
      <c r="O2023" s="24"/>
      <c r="P2023" s="24"/>
      <c r="Q2023" s="24"/>
      <c r="R2023" s="24"/>
      <c r="S2023" s="24"/>
      <c r="T2023" s="24"/>
      <c r="U2023" s="24"/>
      <c r="V2023" s="24"/>
      <c r="W2023" s="24"/>
      <c r="X2023" s="24"/>
      <c r="Y2023" s="24"/>
      <c r="Z2023" s="24"/>
      <c r="AA2023" s="24"/>
      <c r="AB2023" s="24"/>
    </row>
    <row r="2024" spans="1:28">
      <c r="A2024" s="24"/>
      <c r="B2024" s="24"/>
      <c r="C2024" s="24"/>
      <c r="D2024" s="24"/>
      <c r="E2024" s="24"/>
      <c r="F2024" s="24"/>
      <c r="G2024" s="24"/>
      <c r="H2024" s="24"/>
      <c r="I2024" s="24"/>
      <c r="J2024" s="24"/>
      <c r="K2024" s="24"/>
      <c r="L2024" s="24"/>
      <c r="M2024" s="24"/>
      <c r="N2024" s="24"/>
      <c r="O2024" s="24"/>
      <c r="P2024" s="24"/>
      <c r="Q2024" s="24"/>
      <c r="R2024" s="24"/>
      <c r="S2024" s="24"/>
      <c r="T2024" s="24"/>
      <c r="U2024" s="24"/>
      <c r="V2024" s="24"/>
      <c r="W2024" s="24"/>
      <c r="X2024" s="24"/>
      <c r="Y2024" s="24"/>
      <c r="Z2024" s="24"/>
      <c r="AA2024" s="24"/>
      <c r="AB2024" s="24"/>
    </row>
    <row r="2025" spans="1:28">
      <c r="A2025" s="24"/>
      <c r="B2025" s="24"/>
      <c r="C2025" s="24"/>
      <c r="D2025" s="24"/>
      <c r="E2025" s="24"/>
      <c r="F2025" s="24"/>
      <c r="G2025" s="24"/>
      <c r="H2025" s="24"/>
      <c r="I2025" s="24"/>
      <c r="J2025" s="24"/>
      <c r="K2025" s="24"/>
      <c r="L2025" s="24"/>
      <c r="M2025" s="24"/>
      <c r="N2025" s="24"/>
      <c r="O2025" s="24"/>
      <c r="P2025" s="24"/>
      <c r="Q2025" s="24"/>
      <c r="R2025" s="24"/>
      <c r="S2025" s="24"/>
      <c r="T2025" s="24"/>
      <c r="U2025" s="24"/>
      <c r="V2025" s="24"/>
      <c r="W2025" s="24"/>
      <c r="X2025" s="24"/>
      <c r="Y2025" s="24"/>
      <c r="Z2025" s="24"/>
      <c r="AA2025" s="24"/>
      <c r="AB2025" s="24"/>
    </row>
    <row r="2026" spans="1:28">
      <c r="A2026" s="24"/>
      <c r="B2026" s="24"/>
      <c r="C2026" s="24"/>
      <c r="D2026" s="24"/>
      <c r="E2026" s="24"/>
      <c r="F2026" s="24"/>
      <c r="G2026" s="24"/>
      <c r="H2026" s="24"/>
      <c r="I2026" s="24"/>
      <c r="J2026" s="24"/>
      <c r="K2026" s="24"/>
      <c r="L2026" s="24"/>
      <c r="M2026" s="24"/>
      <c r="N2026" s="24"/>
      <c r="O2026" s="24"/>
      <c r="P2026" s="24"/>
      <c r="Q2026" s="24"/>
      <c r="R2026" s="24"/>
      <c r="S2026" s="24"/>
      <c r="T2026" s="24"/>
      <c r="U2026" s="24"/>
      <c r="V2026" s="24"/>
      <c r="W2026" s="24"/>
      <c r="X2026" s="24"/>
      <c r="Y2026" s="24"/>
      <c r="Z2026" s="24"/>
      <c r="AA2026" s="24"/>
      <c r="AB2026" s="24"/>
    </row>
    <row r="2027" spans="1:28">
      <c r="A2027" s="24"/>
      <c r="B2027" s="24"/>
      <c r="C2027" s="24"/>
      <c r="D2027" s="24"/>
      <c r="E2027" s="24"/>
      <c r="F2027" s="24"/>
      <c r="G2027" s="24"/>
      <c r="H2027" s="24"/>
      <c r="I2027" s="24"/>
      <c r="J2027" s="24"/>
      <c r="K2027" s="24"/>
      <c r="L2027" s="24"/>
      <c r="M2027" s="24"/>
      <c r="N2027" s="24"/>
      <c r="O2027" s="24"/>
      <c r="P2027" s="24"/>
      <c r="Q2027" s="24"/>
      <c r="R2027" s="24"/>
      <c r="S2027" s="24"/>
      <c r="T2027" s="24"/>
      <c r="U2027" s="24"/>
      <c r="V2027" s="24"/>
      <c r="W2027" s="24"/>
      <c r="X2027" s="24"/>
      <c r="Y2027" s="24"/>
      <c r="Z2027" s="24"/>
      <c r="AA2027" s="24"/>
      <c r="AB2027" s="24"/>
    </row>
    <row r="2028" spans="1:28">
      <c r="A2028" s="24"/>
      <c r="B2028" s="24"/>
      <c r="C2028" s="24"/>
      <c r="D2028" s="24"/>
      <c r="E2028" s="24"/>
      <c r="F2028" s="24"/>
      <c r="G2028" s="24"/>
      <c r="H2028" s="24"/>
      <c r="I2028" s="24"/>
      <c r="J2028" s="24"/>
      <c r="K2028" s="24"/>
      <c r="L2028" s="24"/>
      <c r="M2028" s="24"/>
      <c r="N2028" s="24"/>
      <c r="O2028" s="24"/>
      <c r="P2028" s="24"/>
      <c r="Q2028" s="24"/>
      <c r="R2028" s="24"/>
      <c r="S2028" s="24"/>
      <c r="T2028" s="24"/>
      <c r="U2028" s="24"/>
      <c r="V2028" s="24"/>
      <c r="W2028" s="24"/>
      <c r="X2028" s="24"/>
      <c r="Y2028" s="24"/>
      <c r="Z2028" s="24"/>
      <c r="AA2028" s="24"/>
      <c r="AB2028" s="24"/>
    </row>
    <row r="2029" spans="1:28">
      <c r="A2029" s="24"/>
      <c r="B2029" s="24"/>
      <c r="C2029" s="24"/>
      <c r="D2029" s="24"/>
      <c r="E2029" s="24"/>
      <c r="F2029" s="24"/>
      <c r="G2029" s="24"/>
      <c r="H2029" s="24"/>
      <c r="I2029" s="24"/>
      <c r="J2029" s="24"/>
      <c r="K2029" s="24"/>
      <c r="L2029" s="24"/>
      <c r="M2029" s="24"/>
      <c r="N2029" s="24"/>
      <c r="O2029" s="24"/>
      <c r="P2029" s="24"/>
      <c r="Q2029" s="24"/>
      <c r="R2029" s="24"/>
      <c r="S2029" s="24"/>
      <c r="T2029" s="24"/>
      <c r="U2029" s="24"/>
      <c r="V2029" s="24"/>
      <c r="W2029" s="24"/>
      <c r="X2029" s="24"/>
      <c r="Y2029" s="24"/>
      <c r="Z2029" s="24"/>
      <c r="AA2029" s="24"/>
      <c r="AB2029" s="24"/>
    </row>
    <row r="2030" spans="1:28">
      <c r="A2030" s="24"/>
      <c r="B2030" s="24"/>
      <c r="C2030" s="24"/>
      <c r="D2030" s="24"/>
      <c r="E2030" s="24"/>
      <c r="F2030" s="24"/>
      <c r="G2030" s="24"/>
      <c r="H2030" s="24"/>
      <c r="I2030" s="24"/>
      <c r="J2030" s="24"/>
      <c r="K2030" s="24"/>
      <c r="L2030" s="24"/>
      <c r="M2030" s="24"/>
      <c r="N2030" s="24"/>
      <c r="O2030" s="24"/>
      <c r="P2030" s="24"/>
      <c r="Q2030" s="24"/>
      <c r="R2030" s="24"/>
      <c r="S2030" s="24"/>
      <c r="T2030" s="24"/>
      <c r="U2030" s="24"/>
      <c r="V2030" s="24"/>
      <c r="W2030" s="24"/>
      <c r="X2030" s="24"/>
      <c r="Y2030" s="24"/>
      <c r="Z2030" s="24"/>
      <c r="AA2030" s="24"/>
      <c r="AB2030" s="24"/>
    </row>
    <row r="2031" spans="1:28">
      <c r="A2031" s="24"/>
      <c r="B2031" s="24"/>
      <c r="C2031" s="24"/>
      <c r="D2031" s="24"/>
      <c r="E2031" s="24"/>
      <c r="F2031" s="24"/>
      <c r="G2031" s="24"/>
      <c r="H2031" s="24"/>
      <c r="I2031" s="24"/>
      <c r="J2031" s="24"/>
      <c r="K2031" s="24"/>
      <c r="L2031" s="24"/>
      <c r="M2031" s="24"/>
      <c r="N2031" s="24"/>
      <c r="O2031" s="24"/>
      <c r="P2031" s="24"/>
      <c r="Q2031" s="24"/>
      <c r="R2031" s="24"/>
      <c r="S2031" s="24"/>
      <c r="T2031" s="24"/>
      <c r="U2031" s="24"/>
      <c r="V2031" s="24"/>
      <c r="W2031" s="24"/>
      <c r="X2031" s="24"/>
      <c r="Y2031" s="24"/>
      <c r="Z2031" s="24"/>
      <c r="AA2031" s="24"/>
      <c r="AB2031" s="24"/>
    </row>
    <row r="2032" spans="1:28">
      <c r="A2032" s="24"/>
      <c r="B2032" s="24"/>
      <c r="C2032" s="24"/>
      <c r="D2032" s="24"/>
      <c r="E2032" s="24"/>
      <c r="F2032" s="24"/>
      <c r="G2032" s="24"/>
      <c r="H2032" s="24"/>
      <c r="I2032" s="24"/>
      <c r="J2032" s="24"/>
      <c r="K2032" s="24"/>
      <c r="L2032" s="24"/>
      <c r="M2032" s="24"/>
      <c r="N2032" s="24"/>
      <c r="O2032" s="24"/>
      <c r="P2032" s="24"/>
      <c r="Q2032" s="24"/>
      <c r="R2032" s="24"/>
      <c r="S2032" s="24"/>
      <c r="T2032" s="24"/>
      <c r="U2032" s="24"/>
      <c r="V2032" s="24"/>
      <c r="W2032" s="24"/>
      <c r="X2032" s="24"/>
      <c r="Y2032" s="24"/>
      <c r="Z2032" s="24"/>
      <c r="AA2032" s="24"/>
      <c r="AB2032" s="24"/>
    </row>
    <row r="2033" spans="1:28">
      <c r="A2033" s="24"/>
      <c r="B2033" s="24"/>
      <c r="C2033" s="24"/>
      <c r="D2033" s="24"/>
      <c r="E2033" s="24"/>
      <c r="F2033" s="24"/>
      <c r="G2033" s="24"/>
      <c r="H2033" s="24"/>
      <c r="I2033" s="24"/>
      <c r="J2033" s="24"/>
      <c r="K2033" s="24"/>
      <c r="L2033" s="24"/>
      <c r="M2033" s="24"/>
      <c r="N2033" s="24"/>
      <c r="O2033" s="24"/>
      <c r="P2033" s="24"/>
      <c r="Q2033" s="24"/>
      <c r="R2033" s="24"/>
      <c r="S2033" s="24"/>
      <c r="T2033" s="24"/>
      <c r="U2033" s="24"/>
      <c r="V2033" s="24"/>
      <c r="W2033" s="24"/>
      <c r="X2033" s="24"/>
      <c r="Y2033" s="24"/>
      <c r="Z2033" s="24"/>
      <c r="AA2033" s="24"/>
      <c r="AB2033" s="24"/>
    </row>
    <row r="2034" spans="1:28">
      <c r="A2034" s="24"/>
      <c r="B2034" s="24"/>
      <c r="C2034" s="24"/>
      <c r="D2034" s="24"/>
      <c r="E2034" s="24"/>
      <c r="F2034" s="24"/>
      <c r="G2034" s="24"/>
      <c r="H2034" s="24"/>
      <c r="I2034" s="24"/>
      <c r="J2034" s="24"/>
      <c r="K2034" s="24"/>
      <c r="L2034" s="24"/>
      <c r="M2034" s="24"/>
      <c r="N2034" s="24"/>
      <c r="O2034" s="24"/>
      <c r="P2034" s="24"/>
      <c r="Q2034" s="24"/>
      <c r="R2034" s="24"/>
      <c r="S2034" s="24"/>
      <c r="T2034" s="24"/>
      <c r="U2034" s="24"/>
      <c r="V2034" s="24"/>
      <c r="W2034" s="24"/>
      <c r="X2034" s="24"/>
      <c r="Y2034" s="24"/>
      <c r="Z2034" s="24"/>
      <c r="AA2034" s="24"/>
      <c r="AB2034" s="24"/>
    </row>
    <row r="2035" spans="1:28">
      <c r="A2035" s="24"/>
      <c r="B2035" s="24"/>
      <c r="C2035" s="24"/>
      <c r="D2035" s="24"/>
      <c r="E2035" s="24"/>
      <c r="F2035" s="24"/>
      <c r="G2035" s="24"/>
      <c r="H2035" s="24"/>
      <c r="I2035" s="24"/>
      <c r="J2035" s="24"/>
      <c r="K2035" s="24"/>
      <c r="L2035" s="24"/>
      <c r="M2035" s="24"/>
      <c r="N2035" s="24"/>
      <c r="O2035" s="24"/>
      <c r="P2035" s="24"/>
      <c r="Q2035" s="24"/>
      <c r="R2035" s="24"/>
      <c r="S2035" s="24"/>
      <c r="T2035" s="24"/>
      <c r="U2035" s="24"/>
      <c r="V2035" s="24"/>
      <c r="W2035" s="24"/>
      <c r="X2035" s="24"/>
      <c r="Y2035" s="24"/>
      <c r="Z2035" s="24"/>
      <c r="AA2035" s="24"/>
      <c r="AB2035" s="24"/>
    </row>
    <row r="2036" spans="1:28">
      <c r="A2036" s="24"/>
      <c r="B2036" s="24"/>
      <c r="C2036" s="24"/>
      <c r="D2036" s="24"/>
      <c r="E2036" s="24"/>
      <c r="F2036" s="24"/>
      <c r="G2036" s="24"/>
      <c r="H2036" s="24"/>
      <c r="I2036" s="24"/>
      <c r="J2036" s="24"/>
      <c r="K2036" s="24"/>
      <c r="L2036" s="24"/>
      <c r="M2036" s="24"/>
      <c r="N2036" s="24"/>
      <c r="O2036" s="24"/>
      <c r="P2036" s="24"/>
      <c r="Q2036" s="24"/>
      <c r="R2036" s="24"/>
      <c r="S2036" s="24"/>
      <c r="T2036" s="24"/>
      <c r="U2036" s="24"/>
      <c r="V2036" s="24"/>
      <c r="W2036" s="24"/>
      <c r="X2036" s="24"/>
      <c r="Y2036" s="24"/>
      <c r="Z2036" s="24"/>
      <c r="AA2036" s="24"/>
      <c r="AB2036" s="24"/>
    </row>
    <row r="2037" spans="1:28">
      <c r="A2037" s="24"/>
      <c r="B2037" s="24"/>
      <c r="C2037" s="24"/>
      <c r="D2037" s="24"/>
      <c r="E2037" s="24"/>
      <c r="F2037" s="24"/>
      <c r="G2037" s="24"/>
      <c r="H2037" s="24"/>
      <c r="I2037" s="24"/>
      <c r="J2037" s="24"/>
      <c r="K2037" s="24"/>
      <c r="L2037" s="24"/>
      <c r="M2037" s="24"/>
      <c r="N2037" s="24"/>
      <c r="O2037" s="24"/>
      <c r="P2037" s="24"/>
      <c r="Q2037" s="24"/>
      <c r="R2037" s="24"/>
      <c r="S2037" s="24"/>
      <c r="T2037" s="24"/>
      <c r="U2037" s="24"/>
      <c r="V2037" s="24"/>
      <c r="W2037" s="24"/>
      <c r="X2037" s="24"/>
      <c r="Y2037" s="24"/>
      <c r="Z2037" s="24"/>
      <c r="AA2037" s="24"/>
      <c r="AB2037" s="24"/>
    </row>
    <row r="2038" spans="1:28">
      <c r="A2038" s="24"/>
      <c r="B2038" s="24"/>
      <c r="C2038" s="24"/>
      <c r="D2038" s="24"/>
      <c r="E2038" s="24"/>
      <c r="F2038" s="24"/>
      <c r="G2038" s="24"/>
      <c r="H2038" s="24"/>
      <c r="I2038" s="24"/>
      <c r="J2038" s="24"/>
      <c r="K2038" s="24"/>
      <c r="L2038" s="24"/>
      <c r="M2038" s="24"/>
      <c r="N2038" s="24"/>
      <c r="O2038" s="24"/>
      <c r="P2038" s="24"/>
      <c r="Q2038" s="24"/>
      <c r="R2038" s="24"/>
      <c r="S2038" s="24"/>
      <c r="T2038" s="24"/>
      <c r="U2038" s="24"/>
      <c r="V2038" s="24"/>
      <c r="W2038" s="24"/>
      <c r="X2038" s="24"/>
      <c r="Y2038" s="24"/>
      <c r="Z2038" s="24"/>
      <c r="AA2038" s="24"/>
      <c r="AB2038" s="24"/>
    </row>
    <row r="2039" spans="1:28">
      <c r="A2039" s="24"/>
      <c r="B2039" s="24"/>
      <c r="C2039" s="24"/>
      <c r="D2039" s="24"/>
      <c r="E2039" s="24"/>
      <c r="F2039" s="24"/>
      <c r="G2039" s="24"/>
      <c r="H2039" s="24"/>
      <c r="I2039" s="24"/>
      <c r="J2039" s="24"/>
      <c r="K2039" s="24"/>
      <c r="L2039" s="24"/>
      <c r="M2039" s="24"/>
      <c r="N2039" s="24"/>
      <c r="O2039" s="24"/>
      <c r="P2039" s="24"/>
      <c r="Q2039" s="24"/>
      <c r="R2039" s="24"/>
      <c r="S2039" s="24"/>
      <c r="T2039" s="24"/>
      <c r="U2039" s="24"/>
      <c r="V2039" s="24"/>
      <c r="W2039" s="24"/>
      <c r="X2039" s="24"/>
      <c r="Y2039" s="24"/>
      <c r="Z2039" s="24"/>
      <c r="AA2039" s="24"/>
      <c r="AB2039" s="24"/>
    </row>
    <row r="2040" spans="1:28">
      <c r="A2040" s="24"/>
      <c r="B2040" s="24"/>
      <c r="C2040" s="24"/>
      <c r="D2040" s="24"/>
      <c r="E2040" s="24"/>
      <c r="F2040" s="24"/>
      <c r="G2040" s="24"/>
      <c r="H2040" s="24"/>
      <c r="I2040" s="24"/>
      <c r="J2040" s="24"/>
      <c r="K2040" s="24"/>
      <c r="L2040" s="24"/>
      <c r="M2040" s="24"/>
      <c r="N2040" s="24"/>
      <c r="O2040" s="24"/>
      <c r="P2040" s="24"/>
      <c r="Q2040" s="24"/>
      <c r="R2040" s="24"/>
      <c r="S2040" s="24"/>
      <c r="T2040" s="24"/>
      <c r="U2040" s="24"/>
      <c r="V2040" s="24"/>
      <c r="W2040" s="24"/>
      <c r="X2040" s="24"/>
      <c r="Y2040" s="24"/>
      <c r="Z2040" s="24"/>
      <c r="AA2040" s="24"/>
      <c r="AB2040" s="24"/>
    </row>
    <row r="2041" spans="1:28">
      <c r="A2041" s="24"/>
      <c r="B2041" s="24"/>
      <c r="C2041" s="24"/>
      <c r="D2041" s="24"/>
      <c r="E2041" s="24"/>
      <c r="F2041" s="24"/>
      <c r="G2041" s="24"/>
      <c r="H2041" s="24"/>
      <c r="I2041" s="24"/>
      <c r="J2041" s="24"/>
      <c r="K2041" s="24"/>
      <c r="L2041" s="24"/>
      <c r="M2041" s="24"/>
      <c r="N2041" s="24"/>
      <c r="O2041" s="24"/>
      <c r="P2041" s="24"/>
      <c r="Q2041" s="24"/>
      <c r="R2041" s="24"/>
      <c r="S2041" s="24"/>
      <c r="T2041" s="24"/>
      <c r="U2041" s="24"/>
      <c r="V2041" s="24"/>
      <c r="W2041" s="24"/>
      <c r="X2041" s="24"/>
      <c r="Y2041" s="24"/>
      <c r="Z2041" s="24"/>
      <c r="AA2041" s="24"/>
      <c r="AB2041" s="24"/>
    </row>
    <row r="2042" spans="1:28">
      <c r="A2042" s="24"/>
      <c r="B2042" s="24"/>
      <c r="C2042" s="24"/>
      <c r="D2042" s="24"/>
      <c r="E2042" s="24"/>
      <c r="F2042" s="24"/>
      <c r="G2042" s="24"/>
      <c r="H2042" s="24"/>
      <c r="I2042" s="24"/>
      <c r="J2042" s="24"/>
      <c r="K2042" s="24"/>
      <c r="L2042" s="24"/>
      <c r="M2042" s="24"/>
      <c r="N2042" s="24"/>
      <c r="O2042" s="24"/>
      <c r="P2042" s="24"/>
      <c r="Q2042" s="24"/>
      <c r="R2042" s="24"/>
      <c r="S2042" s="24"/>
      <c r="T2042" s="24"/>
      <c r="U2042" s="24"/>
      <c r="V2042" s="24"/>
      <c r="W2042" s="24"/>
      <c r="X2042" s="24"/>
      <c r="Y2042" s="24"/>
      <c r="Z2042" s="24"/>
      <c r="AA2042" s="24"/>
      <c r="AB2042" s="24"/>
    </row>
    <row r="2043" spans="1:28">
      <c r="A2043" s="24"/>
      <c r="B2043" s="24"/>
      <c r="C2043" s="24"/>
      <c r="D2043" s="24"/>
      <c r="E2043" s="24"/>
      <c r="F2043" s="24"/>
      <c r="G2043" s="24"/>
      <c r="H2043" s="24"/>
      <c r="I2043" s="24"/>
      <c r="J2043" s="24"/>
      <c r="K2043" s="24"/>
      <c r="L2043" s="24"/>
      <c r="M2043" s="24"/>
      <c r="N2043" s="24"/>
      <c r="O2043" s="24"/>
      <c r="P2043" s="24"/>
      <c r="Q2043" s="24"/>
      <c r="R2043" s="24"/>
      <c r="S2043" s="24"/>
      <c r="T2043" s="24"/>
      <c r="U2043" s="24"/>
      <c r="V2043" s="24"/>
      <c r="W2043" s="24"/>
      <c r="X2043" s="24"/>
      <c r="Y2043" s="24"/>
      <c r="Z2043" s="24"/>
      <c r="AA2043" s="24"/>
      <c r="AB2043" s="24"/>
    </row>
    <row r="2044" spans="1:28">
      <c r="A2044" s="24"/>
      <c r="B2044" s="24"/>
      <c r="C2044" s="24"/>
      <c r="D2044" s="24"/>
      <c r="E2044" s="24"/>
      <c r="F2044" s="24"/>
      <c r="G2044" s="24"/>
      <c r="H2044" s="24"/>
      <c r="I2044" s="24"/>
      <c r="J2044" s="24"/>
      <c r="K2044" s="24"/>
      <c r="L2044" s="24"/>
      <c r="M2044" s="24"/>
      <c r="N2044" s="24"/>
      <c r="O2044" s="24"/>
      <c r="P2044" s="24"/>
      <c r="Q2044" s="24"/>
      <c r="R2044" s="24"/>
      <c r="S2044" s="24"/>
      <c r="T2044" s="24"/>
      <c r="U2044" s="24"/>
      <c r="V2044" s="24"/>
      <c r="W2044" s="24"/>
      <c r="X2044" s="24"/>
      <c r="Y2044" s="24"/>
      <c r="Z2044" s="24"/>
      <c r="AA2044" s="24"/>
      <c r="AB2044" s="24"/>
    </row>
    <row r="2045" spans="1:28">
      <c r="A2045" s="24"/>
      <c r="B2045" s="24"/>
      <c r="C2045" s="24"/>
      <c r="D2045" s="24"/>
      <c r="E2045" s="24"/>
      <c r="F2045" s="24"/>
      <c r="G2045" s="24"/>
      <c r="H2045" s="24"/>
      <c r="I2045" s="24"/>
      <c r="J2045" s="24"/>
      <c r="K2045" s="24"/>
      <c r="L2045" s="24"/>
      <c r="M2045" s="24"/>
      <c r="N2045" s="24"/>
      <c r="O2045" s="24"/>
      <c r="P2045" s="24"/>
      <c r="Q2045" s="24"/>
      <c r="R2045" s="24"/>
      <c r="S2045" s="24"/>
      <c r="T2045" s="24"/>
      <c r="U2045" s="24"/>
      <c r="V2045" s="24"/>
      <c r="W2045" s="24"/>
      <c r="X2045" s="24"/>
      <c r="Y2045" s="24"/>
      <c r="Z2045" s="24"/>
      <c r="AA2045" s="24"/>
      <c r="AB2045" s="24"/>
    </row>
    <row r="2046" spans="1:28">
      <c r="A2046" s="24"/>
      <c r="B2046" s="24"/>
      <c r="C2046" s="24"/>
      <c r="D2046" s="24"/>
      <c r="E2046" s="24"/>
      <c r="F2046" s="24"/>
      <c r="G2046" s="24"/>
      <c r="H2046" s="24"/>
      <c r="I2046" s="24"/>
      <c r="J2046" s="24"/>
      <c r="K2046" s="24"/>
      <c r="L2046" s="24"/>
      <c r="M2046" s="24"/>
      <c r="N2046" s="24"/>
      <c r="O2046" s="24"/>
      <c r="P2046" s="24"/>
      <c r="Q2046" s="24"/>
      <c r="R2046" s="24"/>
      <c r="S2046" s="24"/>
      <c r="T2046" s="24"/>
      <c r="U2046" s="24"/>
      <c r="V2046" s="24"/>
      <c r="W2046" s="24"/>
      <c r="X2046" s="24"/>
      <c r="Y2046" s="24"/>
      <c r="Z2046" s="24"/>
      <c r="AA2046" s="24"/>
      <c r="AB2046" s="24"/>
    </row>
    <row r="2047" spans="1:28">
      <c r="A2047" s="24"/>
      <c r="B2047" s="24"/>
      <c r="C2047" s="24"/>
      <c r="D2047" s="24"/>
      <c r="E2047" s="24"/>
      <c r="F2047" s="24"/>
      <c r="G2047" s="24"/>
      <c r="H2047" s="24"/>
      <c r="I2047" s="24"/>
      <c r="J2047" s="24"/>
      <c r="K2047" s="24"/>
      <c r="L2047" s="24"/>
      <c r="M2047" s="24"/>
      <c r="N2047" s="24"/>
      <c r="O2047" s="24"/>
      <c r="P2047" s="24"/>
      <c r="Q2047" s="24"/>
      <c r="R2047" s="24"/>
      <c r="S2047" s="24"/>
      <c r="T2047" s="24"/>
      <c r="U2047" s="24"/>
      <c r="V2047" s="24"/>
      <c r="W2047" s="24"/>
      <c r="X2047" s="24"/>
      <c r="Y2047" s="24"/>
      <c r="Z2047" s="24"/>
      <c r="AA2047" s="24"/>
      <c r="AB2047" s="24"/>
    </row>
    <row r="2048" spans="1:28">
      <c r="A2048" s="24"/>
      <c r="B2048" s="24"/>
      <c r="C2048" s="24"/>
      <c r="D2048" s="24"/>
      <c r="E2048" s="24"/>
      <c r="F2048" s="24"/>
      <c r="G2048" s="24"/>
      <c r="H2048" s="24"/>
      <c r="I2048" s="24"/>
      <c r="J2048" s="24"/>
      <c r="K2048" s="24"/>
      <c r="L2048" s="24"/>
      <c r="M2048" s="24"/>
      <c r="N2048" s="24"/>
      <c r="O2048" s="24"/>
      <c r="P2048" s="24"/>
      <c r="Q2048" s="24"/>
      <c r="R2048" s="24"/>
      <c r="S2048" s="24"/>
      <c r="T2048" s="24"/>
      <c r="U2048" s="24"/>
      <c r="V2048" s="24"/>
      <c r="W2048" s="24"/>
      <c r="X2048" s="24"/>
      <c r="Y2048" s="24"/>
      <c r="Z2048" s="24"/>
      <c r="AA2048" s="24"/>
      <c r="AB2048" s="24"/>
    </row>
    <row r="2049" spans="1:28">
      <c r="A2049" s="24"/>
      <c r="B2049" s="24"/>
      <c r="C2049" s="24"/>
      <c r="D2049" s="24"/>
      <c r="E2049" s="24"/>
      <c r="F2049" s="24"/>
      <c r="G2049" s="24"/>
      <c r="H2049" s="24"/>
      <c r="I2049" s="24"/>
      <c r="J2049" s="24"/>
      <c r="K2049" s="24"/>
      <c r="L2049" s="24"/>
      <c r="M2049" s="24"/>
      <c r="N2049" s="24"/>
      <c r="O2049" s="24"/>
      <c r="P2049" s="24"/>
      <c r="Q2049" s="24"/>
      <c r="R2049" s="24"/>
      <c r="S2049" s="24"/>
      <c r="T2049" s="24"/>
      <c r="U2049" s="24"/>
      <c r="V2049" s="24"/>
      <c r="W2049" s="24"/>
      <c r="X2049" s="24"/>
      <c r="Y2049" s="24"/>
      <c r="Z2049" s="24"/>
      <c r="AA2049" s="24"/>
      <c r="AB2049" s="24"/>
    </row>
    <row r="2050" spans="1:28">
      <c r="A2050" s="24"/>
      <c r="B2050" s="24"/>
      <c r="C2050" s="24"/>
      <c r="D2050" s="24"/>
      <c r="E2050" s="24"/>
      <c r="F2050" s="24"/>
      <c r="G2050" s="24"/>
      <c r="H2050" s="24"/>
      <c r="I2050" s="24"/>
      <c r="J2050" s="24"/>
      <c r="K2050" s="24"/>
      <c r="L2050" s="24"/>
      <c r="M2050" s="24"/>
      <c r="N2050" s="24"/>
      <c r="O2050" s="24"/>
      <c r="P2050" s="24"/>
      <c r="Q2050" s="24"/>
      <c r="R2050" s="24"/>
      <c r="S2050" s="24"/>
      <c r="T2050" s="24"/>
      <c r="U2050" s="24"/>
      <c r="V2050" s="24"/>
      <c r="W2050" s="24"/>
      <c r="X2050" s="24"/>
      <c r="Y2050" s="24"/>
      <c r="Z2050" s="24"/>
      <c r="AA2050" s="24"/>
      <c r="AB2050" s="24"/>
    </row>
    <row r="2051" spans="1:28">
      <c r="A2051" s="24"/>
      <c r="B2051" s="24"/>
      <c r="C2051" s="24"/>
      <c r="D2051" s="24"/>
      <c r="E2051" s="24"/>
      <c r="F2051" s="24"/>
      <c r="G2051" s="24"/>
      <c r="H2051" s="24"/>
      <c r="I2051" s="24"/>
      <c r="J2051" s="24"/>
      <c r="K2051" s="24"/>
      <c r="L2051" s="24"/>
      <c r="M2051" s="24"/>
      <c r="N2051" s="24"/>
      <c r="O2051" s="24"/>
      <c r="P2051" s="24"/>
      <c r="Q2051" s="24"/>
      <c r="R2051" s="24"/>
      <c r="S2051" s="24"/>
      <c r="T2051" s="24"/>
      <c r="U2051" s="24"/>
      <c r="V2051" s="24"/>
      <c r="W2051" s="24"/>
      <c r="X2051" s="24"/>
      <c r="Y2051" s="24"/>
      <c r="Z2051" s="24"/>
      <c r="AA2051" s="24"/>
      <c r="AB2051" s="24"/>
    </row>
    <row r="2052" spans="1:28">
      <c r="A2052" s="24"/>
      <c r="B2052" s="24"/>
      <c r="C2052" s="24"/>
      <c r="D2052" s="24"/>
      <c r="E2052" s="24"/>
      <c r="F2052" s="24"/>
      <c r="G2052" s="24"/>
      <c r="H2052" s="24"/>
      <c r="I2052" s="24"/>
      <c r="J2052" s="24"/>
      <c r="K2052" s="24"/>
      <c r="L2052" s="24"/>
      <c r="M2052" s="24"/>
      <c r="N2052" s="24"/>
      <c r="O2052" s="24"/>
      <c r="P2052" s="24"/>
      <c r="Q2052" s="24"/>
      <c r="R2052" s="24"/>
      <c r="S2052" s="24"/>
      <c r="T2052" s="24"/>
      <c r="U2052" s="24"/>
      <c r="V2052" s="24"/>
      <c r="W2052" s="24"/>
      <c r="X2052" s="24"/>
      <c r="Y2052" s="24"/>
      <c r="Z2052" s="24"/>
      <c r="AA2052" s="24"/>
      <c r="AB2052" s="24"/>
    </row>
    <row r="2053" spans="1:28">
      <c r="A2053" s="24"/>
      <c r="B2053" s="24"/>
      <c r="C2053" s="24"/>
      <c r="D2053" s="24"/>
      <c r="E2053" s="24"/>
      <c r="F2053" s="24"/>
      <c r="G2053" s="24"/>
      <c r="H2053" s="24"/>
      <c r="I2053" s="24"/>
      <c r="J2053" s="24"/>
      <c r="K2053" s="24"/>
      <c r="L2053" s="24"/>
      <c r="M2053" s="24"/>
      <c r="N2053" s="24"/>
      <c r="O2053" s="24"/>
      <c r="P2053" s="24"/>
      <c r="Q2053" s="24"/>
      <c r="R2053" s="24"/>
      <c r="S2053" s="24"/>
      <c r="T2053" s="24"/>
      <c r="U2053" s="24"/>
      <c r="V2053" s="24"/>
      <c r="W2053" s="24"/>
      <c r="X2053" s="24"/>
      <c r="Y2053" s="24"/>
      <c r="Z2053" s="24"/>
      <c r="AA2053" s="24"/>
      <c r="AB2053" s="24"/>
    </row>
    <row r="2054" spans="1:28">
      <c r="A2054" s="24"/>
      <c r="B2054" s="24"/>
      <c r="C2054" s="24"/>
      <c r="D2054" s="24"/>
      <c r="E2054" s="24"/>
      <c r="F2054" s="24"/>
      <c r="G2054" s="24"/>
      <c r="H2054" s="24"/>
      <c r="I2054" s="24"/>
      <c r="J2054" s="24"/>
      <c r="K2054" s="24"/>
      <c r="L2054" s="24"/>
      <c r="M2054" s="24"/>
      <c r="N2054" s="24"/>
      <c r="O2054" s="24"/>
      <c r="P2054" s="24"/>
      <c r="Q2054" s="24"/>
      <c r="R2054" s="24"/>
      <c r="S2054" s="24"/>
      <c r="T2054" s="24"/>
      <c r="U2054" s="24"/>
      <c r="V2054" s="24"/>
      <c r="W2054" s="24"/>
      <c r="X2054" s="24"/>
      <c r="Y2054" s="24"/>
      <c r="Z2054" s="24"/>
      <c r="AA2054" s="24"/>
      <c r="AB2054" s="24"/>
    </row>
    <row r="2055" spans="1:28">
      <c r="A2055" s="24"/>
      <c r="B2055" s="24"/>
      <c r="C2055" s="24"/>
      <c r="D2055" s="24"/>
      <c r="E2055" s="24"/>
      <c r="F2055" s="24"/>
      <c r="G2055" s="24"/>
      <c r="H2055" s="24"/>
      <c r="I2055" s="24"/>
      <c r="J2055" s="24"/>
      <c r="K2055" s="24"/>
      <c r="L2055" s="24"/>
      <c r="M2055" s="24"/>
      <c r="N2055" s="24"/>
      <c r="O2055" s="24"/>
      <c r="P2055" s="24"/>
      <c r="Q2055" s="24"/>
      <c r="R2055" s="24"/>
      <c r="S2055" s="24"/>
      <c r="T2055" s="24"/>
      <c r="U2055" s="24"/>
      <c r="V2055" s="24"/>
      <c r="W2055" s="24"/>
      <c r="X2055" s="24"/>
      <c r="Y2055" s="24"/>
      <c r="Z2055" s="24"/>
      <c r="AA2055" s="24"/>
      <c r="AB2055" s="24"/>
    </row>
    <row r="2056" spans="1:28">
      <c r="A2056" s="24"/>
      <c r="B2056" s="24"/>
      <c r="C2056" s="24"/>
      <c r="D2056" s="24"/>
      <c r="E2056" s="24"/>
      <c r="F2056" s="24"/>
      <c r="G2056" s="24"/>
      <c r="H2056" s="24"/>
      <c r="I2056" s="24"/>
      <c r="J2056" s="24"/>
      <c r="K2056" s="24"/>
      <c r="L2056" s="24"/>
      <c r="M2056" s="24"/>
      <c r="N2056" s="24"/>
      <c r="O2056" s="24"/>
      <c r="P2056" s="24"/>
      <c r="Q2056" s="24"/>
      <c r="R2056" s="24"/>
      <c r="S2056" s="24"/>
      <c r="T2056" s="24"/>
      <c r="U2056" s="24"/>
      <c r="V2056" s="24"/>
      <c r="W2056" s="24"/>
      <c r="X2056" s="24"/>
      <c r="Y2056" s="24"/>
      <c r="Z2056" s="24"/>
      <c r="AA2056" s="24"/>
      <c r="AB2056" s="24"/>
    </row>
    <row r="2057" spans="1:28">
      <c r="A2057" s="24"/>
      <c r="B2057" s="24"/>
      <c r="C2057" s="24"/>
      <c r="D2057" s="24"/>
      <c r="E2057" s="24"/>
      <c r="F2057" s="24"/>
      <c r="G2057" s="24"/>
      <c r="H2057" s="24"/>
      <c r="I2057" s="24"/>
      <c r="J2057" s="24"/>
      <c r="K2057" s="24"/>
      <c r="L2057" s="24"/>
      <c r="M2057" s="24"/>
      <c r="N2057" s="24"/>
      <c r="O2057" s="24"/>
      <c r="P2057" s="24"/>
      <c r="Q2057" s="24"/>
      <c r="R2057" s="24"/>
      <c r="S2057" s="24"/>
      <c r="T2057" s="24"/>
      <c r="U2057" s="24"/>
      <c r="V2057" s="24"/>
      <c r="W2057" s="24"/>
      <c r="X2057" s="24"/>
      <c r="Y2057" s="24"/>
      <c r="Z2057" s="24"/>
      <c r="AA2057" s="24"/>
      <c r="AB2057" s="24"/>
    </row>
    <row r="2058" spans="1:28">
      <c r="A2058" s="24"/>
      <c r="B2058" s="24"/>
      <c r="C2058" s="24"/>
      <c r="D2058" s="24"/>
      <c r="E2058" s="24"/>
      <c r="F2058" s="24"/>
      <c r="G2058" s="24"/>
      <c r="H2058" s="24"/>
      <c r="I2058" s="24"/>
      <c r="J2058" s="24"/>
      <c r="K2058" s="24"/>
      <c r="L2058" s="24"/>
      <c r="M2058" s="24"/>
      <c r="N2058" s="24"/>
      <c r="O2058" s="24"/>
      <c r="P2058" s="24"/>
      <c r="Q2058" s="24"/>
      <c r="R2058" s="24"/>
      <c r="S2058" s="24"/>
      <c r="T2058" s="24"/>
      <c r="U2058" s="24"/>
      <c r="V2058" s="24"/>
      <c r="W2058" s="24"/>
      <c r="X2058" s="24"/>
      <c r="Y2058" s="24"/>
      <c r="Z2058" s="24"/>
      <c r="AA2058" s="24"/>
      <c r="AB2058" s="24"/>
    </row>
    <row r="2059" spans="1:28">
      <c r="A2059" s="24"/>
      <c r="B2059" s="24"/>
      <c r="C2059" s="24"/>
      <c r="D2059" s="24"/>
      <c r="E2059" s="24"/>
      <c r="F2059" s="24"/>
      <c r="G2059" s="24"/>
      <c r="H2059" s="24"/>
      <c r="I2059" s="24"/>
      <c r="J2059" s="24"/>
      <c r="K2059" s="24"/>
      <c r="L2059" s="24"/>
      <c r="M2059" s="24"/>
      <c r="N2059" s="24"/>
      <c r="O2059" s="24"/>
      <c r="P2059" s="24"/>
      <c r="Q2059" s="24"/>
      <c r="R2059" s="24"/>
      <c r="S2059" s="24"/>
      <c r="T2059" s="24"/>
      <c r="U2059" s="24"/>
      <c r="V2059" s="24"/>
      <c r="W2059" s="24"/>
      <c r="X2059" s="24"/>
      <c r="Y2059" s="24"/>
      <c r="Z2059" s="24"/>
      <c r="AA2059" s="24"/>
      <c r="AB2059" s="24"/>
    </row>
    <row r="2060" spans="1:28">
      <c r="A2060" s="24"/>
      <c r="B2060" s="24"/>
      <c r="C2060" s="24"/>
      <c r="D2060" s="24"/>
      <c r="E2060" s="24"/>
      <c r="F2060" s="24"/>
      <c r="G2060" s="24"/>
      <c r="H2060" s="24"/>
      <c r="I2060" s="24"/>
      <c r="J2060" s="24"/>
      <c r="K2060" s="24"/>
      <c r="L2060" s="24"/>
      <c r="M2060" s="24"/>
      <c r="N2060" s="24"/>
      <c r="O2060" s="24"/>
      <c r="P2060" s="24"/>
      <c r="Q2060" s="24"/>
      <c r="R2060" s="24"/>
      <c r="S2060" s="24"/>
      <c r="T2060" s="24"/>
      <c r="U2060" s="24"/>
      <c r="V2060" s="24"/>
      <c r="W2060" s="24"/>
      <c r="X2060" s="24"/>
      <c r="Y2060" s="24"/>
      <c r="Z2060" s="24"/>
      <c r="AA2060" s="24"/>
      <c r="AB2060" s="24"/>
    </row>
    <row r="2061" spans="1:28">
      <c r="A2061" s="24"/>
      <c r="B2061" s="24"/>
      <c r="C2061" s="24"/>
      <c r="D2061" s="24"/>
      <c r="E2061" s="24"/>
      <c r="F2061" s="24"/>
      <c r="G2061" s="24"/>
      <c r="H2061" s="24"/>
      <c r="I2061" s="24"/>
      <c r="J2061" s="24"/>
      <c r="K2061" s="24"/>
      <c r="L2061" s="24"/>
      <c r="M2061" s="24"/>
      <c r="N2061" s="24"/>
      <c r="O2061" s="24"/>
      <c r="P2061" s="24"/>
      <c r="Q2061" s="24"/>
      <c r="R2061" s="24"/>
      <c r="S2061" s="24"/>
      <c r="T2061" s="24"/>
      <c r="U2061" s="24"/>
      <c r="V2061" s="24"/>
      <c r="W2061" s="24"/>
      <c r="X2061" s="24"/>
      <c r="Y2061" s="24"/>
      <c r="Z2061" s="24"/>
      <c r="AA2061" s="24"/>
      <c r="AB2061" s="24"/>
    </row>
    <row r="2062" spans="1:28">
      <c r="A2062" s="24"/>
      <c r="B2062" s="24"/>
      <c r="C2062" s="24"/>
      <c r="D2062" s="24"/>
      <c r="E2062" s="24"/>
      <c r="F2062" s="24"/>
      <c r="G2062" s="24"/>
      <c r="H2062" s="24"/>
      <c r="I2062" s="24"/>
      <c r="J2062" s="24"/>
      <c r="K2062" s="24"/>
      <c r="L2062" s="24"/>
      <c r="M2062" s="24"/>
      <c r="N2062" s="24"/>
      <c r="O2062" s="24"/>
      <c r="P2062" s="24"/>
      <c r="Q2062" s="24"/>
      <c r="R2062" s="24"/>
      <c r="S2062" s="24"/>
      <c r="T2062" s="24"/>
      <c r="U2062" s="24"/>
      <c r="V2062" s="24"/>
      <c r="W2062" s="24"/>
      <c r="X2062" s="24"/>
      <c r="Y2062" s="24"/>
      <c r="Z2062" s="24"/>
      <c r="AA2062" s="24"/>
      <c r="AB2062" s="24"/>
    </row>
    <row r="2063" spans="1:28">
      <c r="A2063" s="24"/>
      <c r="B2063" s="24"/>
      <c r="C2063" s="24"/>
      <c r="D2063" s="24"/>
      <c r="E2063" s="24"/>
      <c r="F2063" s="24"/>
      <c r="G2063" s="24"/>
      <c r="H2063" s="24"/>
      <c r="I2063" s="24"/>
      <c r="J2063" s="24"/>
      <c r="K2063" s="24"/>
      <c r="L2063" s="24"/>
      <c r="M2063" s="24"/>
      <c r="N2063" s="24"/>
      <c r="O2063" s="24"/>
      <c r="P2063" s="24"/>
      <c r="Q2063" s="24"/>
      <c r="R2063" s="24"/>
      <c r="S2063" s="24"/>
      <c r="T2063" s="24"/>
      <c r="U2063" s="24"/>
      <c r="V2063" s="24"/>
      <c r="W2063" s="24"/>
      <c r="X2063" s="24"/>
      <c r="Y2063" s="24"/>
      <c r="Z2063" s="24"/>
      <c r="AA2063" s="24"/>
      <c r="AB2063" s="24"/>
    </row>
    <row r="2064" spans="1:28">
      <c r="A2064" s="24"/>
      <c r="B2064" s="24"/>
      <c r="C2064" s="24"/>
      <c r="D2064" s="24"/>
      <c r="E2064" s="24"/>
      <c r="F2064" s="24"/>
      <c r="G2064" s="24"/>
      <c r="H2064" s="24"/>
      <c r="I2064" s="24"/>
      <c r="J2064" s="24"/>
      <c r="K2064" s="24"/>
      <c r="L2064" s="24"/>
      <c r="M2064" s="24"/>
      <c r="N2064" s="24"/>
      <c r="O2064" s="24"/>
      <c r="P2064" s="24"/>
      <c r="Q2064" s="24"/>
      <c r="R2064" s="24"/>
      <c r="S2064" s="24"/>
      <c r="T2064" s="24"/>
      <c r="U2064" s="24"/>
      <c r="V2064" s="24"/>
      <c r="W2064" s="24"/>
      <c r="X2064" s="24"/>
      <c r="Y2064" s="24"/>
      <c r="Z2064" s="24"/>
      <c r="AA2064" s="24"/>
      <c r="AB2064" s="24"/>
    </row>
    <row r="2065" spans="1:28">
      <c r="A2065" s="24"/>
      <c r="B2065" s="24"/>
      <c r="C2065" s="24"/>
      <c r="D2065" s="24"/>
      <c r="E2065" s="24"/>
      <c r="F2065" s="24"/>
      <c r="G2065" s="24"/>
      <c r="H2065" s="24"/>
      <c r="I2065" s="24"/>
      <c r="J2065" s="24"/>
      <c r="K2065" s="24"/>
      <c r="L2065" s="24"/>
      <c r="M2065" s="24"/>
      <c r="N2065" s="24"/>
      <c r="O2065" s="24"/>
      <c r="P2065" s="24"/>
      <c r="Q2065" s="24"/>
      <c r="R2065" s="24"/>
      <c r="S2065" s="24"/>
      <c r="T2065" s="24"/>
      <c r="U2065" s="24"/>
      <c r="V2065" s="24"/>
      <c r="W2065" s="24"/>
      <c r="X2065" s="24"/>
      <c r="Y2065" s="24"/>
      <c r="Z2065" s="24"/>
      <c r="AA2065" s="24"/>
      <c r="AB2065" s="24"/>
    </row>
    <row r="2066" spans="1:28">
      <c r="A2066" s="24"/>
      <c r="B2066" s="24"/>
      <c r="C2066" s="24"/>
      <c r="D2066" s="24"/>
      <c r="E2066" s="24"/>
      <c r="F2066" s="24"/>
      <c r="G2066" s="24"/>
      <c r="H2066" s="24"/>
      <c r="I2066" s="24"/>
      <c r="J2066" s="24"/>
      <c r="K2066" s="24"/>
      <c r="L2066" s="24"/>
      <c r="M2066" s="24"/>
      <c r="N2066" s="24"/>
      <c r="O2066" s="24"/>
      <c r="P2066" s="24"/>
      <c r="Q2066" s="24"/>
      <c r="R2066" s="24"/>
      <c r="S2066" s="24"/>
      <c r="T2066" s="24"/>
      <c r="U2066" s="24"/>
      <c r="V2066" s="24"/>
      <c r="W2066" s="24"/>
      <c r="X2066" s="24"/>
      <c r="Y2066" s="24"/>
      <c r="Z2066" s="24"/>
      <c r="AA2066" s="24"/>
      <c r="AB2066" s="24"/>
    </row>
    <row r="2067" spans="1:28">
      <c r="A2067" s="24"/>
      <c r="B2067" s="24"/>
      <c r="C2067" s="24"/>
      <c r="D2067" s="24"/>
      <c r="E2067" s="24"/>
      <c r="F2067" s="24"/>
      <c r="G2067" s="24"/>
      <c r="H2067" s="24"/>
      <c r="I2067" s="24"/>
      <c r="J2067" s="24"/>
      <c r="K2067" s="24"/>
      <c r="L2067" s="24"/>
      <c r="M2067" s="24"/>
      <c r="N2067" s="24"/>
      <c r="O2067" s="24"/>
      <c r="P2067" s="24"/>
      <c r="Q2067" s="24"/>
      <c r="R2067" s="24"/>
      <c r="S2067" s="24"/>
      <c r="T2067" s="24"/>
      <c r="U2067" s="24"/>
      <c r="V2067" s="24"/>
      <c r="W2067" s="24"/>
      <c r="X2067" s="24"/>
      <c r="Y2067" s="24"/>
      <c r="Z2067" s="24"/>
      <c r="AA2067" s="24"/>
      <c r="AB2067" s="24"/>
    </row>
    <row r="2068" spans="1:28">
      <c r="A2068" s="24"/>
      <c r="B2068" s="24"/>
      <c r="C2068" s="24"/>
      <c r="D2068" s="24"/>
      <c r="E2068" s="24"/>
      <c r="F2068" s="24"/>
      <c r="G2068" s="24"/>
      <c r="H2068" s="24"/>
      <c r="I2068" s="24"/>
      <c r="J2068" s="24"/>
      <c r="K2068" s="24"/>
      <c r="L2068" s="24"/>
      <c r="M2068" s="24"/>
      <c r="N2068" s="24"/>
      <c r="O2068" s="24"/>
      <c r="P2068" s="24"/>
      <c r="Q2068" s="24"/>
      <c r="R2068" s="24"/>
      <c r="S2068" s="24"/>
      <c r="T2068" s="24"/>
      <c r="U2068" s="24"/>
      <c r="V2068" s="24"/>
      <c r="W2068" s="24"/>
      <c r="X2068" s="24"/>
      <c r="Y2068" s="24"/>
      <c r="Z2068" s="24"/>
      <c r="AA2068" s="24"/>
      <c r="AB2068" s="24"/>
    </row>
    <row r="2069" spans="1:28">
      <c r="A2069" s="24"/>
      <c r="B2069" s="24"/>
      <c r="C2069" s="24"/>
      <c r="D2069" s="24"/>
      <c r="E2069" s="24"/>
      <c r="F2069" s="24"/>
      <c r="G2069" s="24"/>
      <c r="H2069" s="24"/>
      <c r="I2069" s="24"/>
      <c r="J2069" s="24"/>
      <c r="K2069" s="24"/>
      <c r="L2069" s="24"/>
      <c r="M2069" s="24"/>
      <c r="N2069" s="24"/>
      <c r="O2069" s="24"/>
      <c r="P2069" s="24"/>
      <c r="Q2069" s="24"/>
      <c r="R2069" s="24"/>
      <c r="S2069" s="24"/>
      <c r="T2069" s="24"/>
      <c r="U2069" s="24"/>
      <c r="V2069" s="24"/>
      <c r="W2069" s="24"/>
      <c r="X2069" s="24"/>
      <c r="Y2069" s="24"/>
      <c r="Z2069" s="24"/>
      <c r="AA2069" s="24"/>
      <c r="AB2069" s="24"/>
    </row>
    <row r="2070" spans="1:28">
      <c r="A2070" s="24"/>
      <c r="B2070" s="24"/>
      <c r="C2070" s="24"/>
      <c r="D2070" s="24"/>
      <c r="E2070" s="24"/>
      <c r="F2070" s="24"/>
      <c r="G2070" s="24"/>
      <c r="H2070" s="24"/>
      <c r="I2070" s="24"/>
      <c r="J2070" s="24"/>
      <c r="K2070" s="24"/>
      <c r="L2070" s="24"/>
      <c r="M2070" s="24"/>
      <c r="N2070" s="24"/>
      <c r="O2070" s="24"/>
      <c r="P2070" s="24"/>
      <c r="Q2070" s="24"/>
      <c r="R2070" s="24"/>
      <c r="S2070" s="24"/>
      <c r="T2070" s="24"/>
      <c r="U2070" s="24"/>
      <c r="V2070" s="24"/>
      <c r="W2070" s="24"/>
      <c r="X2070" s="24"/>
      <c r="Y2070" s="24"/>
      <c r="Z2070" s="24"/>
      <c r="AA2070" s="24"/>
      <c r="AB2070" s="24"/>
    </row>
    <row r="2071" spans="1:28">
      <c r="A2071" s="24"/>
      <c r="B2071" s="24"/>
      <c r="C2071" s="24"/>
      <c r="D2071" s="24"/>
      <c r="E2071" s="24"/>
      <c r="F2071" s="24"/>
      <c r="G2071" s="24"/>
      <c r="H2071" s="24"/>
      <c r="I2071" s="24"/>
      <c r="J2071" s="24"/>
      <c r="K2071" s="24"/>
      <c r="L2071" s="24"/>
      <c r="M2071" s="24"/>
      <c r="N2071" s="24"/>
      <c r="O2071" s="24"/>
      <c r="P2071" s="24"/>
      <c r="Q2071" s="24"/>
      <c r="R2071" s="24"/>
      <c r="S2071" s="24"/>
      <c r="T2071" s="24"/>
      <c r="U2071" s="24"/>
      <c r="V2071" s="24"/>
      <c r="W2071" s="24"/>
      <c r="X2071" s="24"/>
      <c r="Y2071" s="24"/>
      <c r="Z2071" s="24"/>
      <c r="AA2071" s="24"/>
      <c r="AB2071" s="24"/>
    </row>
    <row r="2072" spans="1:28">
      <c r="A2072" s="24"/>
      <c r="B2072" s="24"/>
      <c r="C2072" s="24"/>
      <c r="D2072" s="24"/>
      <c r="E2072" s="24"/>
      <c r="F2072" s="24"/>
      <c r="G2072" s="24"/>
      <c r="H2072" s="24"/>
      <c r="I2072" s="24"/>
      <c r="J2072" s="24"/>
      <c r="K2072" s="24"/>
      <c r="L2072" s="24"/>
      <c r="M2072" s="24"/>
      <c r="N2072" s="24"/>
      <c r="O2072" s="24"/>
      <c r="P2072" s="24"/>
      <c r="Q2072" s="24"/>
      <c r="R2072" s="24"/>
      <c r="S2072" s="24"/>
      <c r="T2072" s="24"/>
      <c r="U2072" s="24"/>
      <c r="V2072" s="24"/>
      <c r="W2072" s="24"/>
      <c r="X2072" s="24"/>
      <c r="Y2072" s="24"/>
      <c r="Z2072" s="24"/>
      <c r="AA2072" s="24"/>
      <c r="AB2072" s="24"/>
    </row>
    <row r="2073" spans="1:28">
      <c r="A2073" s="24"/>
      <c r="B2073" s="24"/>
      <c r="C2073" s="24"/>
      <c r="D2073" s="24"/>
      <c r="E2073" s="24"/>
      <c r="F2073" s="24"/>
      <c r="G2073" s="24"/>
      <c r="H2073" s="24"/>
      <c r="I2073" s="24"/>
      <c r="J2073" s="24"/>
      <c r="K2073" s="24"/>
      <c r="L2073" s="24"/>
      <c r="M2073" s="24"/>
      <c r="N2073" s="24"/>
      <c r="O2073" s="24"/>
      <c r="P2073" s="24"/>
      <c r="Q2073" s="24"/>
      <c r="R2073" s="24"/>
      <c r="S2073" s="24"/>
      <c r="T2073" s="24"/>
      <c r="U2073" s="24"/>
      <c r="V2073" s="24"/>
      <c r="W2073" s="24"/>
      <c r="X2073" s="24"/>
      <c r="Y2073" s="24"/>
      <c r="Z2073" s="24"/>
      <c r="AA2073" s="24"/>
      <c r="AB2073" s="24"/>
    </row>
    <row r="2074" spans="1:28">
      <c r="A2074" s="24"/>
      <c r="B2074" s="24"/>
      <c r="C2074" s="24"/>
      <c r="D2074" s="24"/>
      <c r="E2074" s="24"/>
      <c r="F2074" s="24"/>
      <c r="G2074" s="24"/>
      <c r="H2074" s="24"/>
      <c r="I2074" s="24"/>
      <c r="J2074" s="24"/>
      <c r="K2074" s="24"/>
      <c r="L2074" s="24"/>
      <c r="M2074" s="24"/>
      <c r="N2074" s="24"/>
      <c r="O2074" s="24"/>
      <c r="P2074" s="24"/>
      <c r="Q2074" s="24"/>
      <c r="R2074" s="24"/>
      <c r="S2074" s="24"/>
      <c r="T2074" s="24"/>
      <c r="U2074" s="24"/>
      <c r="V2074" s="24"/>
      <c r="W2074" s="24"/>
      <c r="X2074" s="24"/>
      <c r="Y2074" s="24"/>
      <c r="Z2074" s="24"/>
      <c r="AA2074" s="24"/>
      <c r="AB2074" s="24"/>
    </row>
    <row r="2075" spans="1:28">
      <c r="A2075" s="24"/>
      <c r="B2075" s="24"/>
      <c r="C2075" s="24"/>
      <c r="D2075" s="24"/>
      <c r="E2075" s="24"/>
      <c r="F2075" s="24"/>
      <c r="G2075" s="24"/>
      <c r="H2075" s="24"/>
      <c r="I2075" s="24"/>
      <c r="J2075" s="24"/>
      <c r="K2075" s="24"/>
      <c r="L2075" s="24"/>
      <c r="M2075" s="24"/>
      <c r="N2075" s="24"/>
      <c r="O2075" s="24"/>
      <c r="P2075" s="24"/>
      <c r="Q2075" s="24"/>
      <c r="R2075" s="24"/>
      <c r="S2075" s="24"/>
      <c r="T2075" s="24"/>
      <c r="U2075" s="24"/>
      <c r="V2075" s="24"/>
      <c r="W2075" s="24"/>
      <c r="X2075" s="24"/>
      <c r="Y2075" s="24"/>
      <c r="Z2075" s="24"/>
      <c r="AA2075" s="24"/>
      <c r="AB2075" s="24"/>
    </row>
    <row r="2076" spans="1:28">
      <c r="A2076" s="24"/>
      <c r="B2076" s="24"/>
      <c r="C2076" s="24"/>
      <c r="D2076" s="24"/>
      <c r="E2076" s="24"/>
      <c r="F2076" s="24"/>
      <c r="G2076" s="24"/>
      <c r="H2076" s="24"/>
      <c r="I2076" s="24"/>
      <c r="J2076" s="24"/>
      <c r="K2076" s="24"/>
      <c r="L2076" s="24"/>
      <c r="M2076" s="24"/>
      <c r="N2076" s="24"/>
      <c r="O2076" s="24"/>
      <c r="P2076" s="24"/>
      <c r="Q2076" s="24"/>
      <c r="R2076" s="24"/>
      <c r="S2076" s="24"/>
      <c r="T2076" s="24"/>
      <c r="U2076" s="24"/>
      <c r="V2076" s="24"/>
      <c r="W2076" s="24"/>
      <c r="X2076" s="24"/>
      <c r="Y2076" s="24"/>
      <c r="Z2076" s="24"/>
      <c r="AA2076" s="24"/>
      <c r="AB2076" s="24"/>
    </row>
    <row r="2077" spans="1:28">
      <c r="A2077" s="24"/>
      <c r="B2077" s="24"/>
      <c r="C2077" s="24"/>
      <c r="D2077" s="24"/>
      <c r="E2077" s="24"/>
      <c r="F2077" s="24"/>
      <c r="G2077" s="24"/>
      <c r="H2077" s="24"/>
      <c r="I2077" s="24"/>
      <c r="J2077" s="24"/>
      <c r="K2077" s="24"/>
      <c r="L2077" s="24"/>
      <c r="M2077" s="24"/>
      <c r="N2077" s="24"/>
      <c r="O2077" s="24"/>
      <c r="P2077" s="24"/>
      <c r="Q2077" s="24"/>
      <c r="R2077" s="24"/>
      <c r="S2077" s="24"/>
      <c r="T2077" s="24"/>
      <c r="U2077" s="24"/>
      <c r="V2077" s="24"/>
      <c r="W2077" s="24"/>
      <c r="X2077" s="24"/>
      <c r="Y2077" s="24"/>
      <c r="Z2077" s="24"/>
      <c r="AA2077" s="24"/>
      <c r="AB2077" s="24"/>
    </row>
    <row r="2078" spans="1:28">
      <c r="A2078" s="24"/>
      <c r="B2078" s="24"/>
      <c r="C2078" s="24"/>
      <c r="D2078" s="24"/>
      <c r="E2078" s="24"/>
      <c r="F2078" s="24"/>
      <c r="G2078" s="24"/>
      <c r="H2078" s="24"/>
      <c r="I2078" s="24"/>
      <c r="J2078" s="24"/>
      <c r="K2078" s="24"/>
      <c r="L2078" s="24"/>
      <c r="M2078" s="24"/>
      <c r="N2078" s="24"/>
      <c r="O2078" s="24"/>
      <c r="P2078" s="24"/>
      <c r="Q2078" s="24"/>
      <c r="R2078" s="24"/>
      <c r="S2078" s="24"/>
      <c r="T2078" s="24"/>
      <c r="U2078" s="24"/>
      <c r="V2078" s="24"/>
      <c r="W2078" s="24"/>
      <c r="X2078" s="24"/>
      <c r="Y2078" s="24"/>
      <c r="Z2078" s="24"/>
      <c r="AA2078" s="24"/>
      <c r="AB2078" s="24"/>
    </row>
    <row r="2079" spans="1:28">
      <c r="A2079" s="24"/>
      <c r="B2079" s="24"/>
      <c r="C2079" s="24"/>
      <c r="D2079" s="24"/>
      <c r="E2079" s="24"/>
      <c r="F2079" s="24"/>
      <c r="G2079" s="24"/>
      <c r="H2079" s="24"/>
      <c r="I2079" s="24"/>
      <c r="J2079" s="24"/>
      <c r="K2079" s="24"/>
      <c r="L2079" s="24"/>
      <c r="M2079" s="24"/>
      <c r="N2079" s="24"/>
      <c r="O2079" s="24"/>
      <c r="P2079" s="24"/>
      <c r="Q2079" s="24"/>
      <c r="R2079" s="24"/>
      <c r="S2079" s="24"/>
      <c r="T2079" s="24"/>
      <c r="U2079" s="24"/>
      <c r="V2079" s="24"/>
      <c r="W2079" s="24"/>
      <c r="X2079" s="24"/>
      <c r="Y2079" s="24"/>
      <c r="Z2079" s="24"/>
      <c r="AA2079" s="24"/>
      <c r="AB2079" s="24"/>
    </row>
    <row r="2080" spans="1:28">
      <c r="A2080" s="24"/>
      <c r="B2080" s="24"/>
      <c r="C2080" s="24"/>
      <c r="D2080" s="24"/>
      <c r="E2080" s="24"/>
      <c r="F2080" s="24"/>
      <c r="G2080" s="24"/>
      <c r="H2080" s="24"/>
      <c r="I2080" s="24"/>
      <c r="J2080" s="24"/>
      <c r="K2080" s="24"/>
      <c r="L2080" s="24"/>
      <c r="M2080" s="24"/>
      <c r="N2080" s="24"/>
      <c r="O2080" s="24"/>
      <c r="P2080" s="24"/>
      <c r="Q2080" s="24"/>
      <c r="R2080" s="24"/>
      <c r="S2080" s="24"/>
      <c r="T2080" s="24"/>
      <c r="U2080" s="24"/>
      <c r="V2080" s="24"/>
      <c r="W2080" s="24"/>
      <c r="X2080" s="24"/>
      <c r="Y2080" s="24"/>
      <c r="Z2080" s="24"/>
      <c r="AA2080" s="24"/>
      <c r="AB2080" s="24"/>
    </row>
    <row r="2081" spans="1:28">
      <c r="A2081" s="24"/>
      <c r="B2081" s="24"/>
      <c r="C2081" s="24"/>
      <c r="D2081" s="24"/>
      <c r="E2081" s="24"/>
      <c r="F2081" s="24"/>
      <c r="G2081" s="24"/>
      <c r="H2081" s="24"/>
      <c r="I2081" s="24"/>
      <c r="J2081" s="24"/>
      <c r="K2081" s="24"/>
      <c r="L2081" s="24"/>
      <c r="M2081" s="24"/>
      <c r="N2081" s="24"/>
      <c r="O2081" s="24"/>
      <c r="P2081" s="24"/>
      <c r="Q2081" s="24"/>
      <c r="R2081" s="24"/>
      <c r="S2081" s="24"/>
      <c r="T2081" s="24"/>
      <c r="U2081" s="24"/>
      <c r="V2081" s="24"/>
      <c r="W2081" s="24"/>
      <c r="X2081" s="24"/>
      <c r="Y2081" s="24"/>
      <c r="Z2081" s="24"/>
      <c r="AA2081" s="24"/>
      <c r="AB2081" s="24"/>
    </row>
    <row r="2082" spans="1:28">
      <c r="A2082" s="24"/>
      <c r="B2082" s="24"/>
      <c r="C2082" s="24"/>
      <c r="D2082" s="24"/>
      <c r="E2082" s="24"/>
      <c r="F2082" s="24"/>
      <c r="G2082" s="24"/>
      <c r="H2082" s="24"/>
      <c r="I2082" s="24"/>
      <c r="J2082" s="24"/>
      <c r="K2082" s="24"/>
      <c r="L2082" s="24"/>
      <c r="M2082" s="24"/>
      <c r="N2082" s="24"/>
      <c r="O2082" s="24"/>
      <c r="P2082" s="24"/>
      <c r="Q2082" s="24"/>
      <c r="R2082" s="24"/>
      <c r="S2082" s="24"/>
      <c r="T2082" s="24"/>
      <c r="U2082" s="24"/>
      <c r="V2082" s="24"/>
      <c r="W2082" s="24"/>
      <c r="X2082" s="24"/>
      <c r="Y2082" s="24"/>
      <c r="Z2082" s="24"/>
      <c r="AA2082" s="24"/>
      <c r="AB2082" s="24"/>
    </row>
    <row r="2083" spans="1:28">
      <c r="A2083" s="24"/>
      <c r="B2083" s="24"/>
      <c r="C2083" s="24"/>
      <c r="D2083" s="24"/>
      <c r="E2083" s="24"/>
      <c r="F2083" s="24"/>
      <c r="G2083" s="24"/>
      <c r="H2083" s="24"/>
      <c r="I2083" s="24"/>
      <c r="J2083" s="24"/>
      <c r="K2083" s="24"/>
      <c r="L2083" s="24"/>
      <c r="M2083" s="24"/>
      <c r="N2083" s="24"/>
      <c r="O2083" s="24"/>
      <c r="P2083" s="24"/>
      <c r="Q2083" s="24"/>
      <c r="R2083" s="24"/>
      <c r="S2083" s="24"/>
      <c r="T2083" s="24"/>
      <c r="U2083" s="24"/>
      <c r="V2083" s="24"/>
      <c r="W2083" s="24"/>
      <c r="X2083" s="24"/>
      <c r="Y2083" s="24"/>
      <c r="Z2083" s="24"/>
      <c r="AA2083" s="24"/>
      <c r="AB2083" s="24"/>
    </row>
    <row r="2084" spans="1:28">
      <c r="A2084" s="24"/>
      <c r="B2084" s="24"/>
      <c r="C2084" s="24"/>
      <c r="D2084" s="24"/>
      <c r="E2084" s="24"/>
      <c r="F2084" s="24"/>
      <c r="G2084" s="24"/>
      <c r="H2084" s="24"/>
      <c r="I2084" s="24"/>
      <c r="J2084" s="24"/>
      <c r="K2084" s="24"/>
      <c r="L2084" s="24"/>
      <c r="M2084" s="24"/>
      <c r="N2084" s="24"/>
      <c r="O2084" s="24"/>
      <c r="P2084" s="24"/>
      <c r="Q2084" s="24"/>
      <c r="R2084" s="24"/>
      <c r="S2084" s="24"/>
      <c r="T2084" s="24"/>
      <c r="U2084" s="24"/>
      <c r="V2084" s="24"/>
      <c r="W2084" s="24"/>
      <c r="X2084" s="24"/>
      <c r="Y2084" s="24"/>
      <c r="Z2084" s="24"/>
      <c r="AA2084" s="24"/>
      <c r="AB2084" s="24"/>
    </row>
    <row r="2085" spans="1:28">
      <c r="A2085" s="24"/>
      <c r="B2085" s="24"/>
      <c r="C2085" s="24"/>
      <c r="D2085" s="24"/>
      <c r="E2085" s="24"/>
      <c r="F2085" s="24"/>
      <c r="G2085" s="24"/>
      <c r="H2085" s="24"/>
      <c r="I2085" s="24"/>
      <c r="J2085" s="24"/>
      <c r="K2085" s="24"/>
      <c r="L2085" s="24"/>
      <c r="M2085" s="24"/>
      <c r="N2085" s="24"/>
      <c r="O2085" s="24"/>
      <c r="P2085" s="24"/>
      <c r="Q2085" s="24"/>
      <c r="R2085" s="24"/>
      <c r="S2085" s="24"/>
      <c r="T2085" s="24"/>
      <c r="U2085" s="24"/>
      <c r="V2085" s="24"/>
      <c r="W2085" s="24"/>
      <c r="X2085" s="24"/>
      <c r="Y2085" s="24"/>
      <c r="Z2085" s="24"/>
      <c r="AA2085" s="24"/>
      <c r="AB2085" s="24"/>
    </row>
    <row r="2086" spans="1:28">
      <c r="A2086" s="24"/>
      <c r="B2086" s="24"/>
      <c r="C2086" s="24"/>
      <c r="D2086" s="24"/>
      <c r="E2086" s="24"/>
      <c r="F2086" s="24"/>
      <c r="G2086" s="24"/>
      <c r="H2086" s="24"/>
      <c r="I2086" s="24"/>
      <c r="J2086" s="24"/>
      <c r="K2086" s="24"/>
      <c r="L2086" s="24"/>
      <c r="M2086" s="24"/>
      <c r="N2086" s="24"/>
      <c r="O2086" s="24"/>
      <c r="P2086" s="24"/>
      <c r="Q2086" s="24"/>
      <c r="R2086" s="24"/>
      <c r="S2086" s="24"/>
      <c r="T2086" s="24"/>
      <c r="U2086" s="24"/>
      <c r="V2086" s="24"/>
      <c r="W2086" s="24"/>
      <c r="X2086" s="24"/>
      <c r="Y2086" s="24"/>
      <c r="Z2086" s="24"/>
      <c r="AA2086" s="24"/>
      <c r="AB2086" s="24"/>
    </row>
    <row r="2087" spans="1:28">
      <c r="A2087" s="24"/>
      <c r="B2087" s="24"/>
      <c r="C2087" s="24"/>
      <c r="D2087" s="24"/>
      <c r="E2087" s="24"/>
      <c r="F2087" s="24"/>
      <c r="G2087" s="24"/>
      <c r="H2087" s="24"/>
      <c r="I2087" s="24"/>
      <c r="J2087" s="24"/>
      <c r="K2087" s="24"/>
      <c r="L2087" s="24"/>
      <c r="M2087" s="24"/>
      <c r="N2087" s="24"/>
      <c r="O2087" s="24"/>
      <c r="P2087" s="24"/>
      <c r="Q2087" s="24"/>
      <c r="R2087" s="24"/>
      <c r="S2087" s="24"/>
      <c r="T2087" s="24"/>
      <c r="U2087" s="24"/>
      <c r="V2087" s="24"/>
      <c r="W2087" s="24"/>
      <c r="X2087" s="24"/>
      <c r="Y2087" s="24"/>
      <c r="Z2087" s="24"/>
      <c r="AA2087" s="24"/>
      <c r="AB2087" s="24"/>
    </row>
    <row r="2088" spans="1:28">
      <c r="A2088" s="24"/>
      <c r="B2088" s="24"/>
      <c r="C2088" s="24"/>
      <c r="D2088" s="24"/>
      <c r="E2088" s="24"/>
      <c r="F2088" s="24"/>
      <c r="G2088" s="24"/>
      <c r="H2088" s="24"/>
      <c r="I2088" s="24"/>
      <c r="J2088" s="24"/>
      <c r="K2088" s="24"/>
      <c r="L2088" s="24"/>
      <c r="M2088" s="24"/>
      <c r="N2088" s="24"/>
      <c r="O2088" s="24"/>
      <c r="P2088" s="24"/>
      <c r="Q2088" s="24"/>
      <c r="R2088" s="24"/>
      <c r="S2088" s="24"/>
      <c r="T2088" s="24"/>
      <c r="U2088" s="24"/>
      <c r="V2088" s="24"/>
      <c r="W2088" s="24"/>
      <c r="X2088" s="24"/>
      <c r="Y2088" s="24"/>
      <c r="Z2088" s="24"/>
      <c r="AA2088" s="24"/>
      <c r="AB2088" s="24"/>
    </row>
    <row r="2089" spans="1:28">
      <c r="A2089" s="24"/>
      <c r="B2089" s="24"/>
      <c r="C2089" s="24"/>
      <c r="D2089" s="24"/>
      <c r="E2089" s="24"/>
      <c r="F2089" s="24"/>
      <c r="G2089" s="24"/>
      <c r="H2089" s="24"/>
      <c r="I2089" s="24"/>
      <c r="J2089" s="24"/>
      <c r="K2089" s="24"/>
      <c r="L2089" s="24"/>
      <c r="M2089" s="24"/>
      <c r="N2089" s="24"/>
      <c r="O2089" s="24"/>
      <c r="P2089" s="24"/>
      <c r="Q2089" s="24"/>
      <c r="R2089" s="24"/>
      <c r="S2089" s="24"/>
      <c r="T2089" s="24"/>
      <c r="U2089" s="24"/>
      <c r="V2089" s="24"/>
      <c r="W2089" s="24"/>
      <c r="X2089" s="24"/>
      <c r="Y2089" s="24"/>
      <c r="Z2089" s="24"/>
      <c r="AA2089" s="24"/>
      <c r="AB2089" s="24"/>
    </row>
    <row r="2090" spans="1:28">
      <c r="A2090" s="24"/>
      <c r="B2090" s="24"/>
      <c r="C2090" s="24"/>
      <c r="D2090" s="24"/>
      <c r="E2090" s="24"/>
      <c r="F2090" s="24"/>
      <c r="G2090" s="24"/>
      <c r="H2090" s="24"/>
      <c r="I2090" s="24"/>
      <c r="J2090" s="24"/>
      <c r="K2090" s="24"/>
      <c r="L2090" s="24"/>
      <c r="M2090" s="24"/>
      <c r="N2090" s="24"/>
      <c r="O2090" s="24"/>
      <c r="P2090" s="24"/>
      <c r="Q2090" s="24"/>
      <c r="R2090" s="24"/>
      <c r="S2090" s="24"/>
      <c r="T2090" s="24"/>
      <c r="U2090" s="24"/>
      <c r="V2090" s="24"/>
      <c r="W2090" s="24"/>
      <c r="X2090" s="24"/>
      <c r="Y2090" s="24"/>
      <c r="Z2090" s="24"/>
      <c r="AA2090" s="24"/>
      <c r="AB2090" s="24"/>
    </row>
    <row r="2091" spans="1:28">
      <c r="A2091" s="24"/>
      <c r="B2091" s="24"/>
      <c r="C2091" s="24"/>
      <c r="D2091" s="24"/>
      <c r="E2091" s="24"/>
      <c r="F2091" s="24"/>
      <c r="G2091" s="24"/>
      <c r="H2091" s="24"/>
      <c r="I2091" s="24"/>
      <c r="J2091" s="24"/>
      <c r="K2091" s="24"/>
      <c r="L2091" s="24"/>
      <c r="M2091" s="24"/>
      <c r="N2091" s="24"/>
      <c r="O2091" s="24"/>
      <c r="P2091" s="24"/>
      <c r="Q2091" s="24"/>
      <c r="R2091" s="24"/>
      <c r="S2091" s="24"/>
      <c r="T2091" s="24"/>
      <c r="U2091" s="24"/>
      <c r="V2091" s="24"/>
      <c r="W2091" s="24"/>
      <c r="X2091" s="24"/>
      <c r="Y2091" s="24"/>
      <c r="Z2091" s="24"/>
      <c r="AA2091" s="24"/>
      <c r="AB2091" s="24"/>
    </row>
    <row r="2092" spans="1:28">
      <c r="A2092" s="24"/>
      <c r="B2092" s="24"/>
      <c r="C2092" s="24"/>
      <c r="D2092" s="24"/>
      <c r="E2092" s="24"/>
      <c r="F2092" s="24"/>
      <c r="G2092" s="24"/>
      <c r="H2092" s="24"/>
      <c r="I2092" s="24"/>
      <c r="J2092" s="24"/>
      <c r="K2092" s="24"/>
      <c r="L2092" s="24"/>
      <c r="M2092" s="24"/>
      <c r="N2092" s="24"/>
      <c r="O2092" s="24"/>
      <c r="P2092" s="24"/>
      <c r="Q2092" s="24"/>
      <c r="R2092" s="24"/>
      <c r="S2092" s="24"/>
      <c r="T2092" s="24"/>
      <c r="U2092" s="24"/>
      <c r="V2092" s="24"/>
      <c r="W2092" s="24"/>
      <c r="X2092" s="24"/>
      <c r="Y2092" s="24"/>
      <c r="Z2092" s="24"/>
      <c r="AA2092" s="24"/>
      <c r="AB2092" s="24"/>
    </row>
    <row r="2093" spans="1:28">
      <c r="A2093" s="24"/>
      <c r="B2093" s="24"/>
      <c r="C2093" s="24"/>
      <c r="D2093" s="24"/>
      <c r="E2093" s="24"/>
      <c r="F2093" s="24"/>
      <c r="G2093" s="24"/>
      <c r="H2093" s="24"/>
      <c r="I2093" s="24"/>
      <c r="J2093" s="24"/>
      <c r="K2093" s="24"/>
      <c r="L2093" s="24"/>
      <c r="M2093" s="24"/>
      <c r="N2093" s="24"/>
      <c r="O2093" s="24"/>
      <c r="P2093" s="24"/>
      <c r="Q2093" s="24"/>
      <c r="R2093" s="24"/>
      <c r="S2093" s="24"/>
      <c r="T2093" s="24"/>
      <c r="U2093" s="24"/>
      <c r="V2093" s="24"/>
      <c r="W2093" s="24"/>
      <c r="X2093" s="24"/>
      <c r="Y2093" s="24"/>
      <c r="Z2093" s="24"/>
      <c r="AA2093" s="24"/>
      <c r="AB2093" s="24"/>
    </row>
    <row r="2094" spans="1:28">
      <c r="A2094" s="24"/>
      <c r="B2094" s="24"/>
      <c r="C2094" s="24"/>
      <c r="D2094" s="24"/>
      <c r="E2094" s="24"/>
      <c r="F2094" s="24"/>
      <c r="G2094" s="24"/>
      <c r="H2094" s="24"/>
      <c r="I2094" s="24"/>
      <c r="J2094" s="24"/>
      <c r="K2094" s="24"/>
      <c r="L2094" s="24"/>
      <c r="M2094" s="24"/>
      <c r="N2094" s="24"/>
      <c r="O2094" s="24"/>
      <c r="P2094" s="24"/>
      <c r="Q2094" s="24"/>
      <c r="R2094" s="24"/>
      <c r="S2094" s="24"/>
      <c r="T2094" s="24"/>
      <c r="U2094" s="24"/>
      <c r="V2094" s="24"/>
      <c r="W2094" s="24"/>
      <c r="X2094" s="24"/>
      <c r="Y2094" s="24"/>
      <c r="Z2094" s="24"/>
      <c r="AA2094" s="24"/>
      <c r="AB2094" s="24"/>
    </row>
    <row r="2095" spans="1:28">
      <c r="A2095" s="24"/>
      <c r="B2095" s="24"/>
      <c r="C2095" s="24"/>
      <c r="D2095" s="24"/>
      <c r="E2095" s="24"/>
      <c r="F2095" s="24"/>
      <c r="G2095" s="24"/>
      <c r="H2095" s="24"/>
      <c r="I2095" s="24"/>
      <c r="J2095" s="24"/>
      <c r="K2095" s="24"/>
      <c r="L2095" s="24"/>
      <c r="M2095" s="24"/>
      <c r="N2095" s="24"/>
      <c r="O2095" s="24"/>
      <c r="P2095" s="24"/>
      <c r="Q2095" s="24"/>
      <c r="R2095" s="24"/>
      <c r="S2095" s="24"/>
      <c r="T2095" s="24"/>
      <c r="U2095" s="24"/>
      <c r="V2095" s="24"/>
      <c r="W2095" s="24"/>
      <c r="X2095" s="24"/>
      <c r="Y2095" s="24"/>
      <c r="Z2095" s="24"/>
      <c r="AA2095" s="24"/>
      <c r="AB2095" s="24"/>
    </row>
    <row r="2096" spans="1:28">
      <c r="A2096" s="24"/>
      <c r="B2096" s="24"/>
      <c r="C2096" s="24"/>
      <c r="D2096" s="24"/>
      <c r="E2096" s="24"/>
      <c r="F2096" s="24"/>
      <c r="G2096" s="24"/>
      <c r="H2096" s="24"/>
      <c r="I2096" s="24"/>
      <c r="J2096" s="24"/>
      <c r="K2096" s="24"/>
      <c r="L2096" s="24"/>
      <c r="M2096" s="24"/>
      <c r="N2096" s="24"/>
      <c r="O2096" s="24"/>
      <c r="P2096" s="24"/>
      <c r="Q2096" s="24"/>
      <c r="R2096" s="24"/>
      <c r="S2096" s="24"/>
      <c r="T2096" s="24"/>
      <c r="U2096" s="24"/>
      <c r="V2096" s="24"/>
      <c r="W2096" s="24"/>
      <c r="X2096" s="24"/>
      <c r="Y2096" s="24"/>
      <c r="Z2096" s="24"/>
      <c r="AA2096" s="24"/>
      <c r="AB2096" s="24"/>
    </row>
    <row r="2097" spans="1:28">
      <c r="A2097" s="24"/>
      <c r="B2097" s="24"/>
      <c r="C2097" s="24"/>
      <c r="D2097" s="24"/>
      <c r="E2097" s="24"/>
      <c r="F2097" s="24"/>
      <c r="G2097" s="24"/>
      <c r="H2097" s="24"/>
      <c r="I2097" s="24"/>
      <c r="J2097" s="24"/>
      <c r="K2097" s="24"/>
      <c r="L2097" s="24"/>
      <c r="M2097" s="24"/>
      <c r="N2097" s="24"/>
      <c r="O2097" s="24"/>
      <c r="P2097" s="24"/>
      <c r="Q2097" s="24"/>
      <c r="R2097" s="24"/>
      <c r="S2097" s="24"/>
      <c r="T2097" s="24"/>
      <c r="U2097" s="24"/>
      <c r="V2097" s="24"/>
      <c r="W2097" s="24"/>
      <c r="X2097" s="24"/>
      <c r="Y2097" s="24"/>
      <c r="Z2097" s="24"/>
      <c r="AA2097" s="24"/>
      <c r="AB2097" s="24"/>
    </row>
    <row r="2098" spans="1:28">
      <c r="A2098" s="24"/>
      <c r="B2098" s="24"/>
      <c r="C2098" s="24"/>
      <c r="D2098" s="24"/>
      <c r="E2098" s="24"/>
      <c r="F2098" s="24"/>
      <c r="G2098" s="24"/>
      <c r="H2098" s="24"/>
      <c r="I2098" s="24"/>
      <c r="J2098" s="24"/>
      <c r="K2098" s="24"/>
      <c r="L2098" s="24"/>
      <c r="M2098" s="24"/>
      <c r="N2098" s="24"/>
      <c r="O2098" s="24"/>
      <c r="P2098" s="24"/>
      <c r="Q2098" s="24"/>
      <c r="R2098" s="24"/>
      <c r="S2098" s="24"/>
      <c r="T2098" s="24"/>
      <c r="U2098" s="24"/>
      <c r="V2098" s="24"/>
      <c r="W2098" s="24"/>
      <c r="X2098" s="24"/>
      <c r="Y2098" s="24"/>
      <c r="Z2098" s="24"/>
      <c r="AA2098" s="24"/>
      <c r="AB2098" s="24"/>
    </row>
    <row r="2099" spans="1:28">
      <c r="A2099" s="24"/>
      <c r="B2099" s="24"/>
      <c r="C2099" s="24"/>
      <c r="D2099" s="24"/>
      <c r="E2099" s="24"/>
      <c r="F2099" s="24"/>
      <c r="G2099" s="24"/>
      <c r="H2099" s="24"/>
      <c r="I2099" s="24"/>
      <c r="J2099" s="24"/>
      <c r="K2099" s="24"/>
      <c r="L2099" s="24"/>
      <c r="M2099" s="24"/>
      <c r="N2099" s="24"/>
      <c r="O2099" s="24"/>
      <c r="P2099" s="24"/>
      <c r="Q2099" s="24"/>
      <c r="R2099" s="24"/>
      <c r="S2099" s="24"/>
      <c r="T2099" s="24"/>
      <c r="U2099" s="24"/>
      <c r="V2099" s="24"/>
      <c r="W2099" s="24"/>
      <c r="X2099" s="24"/>
      <c r="Y2099" s="24"/>
      <c r="Z2099" s="24"/>
      <c r="AA2099" s="24"/>
      <c r="AB2099" s="24"/>
    </row>
    <row r="2100" spans="1:28">
      <c r="A2100" s="24"/>
      <c r="B2100" s="24"/>
      <c r="C2100" s="24"/>
      <c r="D2100" s="24"/>
      <c r="E2100" s="24"/>
      <c r="F2100" s="24"/>
      <c r="G2100" s="24"/>
      <c r="H2100" s="24"/>
      <c r="I2100" s="24"/>
      <c r="J2100" s="24"/>
      <c r="K2100" s="24"/>
      <c r="L2100" s="24"/>
      <c r="M2100" s="24"/>
      <c r="N2100" s="24"/>
      <c r="O2100" s="24"/>
      <c r="P2100" s="24"/>
      <c r="Q2100" s="24"/>
      <c r="R2100" s="24"/>
      <c r="S2100" s="24"/>
      <c r="T2100" s="24"/>
      <c r="U2100" s="24"/>
      <c r="V2100" s="24"/>
      <c r="W2100" s="24"/>
      <c r="X2100" s="24"/>
      <c r="Y2100" s="24"/>
      <c r="Z2100" s="24"/>
      <c r="AA2100" s="24"/>
      <c r="AB2100" s="24"/>
    </row>
    <row r="2101" spans="1:28">
      <c r="A2101" s="24"/>
      <c r="B2101" s="24"/>
      <c r="C2101" s="24"/>
      <c r="D2101" s="24"/>
      <c r="E2101" s="24"/>
      <c r="F2101" s="24"/>
      <c r="G2101" s="24"/>
      <c r="H2101" s="24"/>
      <c r="I2101" s="24"/>
      <c r="J2101" s="24"/>
      <c r="K2101" s="24"/>
      <c r="L2101" s="24"/>
      <c r="M2101" s="24"/>
      <c r="N2101" s="24"/>
      <c r="O2101" s="24"/>
      <c r="P2101" s="24"/>
      <c r="Q2101" s="24"/>
      <c r="R2101" s="24"/>
      <c r="S2101" s="24"/>
      <c r="T2101" s="24"/>
      <c r="U2101" s="24"/>
      <c r="V2101" s="24"/>
      <c r="W2101" s="24"/>
      <c r="X2101" s="24"/>
      <c r="Y2101" s="24"/>
      <c r="Z2101" s="24"/>
      <c r="AA2101" s="24"/>
      <c r="AB2101" s="24"/>
    </row>
    <row r="2102" spans="1:28">
      <c r="A2102" s="24"/>
      <c r="B2102" s="24"/>
      <c r="C2102" s="24"/>
      <c r="D2102" s="24"/>
      <c r="E2102" s="24"/>
      <c r="F2102" s="24"/>
      <c r="G2102" s="24"/>
      <c r="H2102" s="24"/>
      <c r="I2102" s="24"/>
      <c r="J2102" s="24"/>
      <c r="K2102" s="24"/>
      <c r="L2102" s="24"/>
      <c r="M2102" s="24"/>
      <c r="N2102" s="24"/>
      <c r="O2102" s="24"/>
      <c r="P2102" s="24"/>
      <c r="Q2102" s="24"/>
      <c r="R2102" s="24"/>
      <c r="S2102" s="24"/>
      <c r="T2102" s="24"/>
      <c r="U2102" s="24"/>
      <c r="V2102" s="24"/>
      <c r="W2102" s="24"/>
      <c r="X2102" s="24"/>
      <c r="Y2102" s="24"/>
      <c r="Z2102" s="24"/>
      <c r="AA2102" s="24"/>
      <c r="AB2102" s="24"/>
    </row>
    <row r="2103" spans="1:28">
      <c r="A2103" s="24"/>
      <c r="B2103" s="24"/>
      <c r="C2103" s="24"/>
      <c r="D2103" s="24"/>
      <c r="E2103" s="24"/>
      <c r="F2103" s="24"/>
      <c r="G2103" s="24"/>
      <c r="H2103" s="24"/>
      <c r="I2103" s="24"/>
      <c r="J2103" s="24"/>
      <c r="K2103" s="24"/>
      <c r="L2103" s="24"/>
      <c r="M2103" s="24"/>
      <c r="N2103" s="24"/>
      <c r="O2103" s="24"/>
      <c r="P2103" s="24"/>
      <c r="Q2103" s="24"/>
      <c r="R2103" s="24"/>
      <c r="S2103" s="24"/>
      <c r="T2103" s="24"/>
      <c r="U2103" s="24"/>
      <c r="V2103" s="24"/>
      <c r="W2103" s="24"/>
      <c r="X2103" s="24"/>
      <c r="Y2103" s="24"/>
      <c r="Z2103" s="24"/>
      <c r="AA2103" s="24"/>
      <c r="AB2103" s="24"/>
    </row>
    <row r="2104" spans="1:28">
      <c r="A2104" s="24"/>
      <c r="B2104" s="24"/>
      <c r="C2104" s="24"/>
      <c r="D2104" s="24"/>
      <c r="E2104" s="24"/>
      <c r="F2104" s="24"/>
      <c r="G2104" s="24"/>
      <c r="H2104" s="24"/>
      <c r="I2104" s="24"/>
      <c r="J2104" s="24"/>
      <c r="K2104" s="24"/>
      <c r="L2104" s="24"/>
      <c r="M2104" s="24"/>
      <c r="N2104" s="24"/>
      <c r="O2104" s="24"/>
      <c r="P2104" s="24"/>
      <c r="Q2104" s="24"/>
      <c r="R2104" s="24"/>
      <c r="S2104" s="24"/>
      <c r="T2104" s="24"/>
      <c r="U2104" s="24"/>
      <c r="V2104" s="24"/>
      <c r="W2104" s="24"/>
      <c r="X2104" s="24"/>
      <c r="Y2104" s="24"/>
      <c r="Z2104" s="24"/>
      <c r="AA2104" s="24"/>
      <c r="AB2104" s="24"/>
    </row>
    <row r="2105" spans="1:28">
      <c r="A2105" s="24"/>
      <c r="B2105" s="24"/>
      <c r="C2105" s="24"/>
      <c r="D2105" s="24"/>
      <c r="E2105" s="24"/>
      <c r="F2105" s="24"/>
      <c r="G2105" s="24"/>
      <c r="H2105" s="24"/>
      <c r="I2105" s="24"/>
      <c r="J2105" s="24"/>
      <c r="K2105" s="24"/>
      <c r="L2105" s="24"/>
      <c r="M2105" s="24"/>
      <c r="N2105" s="24"/>
      <c r="O2105" s="24"/>
      <c r="P2105" s="24"/>
      <c r="Q2105" s="24"/>
      <c r="R2105" s="24"/>
      <c r="S2105" s="24"/>
      <c r="T2105" s="24"/>
      <c r="U2105" s="24"/>
      <c r="V2105" s="24"/>
      <c r="W2105" s="24"/>
      <c r="X2105" s="24"/>
      <c r="Y2105" s="24"/>
      <c r="Z2105" s="24"/>
      <c r="AA2105" s="24"/>
      <c r="AB2105" s="24"/>
    </row>
    <row r="2106" spans="1:28">
      <c r="A2106" s="24"/>
      <c r="B2106" s="24"/>
      <c r="C2106" s="24"/>
      <c r="D2106" s="24"/>
      <c r="E2106" s="24"/>
      <c r="F2106" s="24"/>
      <c r="G2106" s="24"/>
      <c r="H2106" s="24"/>
      <c r="I2106" s="24"/>
      <c r="J2106" s="24"/>
      <c r="K2106" s="24"/>
      <c r="L2106" s="24"/>
      <c r="M2106" s="24"/>
      <c r="N2106" s="24"/>
      <c r="O2106" s="24"/>
      <c r="P2106" s="24"/>
      <c r="Q2106" s="24"/>
      <c r="R2106" s="24"/>
      <c r="S2106" s="24"/>
      <c r="T2106" s="24"/>
      <c r="U2106" s="24"/>
      <c r="V2106" s="24"/>
      <c r="W2106" s="24"/>
      <c r="X2106" s="24"/>
      <c r="Y2106" s="24"/>
      <c r="Z2106" s="24"/>
      <c r="AA2106" s="24"/>
      <c r="AB2106" s="24"/>
    </row>
    <row r="2107" spans="1:28">
      <c r="A2107" s="24"/>
      <c r="B2107" s="24"/>
      <c r="C2107" s="24"/>
      <c r="D2107" s="24"/>
      <c r="E2107" s="24"/>
      <c r="F2107" s="24"/>
      <c r="G2107" s="24"/>
      <c r="H2107" s="24"/>
      <c r="I2107" s="24"/>
      <c r="J2107" s="24"/>
      <c r="K2107" s="24"/>
      <c r="L2107" s="24"/>
      <c r="M2107" s="24"/>
      <c r="N2107" s="24"/>
      <c r="O2107" s="24"/>
      <c r="P2107" s="24"/>
      <c r="Q2107" s="24"/>
      <c r="R2107" s="24"/>
      <c r="S2107" s="24"/>
      <c r="T2107" s="24"/>
      <c r="U2107" s="24"/>
      <c r="V2107" s="24"/>
      <c r="W2107" s="24"/>
      <c r="X2107" s="24"/>
      <c r="Y2107" s="24"/>
      <c r="Z2107" s="24"/>
      <c r="AA2107" s="24"/>
      <c r="AB2107" s="24"/>
    </row>
    <row r="2108" spans="1:28">
      <c r="A2108" s="24"/>
      <c r="B2108" s="24"/>
      <c r="C2108" s="24"/>
      <c r="D2108" s="24"/>
      <c r="E2108" s="24"/>
      <c r="F2108" s="24"/>
      <c r="G2108" s="24"/>
      <c r="H2108" s="24"/>
      <c r="I2108" s="24"/>
      <c r="J2108" s="24"/>
      <c r="K2108" s="24"/>
      <c r="L2108" s="24"/>
      <c r="M2108" s="24"/>
      <c r="N2108" s="24"/>
      <c r="O2108" s="24"/>
      <c r="P2108" s="24"/>
      <c r="Q2108" s="24"/>
      <c r="R2108" s="24"/>
      <c r="S2108" s="24"/>
      <c r="T2108" s="24"/>
      <c r="U2108" s="24"/>
      <c r="V2108" s="24"/>
      <c r="W2108" s="24"/>
      <c r="X2108" s="24"/>
      <c r="Y2108" s="24"/>
      <c r="Z2108" s="24"/>
      <c r="AA2108" s="24"/>
      <c r="AB2108" s="24"/>
    </row>
    <row r="2109" spans="1:28">
      <c r="A2109" s="24"/>
      <c r="B2109" s="24"/>
      <c r="C2109" s="24"/>
      <c r="D2109" s="24"/>
      <c r="E2109" s="24"/>
      <c r="F2109" s="24"/>
      <c r="G2109" s="24"/>
      <c r="H2109" s="24"/>
      <c r="I2109" s="24"/>
      <c r="J2109" s="24"/>
      <c r="K2109" s="24"/>
      <c r="L2109" s="24"/>
      <c r="M2109" s="24"/>
      <c r="N2109" s="24"/>
      <c r="O2109" s="24"/>
      <c r="P2109" s="24"/>
      <c r="Q2109" s="24"/>
      <c r="R2109" s="24"/>
      <c r="S2109" s="24"/>
      <c r="T2109" s="24"/>
      <c r="U2109" s="24"/>
      <c r="V2109" s="24"/>
      <c r="W2109" s="24"/>
      <c r="X2109" s="24"/>
      <c r="Y2109" s="24"/>
      <c r="Z2109" s="24"/>
      <c r="AA2109" s="24"/>
      <c r="AB2109" s="24"/>
    </row>
    <row r="2110" spans="1:28">
      <c r="A2110" s="24"/>
      <c r="B2110" s="24"/>
      <c r="C2110" s="24"/>
      <c r="D2110" s="24"/>
      <c r="E2110" s="24"/>
      <c r="F2110" s="24"/>
      <c r="G2110" s="24"/>
      <c r="H2110" s="24"/>
      <c r="I2110" s="24"/>
      <c r="J2110" s="24"/>
      <c r="K2110" s="24"/>
      <c r="L2110" s="24"/>
      <c r="M2110" s="24"/>
      <c r="N2110" s="24"/>
      <c r="O2110" s="24"/>
      <c r="P2110" s="24"/>
      <c r="Q2110" s="24"/>
      <c r="R2110" s="24"/>
      <c r="S2110" s="24"/>
      <c r="T2110" s="24"/>
      <c r="U2110" s="24"/>
      <c r="V2110" s="24"/>
      <c r="W2110" s="24"/>
      <c r="X2110" s="24"/>
      <c r="Y2110" s="24"/>
      <c r="Z2110" s="24"/>
      <c r="AA2110" s="24"/>
      <c r="AB2110" s="24"/>
    </row>
    <row r="2111" spans="1:28">
      <c r="A2111" s="24"/>
      <c r="B2111" s="24"/>
      <c r="C2111" s="24"/>
      <c r="D2111" s="24"/>
      <c r="E2111" s="24"/>
      <c r="F2111" s="24"/>
      <c r="G2111" s="24"/>
      <c r="H2111" s="24"/>
      <c r="I2111" s="24"/>
      <c r="J2111" s="24"/>
      <c r="K2111" s="24"/>
      <c r="L2111" s="24"/>
      <c r="M2111" s="24"/>
      <c r="N2111" s="24"/>
      <c r="O2111" s="24"/>
      <c r="P2111" s="24"/>
      <c r="Q2111" s="24"/>
      <c r="R2111" s="24"/>
      <c r="S2111" s="24"/>
      <c r="T2111" s="24"/>
      <c r="U2111" s="24"/>
      <c r="V2111" s="24"/>
      <c r="W2111" s="24"/>
      <c r="X2111" s="24"/>
      <c r="Y2111" s="24"/>
      <c r="Z2111" s="24"/>
      <c r="AA2111" s="24"/>
      <c r="AB2111" s="24"/>
    </row>
    <row r="2112" spans="1:28">
      <c r="A2112" s="24"/>
      <c r="B2112" s="24"/>
      <c r="C2112" s="24"/>
      <c r="D2112" s="24"/>
      <c r="E2112" s="24"/>
      <c r="F2112" s="24"/>
      <c r="G2112" s="24"/>
      <c r="H2112" s="24"/>
      <c r="I2112" s="24"/>
      <c r="J2112" s="24"/>
      <c r="K2112" s="24"/>
      <c r="L2112" s="24"/>
      <c r="M2112" s="24"/>
      <c r="N2112" s="24"/>
      <c r="O2112" s="24"/>
      <c r="P2112" s="24"/>
      <c r="Q2112" s="24"/>
      <c r="R2112" s="24"/>
      <c r="S2112" s="24"/>
      <c r="T2112" s="24"/>
      <c r="U2112" s="24"/>
      <c r="V2112" s="24"/>
      <c r="W2112" s="24"/>
      <c r="X2112" s="24"/>
      <c r="Y2112" s="24"/>
      <c r="Z2112" s="24"/>
      <c r="AA2112" s="24"/>
      <c r="AB2112" s="24"/>
    </row>
    <row r="2113" spans="1:28">
      <c r="A2113" s="24"/>
      <c r="B2113" s="24"/>
      <c r="C2113" s="24"/>
      <c r="D2113" s="24"/>
      <c r="E2113" s="24"/>
      <c r="F2113" s="24"/>
      <c r="G2113" s="24"/>
      <c r="H2113" s="24"/>
      <c r="I2113" s="24"/>
      <c r="J2113" s="24"/>
      <c r="K2113" s="24"/>
      <c r="L2113" s="24"/>
      <c r="M2113" s="24"/>
      <c r="N2113" s="24"/>
      <c r="O2113" s="24"/>
      <c r="P2113" s="24"/>
      <c r="Q2113" s="24"/>
      <c r="R2113" s="24"/>
      <c r="S2113" s="24"/>
      <c r="T2113" s="24"/>
      <c r="U2113" s="24"/>
      <c r="V2113" s="24"/>
      <c r="W2113" s="24"/>
      <c r="X2113" s="24"/>
      <c r="Y2113" s="24"/>
      <c r="Z2113" s="24"/>
      <c r="AA2113" s="24"/>
      <c r="AB2113" s="24"/>
    </row>
    <row r="2114" spans="1:28">
      <c r="A2114" s="24"/>
      <c r="B2114" s="24"/>
      <c r="C2114" s="24"/>
      <c r="D2114" s="24"/>
      <c r="E2114" s="24"/>
      <c r="F2114" s="24"/>
      <c r="G2114" s="24"/>
      <c r="H2114" s="24"/>
      <c r="I2114" s="24"/>
      <c r="J2114" s="24"/>
      <c r="K2114" s="24"/>
      <c r="L2114" s="24"/>
      <c r="M2114" s="24"/>
      <c r="N2114" s="24"/>
      <c r="O2114" s="24"/>
      <c r="P2114" s="24"/>
      <c r="Q2114" s="24"/>
      <c r="R2114" s="24"/>
      <c r="S2114" s="24"/>
      <c r="T2114" s="24"/>
      <c r="U2114" s="24"/>
      <c r="V2114" s="24"/>
      <c r="W2114" s="24"/>
      <c r="X2114" s="24"/>
      <c r="Y2114" s="24"/>
      <c r="Z2114" s="24"/>
      <c r="AA2114" s="24"/>
      <c r="AB2114" s="24"/>
    </row>
    <row r="2115" spans="1:28">
      <c r="A2115" s="24"/>
      <c r="B2115" s="24"/>
      <c r="C2115" s="24"/>
      <c r="D2115" s="24"/>
      <c r="E2115" s="24"/>
      <c r="F2115" s="24"/>
      <c r="G2115" s="24"/>
      <c r="H2115" s="24"/>
      <c r="I2115" s="24"/>
      <c r="J2115" s="24"/>
      <c r="K2115" s="24"/>
      <c r="L2115" s="24"/>
      <c r="M2115" s="24"/>
      <c r="N2115" s="24"/>
      <c r="O2115" s="24"/>
      <c r="P2115" s="24"/>
      <c r="Q2115" s="24"/>
      <c r="R2115" s="24"/>
      <c r="S2115" s="24"/>
      <c r="T2115" s="24"/>
      <c r="U2115" s="24"/>
      <c r="V2115" s="24"/>
      <c r="W2115" s="24"/>
      <c r="X2115" s="24"/>
      <c r="Y2115" s="24"/>
      <c r="Z2115" s="24"/>
      <c r="AA2115" s="24"/>
      <c r="AB2115" s="24"/>
    </row>
    <row r="2116" spans="1:28">
      <c r="A2116" s="24"/>
      <c r="B2116" s="24"/>
      <c r="C2116" s="24"/>
      <c r="D2116" s="24"/>
      <c r="E2116" s="24"/>
      <c r="F2116" s="24"/>
      <c r="G2116" s="24"/>
      <c r="H2116" s="24"/>
      <c r="I2116" s="24"/>
      <c r="J2116" s="24"/>
      <c r="K2116" s="24"/>
      <c r="L2116" s="24"/>
      <c r="M2116" s="24"/>
      <c r="N2116" s="24"/>
      <c r="O2116" s="24"/>
      <c r="P2116" s="24"/>
      <c r="Q2116" s="24"/>
      <c r="R2116" s="24"/>
      <c r="S2116" s="24"/>
      <c r="T2116" s="24"/>
      <c r="U2116" s="24"/>
      <c r="V2116" s="24"/>
      <c r="W2116" s="24"/>
      <c r="X2116" s="24"/>
      <c r="Y2116" s="24"/>
      <c r="Z2116" s="24"/>
      <c r="AA2116" s="24"/>
      <c r="AB2116" s="24"/>
    </row>
    <row r="2117" spans="1:28">
      <c r="A2117" s="24"/>
      <c r="B2117" s="24"/>
      <c r="C2117" s="24"/>
      <c r="D2117" s="24"/>
      <c r="E2117" s="24"/>
      <c r="F2117" s="24"/>
      <c r="G2117" s="24"/>
      <c r="H2117" s="24"/>
      <c r="I2117" s="24"/>
      <c r="J2117" s="24"/>
      <c r="K2117" s="24"/>
      <c r="L2117" s="24"/>
      <c r="M2117" s="24"/>
      <c r="N2117" s="24"/>
      <c r="O2117" s="24"/>
      <c r="P2117" s="24"/>
      <c r="Q2117" s="24"/>
      <c r="R2117" s="24"/>
      <c r="S2117" s="24"/>
      <c r="T2117" s="24"/>
      <c r="U2117" s="24"/>
      <c r="V2117" s="24"/>
      <c r="W2117" s="24"/>
      <c r="X2117" s="24"/>
      <c r="Y2117" s="24"/>
      <c r="Z2117" s="24"/>
      <c r="AA2117" s="24"/>
      <c r="AB2117" s="24"/>
    </row>
    <row r="2118" spans="1:28">
      <c r="A2118" s="24"/>
      <c r="B2118" s="24"/>
      <c r="C2118" s="24"/>
      <c r="D2118" s="24"/>
      <c r="E2118" s="24"/>
      <c r="F2118" s="24"/>
      <c r="G2118" s="24"/>
      <c r="H2118" s="24"/>
      <c r="I2118" s="24"/>
      <c r="J2118" s="24"/>
      <c r="K2118" s="24"/>
      <c r="L2118" s="24"/>
      <c r="M2118" s="24"/>
      <c r="N2118" s="24"/>
      <c r="O2118" s="24"/>
      <c r="P2118" s="24"/>
      <c r="Q2118" s="24"/>
      <c r="R2118" s="24"/>
      <c r="S2118" s="24"/>
      <c r="T2118" s="24"/>
      <c r="U2118" s="24"/>
      <c r="V2118" s="24"/>
      <c r="W2118" s="24"/>
      <c r="X2118" s="24"/>
      <c r="Y2118" s="24"/>
      <c r="Z2118" s="24"/>
      <c r="AA2118" s="24"/>
      <c r="AB2118" s="24"/>
    </row>
    <row r="2119" spans="1:28">
      <c r="A2119" s="24"/>
      <c r="B2119" s="24"/>
      <c r="C2119" s="24"/>
      <c r="D2119" s="24"/>
      <c r="E2119" s="24"/>
      <c r="F2119" s="24"/>
      <c r="G2119" s="24"/>
      <c r="H2119" s="24"/>
      <c r="I2119" s="24"/>
      <c r="J2119" s="24"/>
      <c r="K2119" s="24"/>
      <c r="L2119" s="24"/>
      <c r="M2119" s="24"/>
      <c r="N2119" s="24"/>
      <c r="O2119" s="24"/>
      <c r="P2119" s="24"/>
      <c r="Q2119" s="24"/>
      <c r="R2119" s="24"/>
      <c r="S2119" s="24"/>
      <c r="T2119" s="24"/>
      <c r="U2119" s="24"/>
      <c r="V2119" s="24"/>
      <c r="W2119" s="24"/>
      <c r="X2119" s="24"/>
      <c r="Y2119" s="24"/>
      <c r="Z2119" s="24"/>
      <c r="AA2119" s="24"/>
      <c r="AB2119" s="24"/>
    </row>
    <row r="2120" spans="1:28">
      <c r="A2120" s="24"/>
      <c r="B2120" s="24"/>
      <c r="C2120" s="24"/>
      <c r="D2120" s="24"/>
      <c r="E2120" s="24"/>
      <c r="F2120" s="24"/>
      <c r="G2120" s="24"/>
      <c r="H2120" s="24"/>
      <c r="I2120" s="24"/>
      <c r="J2120" s="24"/>
      <c r="K2120" s="24"/>
      <c r="L2120" s="24"/>
      <c r="M2120" s="24"/>
      <c r="N2120" s="24"/>
      <c r="O2120" s="24"/>
      <c r="P2120" s="24"/>
      <c r="Q2120" s="24"/>
      <c r="R2120" s="24"/>
      <c r="S2120" s="24"/>
      <c r="T2120" s="24"/>
      <c r="U2120" s="24"/>
      <c r="V2120" s="24"/>
      <c r="W2120" s="24"/>
      <c r="X2120" s="24"/>
      <c r="Y2120" s="24"/>
      <c r="Z2120" s="24"/>
      <c r="AA2120" s="24"/>
      <c r="AB2120" s="24"/>
    </row>
    <row r="2121" spans="1:28">
      <c r="A2121" s="24"/>
      <c r="B2121" s="24"/>
      <c r="C2121" s="24"/>
      <c r="D2121" s="24"/>
      <c r="E2121" s="24"/>
      <c r="F2121" s="24"/>
      <c r="G2121" s="24"/>
      <c r="H2121" s="24"/>
      <c r="I2121" s="24"/>
      <c r="J2121" s="24"/>
      <c r="K2121" s="24"/>
      <c r="L2121" s="24"/>
      <c r="M2121" s="24"/>
      <c r="N2121" s="24"/>
      <c r="O2121" s="24"/>
      <c r="P2121" s="24"/>
      <c r="Q2121" s="24"/>
      <c r="R2121" s="24"/>
      <c r="S2121" s="24"/>
      <c r="T2121" s="24"/>
      <c r="U2121" s="24"/>
      <c r="V2121" s="24"/>
      <c r="W2121" s="24"/>
      <c r="X2121" s="24"/>
      <c r="Y2121" s="24"/>
      <c r="Z2121" s="24"/>
      <c r="AA2121" s="24"/>
      <c r="AB2121" s="24"/>
    </row>
    <row r="2122" spans="1:28">
      <c r="A2122" s="24"/>
      <c r="B2122" s="24"/>
      <c r="C2122" s="24"/>
      <c r="D2122" s="24"/>
      <c r="E2122" s="24"/>
      <c r="F2122" s="24"/>
      <c r="G2122" s="24"/>
      <c r="H2122" s="24"/>
      <c r="I2122" s="24"/>
      <c r="J2122" s="24"/>
      <c r="K2122" s="24"/>
      <c r="L2122" s="24"/>
      <c r="M2122" s="24"/>
      <c r="N2122" s="24"/>
      <c r="O2122" s="24"/>
      <c r="P2122" s="24"/>
      <c r="Q2122" s="24"/>
      <c r="R2122" s="24"/>
      <c r="S2122" s="24"/>
      <c r="T2122" s="24"/>
      <c r="U2122" s="24"/>
      <c r="V2122" s="24"/>
      <c r="W2122" s="24"/>
      <c r="X2122" s="24"/>
      <c r="Y2122" s="24"/>
      <c r="Z2122" s="24"/>
      <c r="AA2122" s="24"/>
      <c r="AB2122" s="24"/>
    </row>
    <row r="2123" spans="1:28">
      <c r="A2123" s="24"/>
      <c r="B2123" s="24"/>
      <c r="C2123" s="24"/>
      <c r="D2123" s="24"/>
      <c r="E2123" s="24"/>
      <c r="F2123" s="24"/>
      <c r="G2123" s="24"/>
      <c r="H2123" s="24"/>
      <c r="I2123" s="24"/>
      <c r="J2123" s="24"/>
      <c r="K2123" s="24"/>
      <c r="L2123" s="24"/>
      <c r="M2123" s="24"/>
      <c r="N2123" s="24"/>
      <c r="O2123" s="24"/>
      <c r="P2123" s="24"/>
      <c r="Q2123" s="24"/>
      <c r="R2123" s="24"/>
      <c r="S2123" s="24"/>
      <c r="T2123" s="24"/>
      <c r="U2123" s="24"/>
      <c r="V2123" s="24"/>
      <c r="W2123" s="24"/>
      <c r="X2123" s="24"/>
      <c r="Y2123" s="24"/>
      <c r="Z2123" s="24"/>
      <c r="AA2123" s="24"/>
      <c r="AB2123" s="24"/>
    </row>
    <row r="2124" spans="1:28">
      <c r="A2124" s="24"/>
      <c r="B2124" s="24"/>
      <c r="C2124" s="24"/>
      <c r="D2124" s="24"/>
      <c r="E2124" s="24"/>
      <c r="F2124" s="24"/>
      <c r="G2124" s="24"/>
      <c r="H2124" s="24"/>
      <c r="I2124" s="24"/>
      <c r="J2124" s="24"/>
      <c r="K2124" s="24"/>
      <c r="L2124" s="24"/>
      <c r="M2124" s="24"/>
      <c r="N2124" s="24"/>
      <c r="O2124" s="24"/>
      <c r="P2124" s="24"/>
      <c r="Q2124" s="24"/>
      <c r="R2124" s="24"/>
      <c r="S2124" s="24"/>
      <c r="T2124" s="24"/>
      <c r="U2124" s="24"/>
      <c r="V2124" s="24"/>
      <c r="W2124" s="24"/>
      <c r="X2124" s="24"/>
      <c r="Y2124" s="24"/>
      <c r="Z2124" s="24"/>
      <c r="AA2124" s="24"/>
      <c r="AB2124" s="24"/>
    </row>
    <row r="2125" spans="1:28">
      <c r="A2125" s="24"/>
      <c r="B2125" s="24"/>
      <c r="C2125" s="24"/>
      <c r="D2125" s="24"/>
      <c r="E2125" s="24"/>
      <c r="F2125" s="24"/>
      <c r="G2125" s="24"/>
      <c r="H2125" s="24"/>
      <c r="I2125" s="24"/>
      <c r="J2125" s="24"/>
      <c r="K2125" s="24"/>
      <c r="L2125" s="24"/>
      <c r="M2125" s="24"/>
      <c r="N2125" s="24"/>
      <c r="O2125" s="24"/>
      <c r="P2125" s="24"/>
      <c r="Q2125" s="24"/>
      <c r="R2125" s="24"/>
      <c r="S2125" s="24"/>
      <c r="T2125" s="24"/>
      <c r="U2125" s="24"/>
      <c r="V2125" s="24"/>
      <c r="W2125" s="24"/>
      <c r="X2125" s="24"/>
      <c r="Y2125" s="24"/>
      <c r="Z2125" s="24"/>
      <c r="AA2125" s="24"/>
      <c r="AB2125" s="24"/>
    </row>
    <row r="2126" spans="1:28">
      <c r="A2126" s="24"/>
      <c r="B2126" s="24"/>
      <c r="C2126" s="24"/>
      <c r="D2126" s="24"/>
      <c r="E2126" s="24"/>
      <c r="F2126" s="24"/>
      <c r="G2126" s="24"/>
      <c r="H2126" s="24"/>
      <c r="I2126" s="24"/>
      <c r="J2126" s="24"/>
      <c r="K2126" s="24"/>
      <c r="L2126" s="24"/>
      <c r="M2126" s="24"/>
      <c r="N2126" s="24"/>
      <c r="O2126" s="24"/>
      <c r="P2126" s="24"/>
      <c r="Q2126" s="24"/>
      <c r="R2126" s="24"/>
      <c r="S2126" s="24"/>
      <c r="T2126" s="24"/>
      <c r="U2126" s="24"/>
      <c r="V2126" s="24"/>
      <c r="W2126" s="24"/>
      <c r="X2126" s="24"/>
      <c r="Y2126" s="24"/>
      <c r="Z2126" s="24"/>
      <c r="AA2126" s="24"/>
      <c r="AB2126" s="24"/>
    </row>
    <row r="2127" spans="1:28">
      <c r="A2127" s="24"/>
      <c r="B2127" s="24"/>
      <c r="C2127" s="24"/>
      <c r="D2127" s="24"/>
      <c r="E2127" s="24"/>
      <c r="F2127" s="24"/>
      <c r="G2127" s="24"/>
      <c r="H2127" s="24"/>
      <c r="I2127" s="24"/>
      <c r="J2127" s="24"/>
      <c r="K2127" s="24"/>
      <c r="L2127" s="24"/>
      <c r="M2127" s="24"/>
      <c r="N2127" s="24"/>
      <c r="O2127" s="24"/>
      <c r="P2127" s="24"/>
      <c r="Q2127" s="24"/>
      <c r="R2127" s="24"/>
      <c r="S2127" s="24"/>
      <c r="T2127" s="24"/>
      <c r="U2127" s="24"/>
      <c r="V2127" s="24"/>
      <c r="W2127" s="24"/>
      <c r="X2127" s="24"/>
      <c r="Y2127" s="24"/>
      <c r="Z2127" s="24"/>
      <c r="AA2127" s="24"/>
      <c r="AB2127" s="24"/>
    </row>
    <row r="2128" spans="1:28">
      <c r="A2128" s="24"/>
      <c r="B2128" s="24"/>
      <c r="C2128" s="24"/>
      <c r="D2128" s="24"/>
      <c r="E2128" s="24"/>
      <c r="F2128" s="24"/>
      <c r="G2128" s="24"/>
      <c r="H2128" s="24"/>
      <c r="I2128" s="24"/>
      <c r="J2128" s="24"/>
      <c r="K2128" s="24"/>
      <c r="L2128" s="24"/>
      <c r="M2128" s="24"/>
      <c r="N2128" s="24"/>
      <c r="O2128" s="24"/>
      <c r="P2128" s="24"/>
      <c r="Q2128" s="24"/>
      <c r="R2128" s="24"/>
      <c r="S2128" s="24"/>
      <c r="T2128" s="24"/>
      <c r="U2128" s="24"/>
      <c r="V2128" s="24"/>
      <c r="W2128" s="24"/>
      <c r="X2128" s="24"/>
      <c r="Y2128" s="24"/>
      <c r="Z2128" s="24"/>
      <c r="AA2128" s="24"/>
      <c r="AB2128" s="24"/>
    </row>
    <row r="2129" spans="1:28">
      <c r="A2129" s="24"/>
      <c r="B2129" s="24"/>
      <c r="C2129" s="24"/>
      <c r="D2129" s="24"/>
      <c r="E2129" s="24"/>
      <c r="F2129" s="24"/>
      <c r="G2129" s="24"/>
      <c r="H2129" s="24"/>
      <c r="I2129" s="24"/>
      <c r="J2129" s="24"/>
      <c r="K2129" s="24"/>
      <c r="L2129" s="24"/>
      <c r="M2129" s="24"/>
      <c r="N2129" s="24"/>
      <c r="O2129" s="24"/>
      <c r="P2129" s="24"/>
      <c r="Q2129" s="24"/>
      <c r="R2129" s="24"/>
      <c r="S2129" s="24"/>
      <c r="T2129" s="24"/>
      <c r="U2129" s="24"/>
      <c r="V2129" s="24"/>
      <c r="W2129" s="24"/>
      <c r="X2129" s="24"/>
      <c r="Y2129" s="24"/>
      <c r="Z2129" s="24"/>
      <c r="AA2129" s="24"/>
      <c r="AB2129" s="24"/>
    </row>
    <row r="2130" spans="1:28">
      <c r="A2130" s="24"/>
      <c r="B2130" s="24"/>
      <c r="C2130" s="24"/>
      <c r="D2130" s="24"/>
      <c r="E2130" s="24"/>
      <c r="F2130" s="24"/>
      <c r="G2130" s="24"/>
      <c r="H2130" s="24"/>
      <c r="I2130" s="24"/>
      <c r="J2130" s="24"/>
      <c r="K2130" s="24"/>
      <c r="L2130" s="24"/>
      <c r="M2130" s="24"/>
      <c r="N2130" s="24"/>
      <c r="O2130" s="24"/>
      <c r="P2130" s="24"/>
      <c r="Q2130" s="24"/>
      <c r="R2130" s="24"/>
      <c r="S2130" s="24"/>
      <c r="T2130" s="24"/>
      <c r="U2130" s="24"/>
      <c r="V2130" s="24"/>
      <c r="W2130" s="24"/>
      <c r="X2130" s="24"/>
      <c r="Y2130" s="24"/>
      <c r="Z2130" s="24"/>
      <c r="AA2130" s="24"/>
      <c r="AB2130" s="24"/>
    </row>
    <row r="2131" spans="1:28">
      <c r="A2131" s="24"/>
      <c r="B2131" s="24"/>
      <c r="C2131" s="24"/>
      <c r="D2131" s="24"/>
      <c r="E2131" s="24"/>
      <c r="F2131" s="24"/>
      <c r="G2131" s="24"/>
      <c r="H2131" s="24"/>
      <c r="I2131" s="24"/>
      <c r="J2131" s="24"/>
      <c r="K2131" s="24"/>
      <c r="L2131" s="24"/>
      <c r="M2131" s="24"/>
      <c r="N2131" s="24"/>
      <c r="O2131" s="24"/>
      <c r="P2131" s="24"/>
      <c r="Q2131" s="24"/>
      <c r="R2131" s="24"/>
      <c r="S2131" s="24"/>
      <c r="T2131" s="24"/>
      <c r="U2131" s="24"/>
      <c r="V2131" s="24"/>
      <c r="W2131" s="24"/>
      <c r="X2131" s="24"/>
      <c r="Y2131" s="24"/>
      <c r="Z2131" s="24"/>
      <c r="AA2131" s="24"/>
      <c r="AB2131" s="24"/>
    </row>
    <row r="2132" spans="1:28">
      <c r="A2132" s="24"/>
      <c r="B2132" s="24"/>
      <c r="C2132" s="24"/>
      <c r="D2132" s="24"/>
      <c r="E2132" s="24"/>
      <c r="F2132" s="24"/>
      <c r="G2132" s="24"/>
      <c r="H2132" s="24"/>
      <c r="I2132" s="24"/>
      <c r="J2132" s="24"/>
      <c r="K2132" s="24"/>
      <c r="L2132" s="24"/>
      <c r="M2132" s="24"/>
      <c r="N2132" s="24"/>
      <c r="O2132" s="24"/>
      <c r="P2132" s="24"/>
      <c r="Q2132" s="24"/>
      <c r="R2132" s="24"/>
      <c r="S2132" s="24"/>
      <c r="T2132" s="24"/>
      <c r="U2132" s="24"/>
      <c r="V2132" s="24"/>
      <c r="W2132" s="24"/>
      <c r="X2132" s="24"/>
      <c r="Y2132" s="24"/>
      <c r="Z2132" s="24"/>
      <c r="AA2132" s="24"/>
      <c r="AB2132" s="24"/>
    </row>
    <row r="2133" spans="1:28">
      <c r="A2133" s="24"/>
      <c r="B2133" s="24"/>
      <c r="C2133" s="24"/>
      <c r="D2133" s="24"/>
      <c r="E2133" s="24"/>
      <c r="F2133" s="24"/>
      <c r="G2133" s="24"/>
      <c r="H2133" s="24"/>
      <c r="I2133" s="24"/>
      <c r="J2133" s="24"/>
      <c r="K2133" s="24"/>
      <c r="L2133" s="24"/>
      <c r="M2133" s="24"/>
      <c r="N2133" s="24"/>
      <c r="O2133" s="24"/>
      <c r="P2133" s="24"/>
      <c r="Q2133" s="24"/>
      <c r="R2133" s="24"/>
      <c r="S2133" s="24"/>
      <c r="T2133" s="24"/>
      <c r="U2133" s="24"/>
      <c r="V2133" s="24"/>
      <c r="W2133" s="24"/>
      <c r="X2133" s="24"/>
      <c r="Y2133" s="24"/>
      <c r="Z2133" s="24"/>
      <c r="AA2133" s="24"/>
      <c r="AB2133" s="24"/>
    </row>
    <row r="2134" spans="1:28">
      <c r="A2134" s="24"/>
      <c r="B2134" s="24"/>
      <c r="C2134" s="24"/>
      <c r="D2134" s="24"/>
      <c r="E2134" s="24"/>
      <c r="F2134" s="24"/>
      <c r="G2134" s="24"/>
      <c r="H2134" s="24"/>
      <c r="I2134" s="24"/>
      <c r="J2134" s="24"/>
      <c r="K2134" s="24"/>
      <c r="L2134" s="24"/>
      <c r="M2134" s="24"/>
      <c r="N2134" s="24"/>
      <c r="O2134" s="24"/>
      <c r="P2134" s="24"/>
      <c r="Q2134" s="24"/>
      <c r="R2134" s="24"/>
      <c r="S2134" s="24"/>
      <c r="T2134" s="24"/>
      <c r="U2134" s="24"/>
      <c r="V2134" s="24"/>
      <c r="W2134" s="24"/>
      <c r="X2134" s="24"/>
      <c r="Y2134" s="24"/>
      <c r="Z2134" s="24"/>
      <c r="AA2134" s="24"/>
      <c r="AB2134" s="24"/>
    </row>
    <row r="2135" spans="1:28">
      <c r="A2135" s="24"/>
      <c r="B2135" s="24"/>
      <c r="C2135" s="24"/>
      <c r="D2135" s="24"/>
      <c r="E2135" s="24"/>
      <c r="F2135" s="24"/>
      <c r="G2135" s="24"/>
      <c r="H2135" s="24"/>
      <c r="I2135" s="24"/>
      <c r="J2135" s="24"/>
      <c r="K2135" s="24"/>
      <c r="L2135" s="24"/>
      <c r="M2135" s="24"/>
      <c r="N2135" s="24"/>
      <c r="O2135" s="24"/>
      <c r="P2135" s="24"/>
      <c r="Q2135" s="24"/>
      <c r="R2135" s="24"/>
      <c r="S2135" s="24"/>
      <c r="T2135" s="24"/>
      <c r="U2135" s="24"/>
      <c r="V2135" s="24"/>
      <c r="W2135" s="24"/>
      <c r="X2135" s="24"/>
      <c r="Y2135" s="24"/>
      <c r="Z2135" s="24"/>
      <c r="AA2135" s="24"/>
      <c r="AB2135" s="24"/>
    </row>
    <row r="2136" spans="1:28">
      <c r="A2136" s="24"/>
      <c r="B2136" s="24"/>
      <c r="C2136" s="24"/>
      <c r="D2136" s="24"/>
      <c r="E2136" s="24"/>
      <c r="F2136" s="24"/>
      <c r="G2136" s="24"/>
      <c r="H2136" s="24"/>
      <c r="I2136" s="24"/>
      <c r="J2136" s="24"/>
      <c r="K2136" s="24"/>
      <c r="L2136" s="24"/>
      <c r="M2136" s="24"/>
      <c r="N2136" s="24"/>
      <c r="O2136" s="24"/>
      <c r="P2136" s="24"/>
      <c r="Q2136" s="24"/>
      <c r="R2136" s="24"/>
      <c r="S2136" s="24"/>
      <c r="T2136" s="24"/>
      <c r="U2136" s="24"/>
      <c r="V2136" s="24"/>
      <c r="W2136" s="24"/>
      <c r="X2136" s="24"/>
      <c r="Y2136" s="24"/>
      <c r="Z2136" s="24"/>
      <c r="AA2136" s="24"/>
      <c r="AB2136" s="24"/>
    </row>
    <row r="2137" spans="1:28">
      <c r="A2137" s="24"/>
      <c r="B2137" s="24"/>
      <c r="C2137" s="24"/>
      <c r="D2137" s="24"/>
      <c r="E2137" s="24"/>
      <c r="F2137" s="24"/>
      <c r="G2137" s="24"/>
      <c r="H2137" s="24"/>
      <c r="I2137" s="24"/>
      <c r="J2137" s="24"/>
      <c r="K2137" s="24"/>
      <c r="L2137" s="24"/>
      <c r="M2137" s="24"/>
      <c r="N2137" s="24"/>
      <c r="O2137" s="24"/>
      <c r="P2137" s="24"/>
      <c r="Q2137" s="24"/>
      <c r="R2137" s="24"/>
      <c r="S2137" s="24"/>
      <c r="T2137" s="24"/>
      <c r="U2137" s="24"/>
      <c r="V2137" s="24"/>
      <c r="W2137" s="24"/>
      <c r="X2137" s="24"/>
      <c r="Y2137" s="24"/>
      <c r="Z2137" s="24"/>
      <c r="AA2137" s="24"/>
      <c r="AB2137" s="24"/>
    </row>
    <row r="2138" spans="1:28">
      <c r="A2138" s="24"/>
      <c r="B2138" s="24"/>
      <c r="C2138" s="24"/>
      <c r="D2138" s="24"/>
      <c r="E2138" s="24"/>
      <c r="F2138" s="24"/>
      <c r="G2138" s="24"/>
      <c r="H2138" s="24"/>
      <c r="I2138" s="24"/>
      <c r="J2138" s="24"/>
      <c r="K2138" s="24"/>
      <c r="L2138" s="24"/>
      <c r="M2138" s="24"/>
      <c r="N2138" s="24"/>
      <c r="O2138" s="24"/>
      <c r="P2138" s="24"/>
      <c r="Q2138" s="24"/>
      <c r="R2138" s="24"/>
      <c r="S2138" s="24"/>
      <c r="T2138" s="24"/>
      <c r="U2138" s="24"/>
      <c r="V2138" s="24"/>
      <c r="W2138" s="24"/>
      <c r="X2138" s="24"/>
      <c r="Y2138" s="24"/>
      <c r="Z2138" s="24"/>
      <c r="AA2138" s="24"/>
      <c r="AB2138" s="24"/>
    </row>
    <row r="2139" spans="1:28">
      <c r="A2139" s="24"/>
      <c r="B2139" s="24"/>
      <c r="C2139" s="24"/>
      <c r="D2139" s="24"/>
      <c r="E2139" s="24"/>
      <c r="F2139" s="24"/>
      <c r="G2139" s="24"/>
      <c r="H2139" s="24"/>
      <c r="I2139" s="24"/>
      <c r="J2139" s="24"/>
      <c r="K2139" s="24"/>
      <c r="L2139" s="24"/>
      <c r="M2139" s="24"/>
      <c r="N2139" s="24"/>
      <c r="O2139" s="24"/>
      <c r="P2139" s="24"/>
      <c r="Q2139" s="24"/>
      <c r="R2139" s="24"/>
      <c r="S2139" s="24"/>
      <c r="T2139" s="24"/>
      <c r="U2139" s="24"/>
      <c r="V2139" s="24"/>
      <c r="W2139" s="24"/>
      <c r="X2139" s="24"/>
      <c r="Y2139" s="24"/>
      <c r="Z2139" s="24"/>
      <c r="AA2139" s="24"/>
      <c r="AB2139" s="24"/>
    </row>
    <row r="2140" spans="1:28">
      <c r="A2140" s="24"/>
      <c r="B2140" s="24"/>
      <c r="C2140" s="24"/>
      <c r="D2140" s="24"/>
      <c r="E2140" s="24"/>
      <c r="F2140" s="24"/>
      <c r="G2140" s="24"/>
      <c r="H2140" s="24"/>
      <c r="I2140" s="24"/>
      <c r="J2140" s="24"/>
      <c r="K2140" s="24"/>
      <c r="L2140" s="24"/>
      <c r="M2140" s="24"/>
      <c r="N2140" s="24"/>
      <c r="O2140" s="24"/>
      <c r="P2140" s="24"/>
      <c r="Q2140" s="24"/>
      <c r="R2140" s="24"/>
      <c r="S2140" s="24"/>
      <c r="T2140" s="24"/>
      <c r="U2140" s="24"/>
      <c r="V2140" s="24"/>
      <c r="W2140" s="24"/>
      <c r="X2140" s="24"/>
      <c r="Y2140" s="24"/>
      <c r="Z2140" s="24"/>
      <c r="AA2140" s="24"/>
      <c r="AB2140" s="24"/>
    </row>
    <row r="2141" spans="1:28">
      <c r="A2141" s="24"/>
      <c r="B2141" s="24"/>
      <c r="C2141" s="24"/>
      <c r="D2141" s="24"/>
      <c r="E2141" s="24"/>
      <c r="F2141" s="24"/>
      <c r="G2141" s="24"/>
      <c r="H2141" s="24"/>
      <c r="I2141" s="24"/>
      <c r="J2141" s="24"/>
      <c r="K2141" s="24"/>
      <c r="L2141" s="24"/>
      <c r="M2141" s="24"/>
      <c r="N2141" s="24"/>
      <c r="O2141" s="24"/>
      <c r="P2141" s="24"/>
      <c r="Q2141" s="24"/>
      <c r="R2141" s="24"/>
      <c r="S2141" s="24"/>
      <c r="T2141" s="24"/>
      <c r="U2141" s="24"/>
      <c r="V2141" s="24"/>
      <c r="W2141" s="24"/>
      <c r="X2141" s="24"/>
      <c r="Y2141" s="24"/>
      <c r="Z2141" s="24"/>
      <c r="AA2141" s="24"/>
      <c r="AB2141" s="24"/>
    </row>
    <row r="2142" spans="1:28">
      <c r="A2142" s="24"/>
      <c r="B2142" s="24"/>
      <c r="C2142" s="24"/>
      <c r="D2142" s="24"/>
      <c r="E2142" s="24"/>
      <c r="F2142" s="24"/>
      <c r="G2142" s="24"/>
      <c r="H2142" s="24"/>
      <c r="I2142" s="24"/>
      <c r="J2142" s="24"/>
      <c r="K2142" s="24"/>
      <c r="L2142" s="24"/>
      <c r="M2142" s="24"/>
      <c r="N2142" s="24"/>
      <c r="O2142" s="24"/>
      <c r="P2142" s="24"/>
      <c r="Q2142" s="24"/>
      <c r="R2142" s="24"/>
      <c r="S2142" s="24"/>
      <c r="T2142" s="24"/>
      <c r="U2142" s="24"/>
      <c r="V2142" s="24"/>
      <c r="W2142" s="24"/>
      <c r="X2142" s="24"/>
      <c r="Y2142" s="24"/>
      <c r="Z2142" s="24"/>
      <c r="AA2142" s="24"/>
      <c r="AB2142" s="24"/>
    </row>
    <row r="2143" spans="1:28">
      <c r="A2143" s="24"/>
      <c r="B2143" s="24"/>
      <c r="C2143" s="24"/>
      <c r="D2143" s="24"/>
      <c r="E2143" s="24"/>
      <c r="F2143" s="24"/>
      <c r="G2143" s="24"/>
      <c r="H2143" s="24"/>
      <c r="I2143" s="24"/>
      <c r="J2143" s="24"/>
      <c r="K2143" s="24"/>
      <c r="L2143" s="24"/>
      <c r="M2143" s="24"/>
      <c r="N2143" s="24"/>
      <c r="O2143" s="24"/>
      <c r="P2143" s="24"/>
      <c r="Q2143" s="24"/>
      <c r="R2143" s="24"/>
      <c r="S2143" s="24"/>
      <c r="T2143" s="24"/>
      <c r="U2143" s="24"/>
      <c r="V2143" s="24"/>
      <c r="W2143" s="24"/>
      <c r="X2143" s="24"/>
      <c r="Y2143" s="24"/>
      <c r="Z2143" s="24"/>
      <c r="AA2143" s="24"/>
      <c r="AB2143" s="24"/>
    </row>
    <row r="2144" spans="1:28">
      <c r="A2144" s="24"/>
      <c r="B2144" s="24"/>
      <c r="C2144" s="24"/>
      <c r="D2144" s="24"/>
      <c r="E2144" s="24"/>
      <c r="F2144" s="24"/>
      <c r="G2144" s="24"/>
      <c r="H2144" s="24"/>
      <c r="I2144" s="24"/>
      <c r="J2144" s="24"/>
      <c r="K2144" s="24"/>
      <c r="L2144" s="24"/>
      <c r="M2144" s="24"/>
      <c r="N2144" s="24"/>
      <c r="O2144" s="24"/>
      <c r="P2144" s="24"/>
      <c r="Q2144" s="24"/>
      <c r="R2144" s="24"/>
      <c r="S2144" s="24"/>
      <c r="T2144" s="24"/>
      <c r="U2144" s="24"/>
      <c r="V2144" s="24"/>
      <c r="W2144" s="24"/>
      <c r="X2144" s="24"/>
      <c r="Y2144" s="24"/>
      <c r="Z2144" s="24"/>
      <c r="AA2144" s="24"/>
      <c r="AB2144" s="24"/>
    </row>
    <row r="2145" spans="1:28">
      <c r="A2145" s="24"/>
      <c r="B2145" s="24"/>
      <c r="C2145" s="24"/>
      <c r="D2145" s="24"/>
      <c r="E2145" s="24"/>
      <c r="F2145" s="24"/>
      <c r="G2145" s="24"/>
      <c r="H2145" s="24"/>
      <c r="I2145" s="24"/>
      <c r="J2145" s="24"/>
      <c r="K2145" s="24"/>
      <c r="L2145" s="24"/>
      <c r="M2145" s="24"/>
      <c r="N2145" s="24"/>
      <c r="O2145" s="24"/>
      <c r="P2145" s="24"/>
      <c r="Q2145" s="24"/>
      <c r="R2145" s="24"/>
      <c r="S2145" s="24"/>
      <c r="T2145" s="24"/>
      <c r="U2145" s="24"/>
      <c r="V2145" s="24"/>
      <c r="W2145" s="24"/>
      <c r="X2145" s="24"/>
      <c r="Y2145" s="24"/>
      <c r="Z2145" s="24"/>
      <c r="AA2145" s="24"/>
      <c r="AB2145" s="24"/>
    </row>
    <row r="2146" spans="1:28">
      <c r="A2146" s="24"/>
      <c r="B2146" s="24"/>
      <c r="C2146" s="24"/>
      <c r="D2146" s="24"/>
      <c r="E2146" s="24"/>
      <c r="F2146" s="24"/>
      <c r="G2146" s="24"/>
      <c r="H2146" s="24"/>
      <c r="I2146" s="24"/>
      <c r="J2146" s="24"/>
      <c r="K2146" s="24"/>
      <c r="L2146" s="24"/>
      <c r="M2146" s="24"/>
      <c r="N2146" s="24"/>
      <c r="O2146" s="24"/>
      <c r="P2146" s="24"/>
      <c r="Q2146" s="24"/>
      <c r="R2146" s="24"/>
      <c r="S2146" s="24"/>
      <c r="T2146" s="24"/>
      <c r="U2146" s="24"/>
      <c r="V2146" s="24"/>
      <c r="W2146" s="24"/>
      <c r="X2146" s="24"/>
      <c r="Y2146" s="24"/>
      <c r="Z2146" s="24"/>
      <c r="AA2146" s="24"/>
      <c r="AB2146" s="24"/>
    </row>
    <row r="2147" spans="1:28">
      <c r="A2147" s="24"/>
      <c r="B2147" s="24"/>
      <c r="C2147" s="24"/>
      <c r="D2147" s="24"/>
      <c r="E2147" s="24"/>
      <c r="F2147" s="24"/>
      <c r="G2147" s="24"/>
      <c r="H2147" s="24"/>
      <c r="I2147" s="24"/>
      <c r="J2147" s="24"/>
      <c r="K2147" s="24"/>
      <c r="L2147" s="24"/>
      <c r="M2147" s="24"/>
      <c r="N2147" s="24"/>
      <c r="O2147" s="24"/>
      <c r="P2147" s="24"/>
      <c r="Q2147" s="24"/>
      <c r="R2147" s="24"/>
      <c r="S2147" s="24"/>
      <c r="T2147" s="24"/>
      <c r="U2147" s="24"/>
      <c r="V2147" s="24"/>
      <c r="W2147" s="24"/>
      <c r="X2147" s="24"/>
      <c r="Y2147" s="24"/>
      <c r="Z2147" s="24"/>
      <c r="AA2147" s="24"/>
      <c r="AB2147" s="24"/>
    </row>
    <row r="2148" spans="1:28">
      <c r="A2148" s="24"/>
      <c r="B2148" s="24"/>
      <c r="C2148" s="24"/>
      <c r="D2148" s="24"/>
      <c r="E2148" s="24"/>
      <c r="F2148" s="24"/>
      <c r="G2148" s="24"/>
      <c r="H2148" s="24"/>
      <c r="I2148" s="24"/>
      <c r="J2148" s="24"/>
      <c r="K2148" s="24"/>
      <c r="L2148" s="24"/>
      <c r="M2148" s="24"/>
      <c r="N2148" s="24"/>
      <c r="O2148" s="24"/>
      <c r="P2148" s="24"/>
      <c r="Q2148" s="24"/>
      <c r="R2148" s="24"/>
      <c r="S2148" s="24"/>
      <c r="T2148" s="24"/>
      <c r="U2148" s="24"/>
      <c r="V2148" s="24"/>
      <c r="W2148" s="24"/>
      <c r="X2148" s="24"/>
      <c r="Y2148" s="24"/>
      <c r="Z2148" s="24"/>
      <c r="AA2148" s="24"/>
      <c r="AB2148" s="24"/>
    </row>
    <row r="2149" spans="1:28">
      <c r="A2149" s="24"/>
      <c r="B2149" s="24"/>
      <c r="C2149" s="24"/>
      <c r="D2149" s="24"/>
      <c r="E2149" s="24"/>
      <c r="F2149" s="24"/>
      <c r="G2149" s="24"/>
      <c r="H2149" s="24"/>
      <c r="I2149" s="24"/>
      <c r="J2149" s="24"/>
      <c r="K2149" s="24"/>
      <c r="L2149" s="24"/>
      <c r="M2149" s="24"/>
      <c r="N2149" s="24"/>
      <c r="O2149" s="24"/>
      <c r="P2149" s="24"/>
      <c r="Q2149" s="24"/>
      <c r="R2149" s="24"/>
      <c r="S2149" s="24"/>
      <c r="T2149" s="24"/>
      <c r="U2149" s="24"/>
      <c r="V2149" s="24"/>
      <c r="W2149" s="24"/>
      <c r="X2149" s="24"/>
      <c r="Y2149" s="24"/>
      <c r="Z2149" s="24"/>
      <c r="AA2149" s="24"/>
      <c r="AB2149" s="24"/>
    </row>
    <row r="2150" spans="1:28">
      <c r="A2150" s="24"/>
      <c r="B2150" s="24"/>
      <c r="C2150" s="24"/>
      <c r="D2150" s="24"/>
      <c r="E2150" s="24"/>
      <c r="F2150" s="24"/>
      <c r="G2150" s="24"/>
      <c r="H2150" s="24"/>
      <c r="I2150" s="24"/>
      <c r="J2150" s="24"/>
      <c r="K2150" s="24"/>
      <c r="L2150" s="24"/>
      <c r="M2150" s="24"/>
      <c r="N2150" s="24"/>
      <c r="O2150" s="24"/>
      <c r="P2150" s="24"/>
      <c r="Q2150" s="24"/>
      <c r="R2150" s="24"/>
      <c r="S2150" s="24"/>
      <c r="T2150" s="24"/>
      <c r="U2150" s="24"/>
      <c r="V2150" s="24"/>
      <c r="W2150" s="24"/>
      <c r="X2150" s="24"/>
      <c r="Y2150" s="24"/>
      <c r="Z2150" s="24"/>
      <c r="AA2150" s="24"/>
      <c r="AB2150" s="24"/>
    </row>
    <row r="2151" spans="1:28">
      <c r="A2151" s="24"/>
      <c r="B2151" s="24"/>
      <c r="C2151" s="24"/>
      <c r="D2151" s="24"/>
      <c r="E2151" s="24"/>
      <c r="F2151" s="24"/>
      <c r="G2151" s="24"/>
      <c r="H2151" s="24"/>
      <c r="I2151" s="24"/>
      <c r="J2151" s="24"/>
      <c r="K2151" s="24"/>
      <c r="L2151" s="24"/>
      <c r="M2151" s="24"/>
      <c r="N2151" s="24"/>
      <c r="O2151" s="24"/>
      <c r="P2151" s="24"/>
      <c r="Q2151" s="24"/>
      <c r="R2151" s="24"/>
      <c r="S2151" s="24"/>
      <c r="T2151" s="24"/>
      <c r="U2151" s="24"/>
      <c r="V2151" s="24"/>
      <c r="W2151" s="24"/>
      <c r="X2151" s="24"/>
      <c r="Y2151" s="24"/>
      <c r="Z2151" s="24"/>
      <c r="AA2151" s="24"/>
      <c r="AB2151" s="24"/>
    </row>
    <row r="2152" spans="1:28">
      <c r="A2152" s="24"/>
      <c r="B2152" s="24"/>
      <c r="C2152" s="24"/>
      <c r="D2152" s="24"/>
      <c r="E2152" s="24"/>
      <c r="F2152" s="24"/>
      <c r="G2152" s="24"/>
      <c r="H2152" s="24"/>
      <c r="I2152" s="24"/>
      <c r="J2152" s="24"/>
      <c r="K2152" s="24"/>
      <c r="L2152" s="24"/>
      <c r="M2152" s="24"/>
      <c r="N2152" s="24"/>
      <c r="O2152" s="24"/>
      <c r="P2152" s="24"/>
      <c r="Q2152" s="24"/>
      <c r="R2152" s="24"/>
      <c r="S2152" s="24"/>
      <c r="T2152" s="24"/>
      <c r="U2152" s="24"/>
      <c r="V2152" s="24"/>
      <c r="W2152" s="24"/>
      <c r="X2152" s="24"/>
      <c r="Y2152" s="24"/>
      <c r="Z2152" s="24"/>
      <c r="AA2152" s="24"/>
      <c r="AB2152" s="24"/>
    </row>
    <row r="2153" spans="1:28">
      <c r="A2153" s="24"/>
      <c r="B2153" s="24"/>
      <c r="C2153" s="24"/>
      <c r="D2153" s="24"/>
      <c r="E2153" s="24"/>
      <c r="F2153" s="24"/>
      <c r="G2153" s="24"/>
      <c r="H2153" s="24"/>
      <c r="I2153" s="24"/>
      <c r="J2153" s="24"/>
      <c r="K2153" s="24"/>
      <c r="L2153" s="24"/>
      <c r="M2153" s="24"/>
      <c r="N2153" s="24"/>
      <c r="O2153" s="24"/>
      <c r="P2153" s="24"/>
      <c r="Q2153" s="24"/>
      <c r="R2153" s="24"/>
      <c r="S2153" s="24"/>
      <c r="T2153" s="24"/>
      <c r="U2153" s="24"/>
      <c r="V2153" s="24"/>
      <c r="W2153" s="24"/>
      <c r="X2153" s="24"/>
      <c r="Y2153" s="24"/>
      <c r="Z2153" s="24"/>
      <c r="AA2153" s="24"/>
      <c r="AB2153" s="24"/>
    </row>
    <row r="2154" spans="1:28">
      <c r="A2154" s="24"/>
      <c r="B2154" s="24"/>
      <c r="C2154" s="24"/>
      <c r="D2154" s="24"/>
      <c r="E2154" s="24"/>
      <c r="F2154" s="24"/>
      <c r="G2154" s="24"/>
      <c r="H2154" s="24"/>
      <c r="I2154" s="24"/>
      <c r="J2154" s="24"/>
      <c r="K2154" s="24"/>
      <c r="L2154" s="24"/>
      <c r="M2154" s="24"/>
      <c r="N2154" s="24"/>
      <c r="O2154" s="24"/>
      <c r="P2154" s="24"/>
      <c r="Q2154" s="24"/>
      <c r="R2154" s="24"/>
      <c r="S2154" s="24"/>
      <c r="T2154" s="24"/>
      <c r="U2154" s="24"/>
      <c r="V2154" s="24"/>
      <c r="W2154" s="24"/>
      <c r="X2154" s="24"/>
      <c r="Y2154" s="24"/>
      <c r="Z2154" s="24"/>
      <c r="AA2154" s="24"/>
      <c r="AB2154" s="24"/>
    </row>
    <row r="2155" spans="1:28">
      <c r="A2155" s="24"/>
      <c r="B2155" s="24"/>
      <c r="C2155" s="24"/>
      <c r="D2155" s="24"/>
      <c r="E2155" s="24"/>
      <c r="F2155" s="24"/>
      <c r="G2155" s="24"/>
      <c r="H2155" s="24"/>
      <c r="I2155" s="24"/>
      <c r="J2155" s="24"/>
      <c r="K2155" s="24"/>
      <c r="L2155" s="24"/>
      <c r="M2155" s="24"/>
      <c r="N2155" s="24"/>
      <c r="O2155" s="24"/>
      <c r="P2155" s="24"/>
      <c r="Q2155" s="24"/>
      <c r="R2155" s="24"/>
      <c r="S2155" s="24"/>
      <c r="T2155" s="24"/>
      <c r="U2155" s="24"/>
      <c r="V2155" s="24"/>
      <c r="W2155" s="24"/>
      <c r="X2155" s="24"/>
      <c r="Y2155" s="24"/>
      <c r="Z2155" s="24"/>
      <c r="AA2155" s="24"/>
      <c r="AB2155" s="24"/>
    </row>
    <row r="2156" spans="1:28">
      <c r="A2156" s="24"/>
      <c r="B2156" s="24"/>
      <c r="C2156" s="24"/>
      <c r="D2156" s="24"/>
      <c r="E2156" s="24"/>
      <c r="F2156" s="24"/>
      <c r="G2156" s="24"/>
      <c r="H2156" s="24"/>
      <c r="I2156" s="24"/>
      <c r="J2156" s="24"/>
      <c r="K2156" s="24"/>
      <c r="L2156" s="24"/>
      <c r="M2156" s="24"/>
      <c r="N2156" s="24"/>
      <c r="O2156" s="24"/>
      <c r="P2156" s="24"/>
      <c r="Q2156" s="24"/>
      <c r="R2156" s="24"/>
      <c r="S2156" s="24"/>
      <c r="T2156" s="24"/>
      <c r="U2156" s="24"/>
      <c r="V2156" s="24"/>
      <c r="W2156" s="24"/>
      <c r="X2156" s="24"/>
      <c r="Y2156" s="24"/>
      <c r="Z2156" s="24"/>
      <c r="AA2156" s="24"/>
      <c r="AB2156" s="24"/>
    </row>
    <row r="2157" spans="1:28">
      <c r="A2157" s="24"/>
      <c r="B2157" s="24"/>
      <c r="C2157" s="24"/>
      <c r="D2157" s="24"/>
      <c r="E2157" s="24"/>
      <c r="F2157" s="24"/>
      <c r="G2157" s="24"/>
      <c r="H2157" s="24"/>
      <c r="I2157" s="24"/>
      <c r="J2157" s="24"/>
      <c r="K2157" s="24"/>
      <c r="L2157" s="24"/>
      <c r="M2157" s="24"/>
      <c r="N2157" s="24"/>
      <c r="O2157" s="24"/>
      <c r="P2157" s="24"/>
      <c r="Q2157" s="24"/>
      <c r="R2157" s="24"/>
      <c r="S2157" s="24"/>
      <c r="T2157" s="24"/>
      <c r="U2157" s="24"/>
      <c r="V2157" s="24"/>
      <c r="W2157" s="24"/>
      <c r="X2157" s="24"/>
      <c r="Y2157" s="24"/>
      <c r="Z2157" s="24"/>
      <c r="AA2157" s="24"/>
      <c r="AB2157" s="24"/>
    </row>
    <row r="2158" spans="1:28">
      <c r="A2158" s="24"/>
      <c r="B2158" s="24"/>
      <c r="C2158" s="24"/>
      <c r="D2158" s="24"/>
      <c r="E2158" s="24"/>
      <c r="F2158" s="24"/>
      <c r="G2158" s="24"/>
      <c r="H2158" s="24"/>
      <c r="I2158" s="24"/>
      <c r="J2158" s="24"/>
      <c r="K2158" s="24"/>
      <c r="L2158" s="24"/>
      <c r="M2158" s="24"/>
      <c r="N2158" s="24"/>
      <c r="O2158" s="24"/>
      <c r="P2158" s="24"/>
      <c r="Q2158" s="24"/>
      <c r="R2158" s="24"/>
      <c r="S2158" s="24"/>
      <c r="T2158" s="24"/>
      <c r="U2158" s="24"/>
      <c r="V2158" s="24"/>
      <c r="W2158" s="24"/>
      <c r="X2158" s="24"/>
      <c r="Y2158" s="24"/>
      <c r="Z2158" s="24"/>
      <c r="AA2158" s="24"/>
      <c r="AB2158" s="24"/>
    </row>
    <row r="2159" spans="1:28">
      <c r="A2159" s="24"/>
      <c r="B2159" s="24"/>
      <c r="C2159" s="24"/>
      <c r="D2159" s="24"/>
      <c r="E2159" s="24"/>
      <c r="F2159" s="24"/>
      <c r="G2159" s="24"/>
      <c r="H2159" s="24"/>
      <c r="I2159" s="24"/>
      <c r="J2159" s="24"/>
      <c r="K2159" s="24"/>
      <c r="L2159" s="24"/>
      <c r="M2159" s="24"/>
      <c r="N2159" s="24"/>
      <c r="O2159" s="24"/>
      <c r="P2159" s="24"/>
      <c r="Q2159" s="24"/>
      <c r="R2159" s="24"/>
      <c r="S2159" s="24"/>
      <c r="T2159" s="24"/>
      <c r="U2159" s="24"/>
      <c r="V2159" s="24"/>
      <c r="W2159" s="24"/>
      <c r="X2159" s="24"/>
      <c r="Y2159" s="24"/>
      <c r="Z2159" s="24"/>
      <c r="AA2159" s="24"/>
      <c r="AB2159" s="24"/>
    </row>
    <row r="2160" spans="1:28">
      <c r="A2160" s="24"/>
      <c r="B2160" s="24"/>
      <c r="C2160" s="24"/>
      <c r="D2160" s="24"/>
      <c r="E2160" s="24"/>
      <c r="F2160" s="24"/>
      <c r="G2160" s="24"/>
      <c r="H2160" s="24"/>
      <c r="I2160" s="24"/>
      <c r="J2160" s="24"/>
      <c r="K2160" s="24"/>
      <c r="L2160" s="24"/>
      <c r="M2160" s="24"/>
      <c r="N2160" s="24"/>
      <c r="O2160" s="24"/>
      <c r="P2160" s="24"/>
      <c r="Q2160" s="24"/>
      <c r="R2160" s="24"/>
      <c r="S2160" s="24"/>
      <c r="T2160" s="24"/>
      <c r="U2160" s="24"/>
      <c r="V2160" s="24"/>
      <c r="W2160" s="24"/>
      <c r="X2160" s="24"/>
      <c r="Y2160" s="24"/>
      <c r="Z2160" s="24"/>
      <c r="AA2160" s="24"/>
      <c r="AB2160" s="24"/>
    </row>
    <row r="2161" spans="1:28">
      <c r="A2161" s="24"/>
      <c r="B2161" s="24"/>
      <c r="C2161" s="24"/>
      <c r="D2161" s="24"/>
      <c r="E2161" s="24"/>
      <c r="F2161" s="24"/>
      <c r="G2161" s="24"/>
      <c r="H2161" s="24"/>
      <c r="I2161" s="24"/>
      <c r="J2161" s="24"/>
      <c r="K2161" s="24"/>
      <c r="L2161" s="24"/>
      <c r="M2161" s="24"/>
      <c r="N2161" s="24"/>
      <c r="O2161" s="24"/>
      <c r="P2161" s="24"/>
      <c r="Q2161" s="24"/>
      <c r="R2161" s="24"/>
      <c r="S2161" s="24"/>
      <c r="T2161" s="24"/>
      <c r="U2161" s="24"/>
      <c r="V2161" s="24"/>
      <c r="W2161" s="24"/>
      <c r="X2161" s="24"/>
      <c r="Y2161" s="24"/>
      <c r="Z2161" s="24"/>
      <c r="AA2161" s="24"/>
      <c r="AB2161" s="24"/>
    </row>
    <row r="2162" spans="1:28">
      <c r="A2162" s="24"/>
      <c r="B2162" s="24"/>
      <c r="C2162" s="24"/>
      <c r="D2162" s="24"/>
      <c r="E2162" s="24"/>
      <c r="F2162" s="24"/>
      <c r="G2162" s="24"/>
      <c r="H2162" s="24"/>
      <c r="I2162" s="24"/>
      <c r="J2162" s="24"/>
      <c r="K2162" s="24"/>
      <c r="L2162" s="24"/>
      <c r="M2162" s="24"/>
      <c r="N2162" s="24"/>
      <c r="O2162" s="24"/>
      <c r="P2162" s="24"/>
      <c r="Q2162" s="24"/>
      <c r="R2162" s="24"/>
      <c r="S2162" s="24"/>
      <c r="T2162" s="24"/>
      <c r="U2162" s="24"/>
      <c r="V2162" s="24"/>
      <c r="W2162" s="24"/>
      <c r="X2162" s="24"/>
      <c r="Y2162" s="24"/>
      <c r="Z2162" s="24"/>
      <c r="AA2162" s="24"/>
      <c r="AB2162" s="24"/>
    </row>
    <row r="2163" spans="1:28">
      <c r="A2163" s="24"/>
      <c r="B2163" s="24"/>
      <c r="C2163" s="24"/>
      <c r="D2163" s="24"/>
      <c r="E2163" s="24"/>
      <c r="F2163" s="24"/>
      <c r="G2163" s="24"/>
      <c r="H2163" s="24"/>
      <c r="I2163" s="24"/>
      <c r="J2163" s="24"/>
      <c r="K2163" s="24"/>
      <c r="L2163" s="24"/>
      <c r="M2163" s="24"/>
      <c r="N2163" s="24"/>
      <c r="O2163" s="24"/>
      <c r="P2163" s="24"/>
      <c r="Q2163" s="24"/>
      <c r="R2163" s="24"/>
      <c r="S2163" s="24"/>
      <c r="T2163" s="24"/>
      <c r="U2163" s="24"/>
      <c r="V2163" s="24"/>
      <c r="W2163" s="24"/>
      <c r="X2163" s="24"/>
      <c r="Y2163" s="24"/>
      <c r="Z2163" s="24"/>
      <c r="AA2163" s="24"/>
      <c r="AB2163" s="24"/>
    </row>
    <row r="2164" spans="1:28">
      <c r="A2164" s="24"/>
      <c r="B2164" s="24"/>
      <c r="C2164" s="24"/>
      <c r="D2164" s="24"/>
      <c r="E2164" s="24"/>
      <c r="F2164" s="24"/>
      <c r="G2164" s="24"/>
      <c r="H2164" s="24"/>
      <c r="I2164" s="24"/>
      <c r="J2164" s="24"/>
      <c r="K2164" s="24"/>
      <c r="L2164" s="24"/>
      <c r="M2164" s="24"/>
      <c r="N2164" s="24"/>
      <c r="O2164" s="24"/>
      <c r="P2164" s="24"/>
      <c r="Q2164" s="24"/>
      <c r="R2164" s="24"/>
      <c r="S2164" s="24"/>
      <c r="T2164" s="24"/>
      <c r="U2164" s="24"/>
      <c r="V2164" s="24"/>
      <c r="W2164" s="24"/>
      <c r="X2164" s="24"/>
      <c r="Y2164" s="24"/>
      <c r="Z2164" s="24"/>
      <c r="AA2164" s="24"/>
      <c r="AB2164" s="24"/>
    </row>
    <row r="2165" spans="1:28">
      <c r="A2165" s="24"/>
      <c r="B2165" s="24"/>
      <c r="C2165" s="24"/>
      <c r="D2165" s="24"/>
      <c r="E2165" s="24"/>
      <c r="F2165" s="24"/>
      <c r="G2165" s="24"/>
      <c r="H2165" s="24"/>
      <c r="I2165" s="24"/>
      <c r="J2165" s="24"/>
      <c r="K2165" s="24"/>
      <c r="L2165" s="24"/>
      <c r="M2165" s="24"/>
      <c r="N2165" s="24"/>
      <c r="O2165" s="24"/>
      <c r="P2165" s="24"/>
      <c r="Q2165" s="24"/>
      <c r="R2165" s="24"/>
      <c r="S2165" s="24"/>
      <c r="T2165" s="24"/>
      <c r="U2165" s="24"/>
      <c r="V2165" s="24"/>
      <c r="W2165" s="24"/>
      <c r="X2165" s="24"/>
      <c r="Y2165" s="24"/>
      <c r="Z2165" s="24"/>
      <c r="AA2165" s="24"/>
      <c r="AB2165" s="24"/>
    </row>
    <row r="2166" spans="1:28">
      <c r="A2166" s="24"/>
      <c r="B2166" s="24"/>
      <c r="C2166" s="24"/>
      <c r="D2166" s="24"/>
      <c r="E2166" s="24"/>
      <c r="F2166" s="24"/>
      <c r="G2166" s="24"/>
      <c r="H2166" s="24"/>
      <c r="I2166" s="24"/>
      <c r="J2166" s="24"/>
      <c r="K2166" s="24"/>
      <c r="L2166" s="24"/>
      <c r="M2166" s="24"/>
      <c r="N2166" s="24"/>
      <c r="O2166" s="24"/>
      <c r="P2166" s="24"/>
      <c r="Q2166" s="24"/>
      <c r="R2166" s="24"/>
      <c r="S2166" s="24"/>
      <c r="T2166" s="24"/>
      <c r="U2166" s="24"/>
      <c r="V2166" s="24"/>
      <c r="W2166" s="24"/>
      <c r="X2166" s="24"/>
      <c r="Y2166" s="24"/>
      <c r="Z2166" s="24"/>
      <c r="AA2166" s="24"/>
      <c r="AB2166" s="24"/>
    </row>
    <row r="2167" spans="1:28">
      <c r="A2167" s="24"/>
      <c r="B2167" s="24"/>
      <c r="C2167" s="24"/>
      <c r="D2167" s="24"/>
      <c r="E2167" s="24"/>
      <c r="F2167" s="24"/>
      <c r="G2167" s="24"/>
      <c r="H2167" s="24"/>
      <c r="I2167" s="24"/>
      <c r="J2167" s="24"/>
      <c r="K2167" s="24"/>
      <c r="L2167" s="24"/>
      <c r="M2167" s="24"/>
      <c r="N2167" s="24"/>
      <c r="O2167" s="24"/>
      <c r="P2167" s="24"/>
      <c r="Q2167" s="24"/>
      <c r="R2167" s="24"/>
      <c r="S2167" s="24"/>
      <c r="T2167" s="24"/>
      <c r="U2167" s="24"/>
      <c r="V2167" s="24"/>
      <c r="W2167" s="24"/>
      <c r="X2167" s="24"/>
      <c r="Y2167" s="24"/>
      <c r="Z2167" s="24"/>
      <c r="AA2167" s="24"/>
      <c r="AB2167" s="24"/>
    </row>
    <row r="2168" spans="1:28">
      <c r="A2168" s="24"/>
      <c r="B2168" s="24"/>
      <c r="C2168" s="24"/>
      <c r="D2168" s="24"/>
      <c r="E2168" s="24"/>
      <c r="F2168" s="24"/>
      <c r="G2168" s="24"/>
      <c r="H2168" s="24"/>
      <c r="I2168" s="24"/>
      <c r="J2168" s="24"/>
      <c r="K2168" s="24"/>
      <c r="L2168" s="24"/>
      <c r="M2168" s="24"/>
      <c r="N2168" s="24"/>
      <c r="O2168" s="24"/>
      <c r="P2168" s="24"/>
      <c r="Q2168" s="24"/>
      <c r="R2168" s="24"/>
      <c r="S2168" s="24"/>
      <c r="T2168" s="24"/>
      <c r="U2168" s="24"/>
      <c r="V2168" s="24"/>
      <c r="W2168" s="24"/>
      <c r="X2168" s="24"/>
      <c r="Y2168" s="24"/>
      <c r="Z2168" s="24"/>
      <c r="AA2168" s="24"/>
      <c r="AB2168" s="24"/>
    </row>
    <row r="2169" spans="1:28">
      <c r="A2169" s="24"/>
      <c r="B2169" s="24"/>
      <c r="C2169" s="24"/>
      <c r="D2169" s="24"/>
      <c r="E2169" s="24"/>
      <c r="F2169" s="24"/>
      <c r="G2169" s="24"/>
      <c r="H2169" s="24"/>
      <c r="I2169" s="24"/>
      <c r="J2169" s="24"/>
      <c r="K2169" s="24"/>
      <c r="L2169" s="24"/>
      <c r="M2169" s="24"/>
      <c r="N2169" s="24"/>
      <c r="O2169" s="24"/>
      <c r="P2169" s="24"/>
      <c r="Q2169" s="24"/>
      <c r="R2169" s="24"/>
      <c r="S2169" s="24"/>
      <c r="T2169" s="24"/>
      <c r="U2169" s="24"/>
      <c r="V2169" s="24"/>
      <c r="W2169" s="24"/>
      <c r="X2169" s="24"/>
      <c r="Y2169" s="24"/>
      <c r="Z2169" s="24"/>
      <c r="AA2169" s="24"/>
      <c r="AB2169" s="24"/>
    </row>
    <row r="2170" spans="1:28">
      <c r="A2170" s="24"/>
      <c r="B2170" s="24"/>
      <c r="C2170" s="24"/>
      <c r="D2170" s="24"/>
      <c r="E2170" s="24"/>
      <c r="F2170" s="24"/>
      <c r="G2170" s="24"/>
      <c r="H2170" s="24"/>
      <c r="I2170" s="24"/>
      <c r="J2170" s="24"/>
      <c r="K2170" s="24"/>
      <c r="L2170" s="24"/>
      <c r="M2170" s="24"/>
      <c r="N2170" s="24"/>
      <c r="O2170" s="24"/>
      <c r="P2170" s="24"/>
      <c r="Q2170" s="24"/>
      <c r="R2170" s="24"/>
      <c r="S2170" s="24"/>
      <c r="T2170" s="24"/>
      <c r="U2170" s="24"/>
      <c r="V2170" s="24"/>
      <c r="W2170" s="24"/>
      <c r="X2170" s="24"/>
      <c r="Y2170" s="24"/>
      <c r="Z2170" s="24"/>
      <c r="AA2170" s="24"/>
      <c r="AB2170" s="24"/>
    </row>
    <row r="2171" spans="1:28">
      <c r="A2171" s="24"/>
      <c r="B2171" s="24"/>
      <c r="C2171" s="24"/>
      <c r="D2171" s="24"/>
      <c r="E2171" s="24"/>
      <c r="F2171" s="24"/>
      <c r="G2171" s="24"/>
      <c r="H2171" s="24"/>
      <c r="I2171" s="24"/>
      <c r="J2171" s="24"/>
      <c r="K2171" s="24"/>
      <c r="L2171" s="24"/>
      <c r="M2171" s="24"/>
      <c r="N2171" s="24"/>
      <c r="O2171" s="24"/>
      <c r="P2171" s="24"/>
      <c r="Q2171" s="24"/>
      <c r="R2171" s="24"/>
      <c r="S2171" s="24"/>
      <c r="T2171" s="24"/>
      <c r="U2171" s="24"/>
      <c r="V2171" s="24"/>
      <c r="W2171" s="24"/>
      <c r="X2171" s="24"/>
      <c r="Y2171" s="24"/>
      <c r="Z2171" s="24"/>
      <c r="AA2171" s="24"/>
      <c r="AB2171" s="24"/>
    </row>
    <row r="2172" spans="1:28">
      <c r="A2172" s="24"/>
      <c r="B2172" s="24"/>
      <c r="C2172" s="24"/>
      <c r="D2172" s="24"/>
      <c r="E2172" s="24"/>
      <c r="F2172" s="24"/>
      <c r="G2172" s="24"/>
      <c r="H2172" s="24"/>
      <c r="I2172" s="24"/>
      <c r="J2172" s="24"/>
      <c r="K2172" s="24"/>
      <c r="L2172" s="24"/>
      <c r="M2172" s="24"/>
      <c r="N2172" s="24"/>
      <c r="O2172" s="24"/>
      <c r="P2172" s="24"/>
      <c r="Q2172" s="24"/>
      <c r="R2172" s="24"/>
      <c r="S2172" s="24"/>
      <c r="T2172" s="24"/>
      <c r="U2172" s="24"/>
      <c r="V2172" s="24"/>
      <c r="W2172" s="24"/>
      <c r="X2172" s="24"/>
      <c r="Y2172" s="24"/>
      <c r="Z2172" s="24"/>
      <c r="AA2172" s="24"/>
      <c r="AB2172" s="24"/>
    </row>
    <row r="2173" spans="1:28">
      <c r="A2173" s="24"/>
      <c r="B2173" s="24"/>
      <c r="C2173" s="24"/>
      <c r="D2173" s="24"/>
      <c r="E2173" s="24"/>
      <c r="F2173" s="24"/>
      <c r="G2173" s="24"/>
      <c r="H2173" s="24"/>
      <c r="I2173" s="24"/>
      <c r="J2173" s="24"/>
      <c r="K2173" s="24"/>
      <c r="L2173" s="24"/>
      <c r="M2173" s="24"/>
      <c r="N2173" s="24"/>
      <c r="O2173" s="24"/>
      <c r="P2173" s="24"/>
      <c r="Q2173" s="24"/>
      <c r="R2173" s="24"/>
      <c r="S2173" s="24"/>
      <c r="T2173" s="24"/>
      <c r="U2173" s="24"/>
      <c r="V2173" s="24"/>
      <c r="W2173" s="24"/>
      <c r="X2173" s="24"/>
      <c r="Y2173" s="24"/>
      <c r="Z2173" s="24"/>
      <c r="AA2173" s="24"/>
      <c r="AB2173" s="24"/>
    </row>
    <row r="2174" spans="1:28">
      <c r="A2174" s="24"/>
      <c r="B2174" s="24"/>
      <c r="C2174" s="24"/>
      <c r="D2174" s="24"/>
      <c r="E2174" s="24"/>
      <c r="F2174" s="24"/>
      <c r="G2174" s="24"/>
      <c r="H2174" s="24"/>
      <c r="I2174" s="24"/>
      <c r="J2174" s="24"/>
      <c r="K2174" s="24"/>
      <c r="L2174" s="24"/>
      <c r="M2174" s="24"/>
      <c r="N2174" s="24"/>
      <c r="O2174" s="24"/>
      <c r="P2174" s="24"/>
      <c r="Q2174" s="24"/>
      <c r="R2174" s="24"/>
      <c r="S2174" s="24"/>
      <c r="T2174" s="24"/>
      <c r="U2174" s="24"/>
      <c r="V2174" s="24"/>
      <c r="W2174" s="24"/>
      <c r="X2174" s="24"/>
      <c r="Y2174" s="24"/>
      <c r="Z2174" s="24"/>
      <c r="AA2174" s="24"/>
      <c r="AB2174" s="24"/>
    </row>
    <row r="2175" spans="1:28">
      <c r="A2175" s="24"/>
      <c r="B2175" s="24"/>
      <c r="C2175" s="24"/>
      <c r="D2175" s="24"/>
      <c r="E2175" s="24"/>
      <c r="F2175" s="24"/>
      <c r="G2175" s="24"/>
      <c r="H2175" s="24"/>
      <c r="I2175" s="24"/>
      <c r="J2175" s="24"/>
      <c r="K2175" s="24"/>
      <c r="L2175" s="24"/>
      <c r="M2175" s="24"/>
      <c r="N2175" s="24"/>
      <c r="O2175" s="24"/>
      <c r="P2175" s="24"/>
      <c r="Q2175" s="24"/>
      <c r="R2175" s="24"/>
      <c r="S2175" s="24"/>
      <c r="T2175" s="24"/>
      <c r="U2175" s="24"/>
      <c r="V2175" s="24"/>
      <c r="W2175" s="24"/>
      <c r="X2175" s="24"/>
      <c r="Y2175" s="24"/>
      <c r="Z2175" s="24"/>
      <c r="AA2175" s="24"/>
      <c r="AB2175" s="24"/>
    </row>
    <row r="2176" spans="1:28">
      <c r="A2176" s="24"/>
      <c r="B2176" s="24"/>
      <c r="C2176" s="24"/>
      <c r="D2176" s="24"/>
      <c r="E2176" s="24"/>
      <c r="F2176" s="24"/>
      <c r="G2176" s="24"/>
      <c r="H2176" s="24"/>
      <c r="I2176" s="24"/>
      <c r="J2176" s="24"/>
      <c r="K2176" s="24"/>
      <c r="L2176" s="24"/>
      <c r="M2176" s="24"/>
      <c r="N2176" s="24"/>
      <c r="O2176" s="24"/>
      <c r="P2176" s="24"/>
      <c r="Q2176" s="24"/>
      <c r="R2176" s="24"/>
      <c r="S2176" s="24"/>
      <c r="T2176" s="24"/>
      <c r="U2176" s="24"/>
      <c r="V2176" s="24"/>
      <c r="W2176" s="24"/>
      <c r="X2176" s="24"/>
      <c r="Y2176" s="24"/>
      <c r="Z2176" s="24"/>
      <c r="AA2176" s="24"/>
      <c r="AB2176" s="24"/>
    </row>
    <row r="2177" spans="1:28">
      <c r="A2177" s="24"/>
      <c r="B2177" s="24"/>
      <c r="C2177" s="24"/>
      <c r="D2177" s="24"/>
      <c r="E2177" s="24"/>
      <c r="F2177" s="24"/>
      <c r="G2177" s="24"/>
      <c r="H2177" s="24"/>
      <c r="I2177" s="24"/>
      <c r="J2177" s="24"/>
      <c r="K2177" s="24"/>
      <c r="L2177" s="24"/>
      <c r="M2177" s="24"/>
      <c r="N2177" s="24"/>
      <c r="O2177" s="24"/>
      <c r="P2177" s="24"/>
      <c r="Q2177" s="24"/>
      <c r="R2177" s="24"/>
      <c r="S2177" s="24"/>
      <c r="T2177" s="24"/>
      <c r="U2177" s="24"/>
      <c r="V2177" s="24"/>
      <c r="W2177" s="24"/>
      <c r="X2177" s="24"/>
      <c r="Y2177" s="24"/>
      <c r="Z2177" s="24"/>
      <c r="AA2177" s="24"/>
      <c r="AB2177" s="24"/>
    </row>
    <row r="2178" spans="1:28">
      <c r="A2178" s="24"/>
      <c r="B2178" s="24"/>
      <c r="C2178" s="24"/>
      <c r="D2178" s="24"/>
      <c r="E2178" s="24"/>
      <c r="F2178" s="24"/>
      <c r="G2178" s="24"/>
      <c r="H2178" s="24"/>
      <c r="I2178" s="24"/>
      <c r="J2178" s="24"/>
      <c r="K2178" s="24"/>
      <c r="L2178" s="24"/>
      <c r="M2178" s="24"/>
      <c r="N2178" s="24"/>
      <c r="O2178" s="24"/>
      <c r="P2178" s="24"/>
      <c r="Q2178" s="24"/>
      <c r="R2178" s="24"/>
      <c r="S2178" s="24"/>
      <c r="T2178" s="24"/>
      <c r="U2178" s="24"/>
      <c r="V2178" s="24"/>
      <c r="W2178" s="24"/>
      <c r="X2178" s="24"/>
      <c r="Y2178" s="24"/>
      <c r="Z2178" s="24"/>
      <c r="AA2178" s="24"/>
      <c r="AB2178" s="24"/>
    </row>
    <row r="2179" spans="1:28">
      <c r="A2179" s="24"/>
      <c r="B2179" s="24"/>
      <c r="C2179" s="24"/>
      <c r="D2179" s="24"/>
      <c r="E2179" s="24"/>
      <c r="F2179" s="24"/>
      <c r="G2179" s="24"/>
      <c r="H2179" s="24"/>
      <c r="I2179" s="24"/>
      <c r="J2179" s="24"/>
      <c r="K2179" s="24"/>
      <c r="L2179" s="24"/>
      <c r="M2179" s="24"/>
      <c r="N2179" s="24"/>
      <c r="O2179" s="24"/>
      <c r="P2179" s="24"/>
      <c r="Q2179" s="24"/>
      <c r="R2179" s="24"/>
      <c r="S2179" s="24"/>
      <c r="T2179" s="24"/>
      <c r="U2179" s="24"/>
      <c r="V2179" s="24"/>
      <c r="W2179" s="24"/>
      <c r="X2179" s="24"/>
      <c r="Y2179" s="24"/>
      <c r="Z2179" s="24"/>
      <c r="AA2179" s="24"/>
      <c r="AB2179" s="24"/>
    </row>
    <row r="2180" spans="1:28">
      <c r="A2180" s="24"/>
      <c r="B2180" s="24"/>
      <c r="C2180" s="24"/>
      <c r="D2180" s="24"/>
      <c r="E2180" s="24"/>
      <c r="F2180" s="24"/>
      <c r="G2180" s="24"/>
      <c r="H2180" s="24"/>
      <c r="I2180" s="24"/>
      <c r="J2180" s="24"/>
      <c r="K2180" s="24"/>
      <c r="L2180" s="24"/>
      <c r="M2180" s="24"/>
      <c r="N2180" s="24"/>
      <c r="O2180" s="24"/>
      <c r="P2180" s="24"/>
      <c r="Q2180" s="24"/>
      <c r="R2180" s="24"/>
      <c r="S2180" s="24"/>
      <c r="T2180" s="24"/>
      <c r="U2180" s="24"/>
      <c r="V2180" s="24"/>
      <c r="W2180" s="24"/>
      <c r="X2180" s="24"/>
      <c r="Y2180" s="24"/>
      <c r="Z2180" s="24"/>
      <c r="AA2180" s="24"/>
      <c r="AB2180" s="24"/>
    </row>
    <row r="2181" spans="1:28">
      <c r="A2181" s="24"/>
      <c r="B2181" s="24"/>
      <c r="C2181" s="24"/>
      <c r="D2181" s="24"/>
      <c r="E2181" s="24"/>
      <c r="F2181" s="24"/>
      <c r="G2181" s="24"/>
      <c r="H2181" s="24"/>
      <c r="I2181" s="24"/>
      <c r="J2181" s="24"/>
      <c r="K2181" s="24"/>
      <c r="L2181" s="24"/>
      <c r="M2181" s="24"/>
      <c r="N2181" s="24"/>
      <c r="O2181" s="24"/>
      <c r="P2181" s="24"/>
      <c r="Q2181" s="24"/>
      <c r="R2181" s="24"/>
      <c r="S2181" s="24"/>
      <c r="T2181" s="24"/>
      <c r="U2181" s="24"/>
      <c r="V2181" s="24"/>
      <c r="W2181" s="24"/>
      <c r="X2181" s="24"/>
      <c r="Y2181" s="24"/>
      <c r="Z2181" s="24"/>
      <c r="AA2181" s="24"/>
      <c r="AB2181" s="24"/>
    </row>
    <row r="2182" spans="1:28">
      <c r="A2182" s="24"/>
      <c r="B2182" s="24"/>
      <c r="C2182" s="24"/>
      <c r="D2182" s="24"/>
      <c r="E2182" s="24"/>
      <c r="F2182" s="24"/>
      <c r="G2182" s="24"/>
      <c r="H2182" s="24"/>
      <c r="I2182" s="24"/>
      <c r="J2182" s="24"/>
      <c r="K2182" s="24"/>
      <c r="L2182" s="24"/>
      <c r="M2182" s="24"/>
      <c r="N2182" s="24"/>
      <c r="O2182" s="24"/>
      <c r="P2182" s="24"/>
      <c r="Q2182" s="24"/>
      <c r="R2182" s="24"/>
      <c r="S2182" s="24"/>
      <c r="T2182" s="24"/>
      <c r="U2182" s="24"/>
      <c r="V2182" s="24"/>
      <c r="W2182" s="24"/>
      <c r="X2182" s="24"/>
      <c r="Y2182" s="24"/>
      <c r="Z2182" s="24"/>
      <c r="AA2182" s="24"/>
      <c r="AB2182" s="24"/>
    </row>
    <row r="2183" spans="1:28">
      <c r="A2183" s="24"/>
      <c r="B2183" s="24"/>
      <c r="C2183" s="24"/>
      <c r="D2183" s="24"/>
      <c r="E2183" s="24"/>
      <c r="F2183" s="24"/>
      <c r="G2183" s="24"/>
      <c r="H2183" s="24"/>
      <c r="I2183" s="24"/>
      <c r="J2183" s="24"/>
      <c r="K2183" s="24"/>
      <c r="L2183" s="24"/>
      <c r="M2183" s="24"/>
      <c r="N2183" s="24"/>
      <c r="O2183" s="24"/>
      <c r="P2183" s="24"/>
      <c r="Q2183" s="24"/>
      <c r="R2183" s="24"/>
      <c r="S2183" s="24"/>
      <c r="T2183" s="24"/>
      <c r="U2183" s="24"/>
      <c r="V2183" s="24"/>
      <c r="W2183" s="24"/>
      <c r="X2183" s="24"/>
      <c r="Y2183" s="24"/>
      <c r="Z2183" s="24"/>
      <c r="AA2183" s="24"/>
      <c r="AB2183" s="24"/>
    </row>
    <row r="2184" spans="1:28">
      <c r="A2184" s="24"/>
      <c r="B2184" s="24"/>
      <c r="C2184" s="24"/>
      <c r="D2184" s="24"/>
      <c r="E2184" s="24"/>
      <c r="F2184" s="24"/>
      <c r="G2184" s="24"/>
      <c r="H2184" s="24"/>
      <c r="I2184" s="24"/>
      <c r="J2184" s="24"/>
      <c r="K2184" s="24"/>
      <c r="L2184" s="24"/>
      <c r="M2184" s="24"/>
      <c r="N2184" s="24"/>
      <c r="O2184" s="24"/>
      <c r="P2184" s="24"/>
      <c r="Q2184" s="24"/>
      <c r="R2184" s="24"/>
      <c r="S2184" s="24"/>
      <c r="T2184" s="24"/>
      <c r="U2184" s="24"/>
      <c r="V2184" s="24"/>
      <c r="W2184" s="24"/>
      <c r="X2184" s="24"/>
      <c r="Y2184" s="24"/>
      <c r="Z2184" s="24"/>
      <c r="AA2184" s="24"/>
      <c r="AB2184" s="24"/>
    </row>
    <row r="2185" spans="1:28">
      <c r="A2185" s="24"/>
      <c r="B2185" s="24"/>
      <c r="C2185" s="24"/>
      <c r="D2185" s="24"/>
      <c r="E2185" s="24"/>
      <c r="F2185" s="24"/>
      <c r="G2185" s="24"/>
      <c r="H2185" s="24"/>
      <c r="I2185" s="24"/>
      <c r="J2185" s="24"/>
      <c r="K2185" s="24"/>
      <c r="L2185" s="24"/>
      <c r="M2185" s="24"/>
      <c r="N2185" s="24"/>
      <c r="O2185" s="24"/>
      <c r="P2185" s="24"/>
      <c r="Q2185" s="24"/>
      <c r="R2185" s="24"/>
      <c r="S2185" s="24"/>
      <c r="T2185" s="24"/>
      <c r="U2185" s="24"/>
      <c r="V2185" s="24"/>
      <c r="W2185" s="24"/>
      <c r="X2185" s="24"/>
      <c r="Y2185" s="24"/>
      <c r="Z2185" s="24"/>
      <c r="AA2185" s="24"/>
      <c r="AB2185" s="24"/>
    </row>
    <row r="2186" spans="1:28">
      <c r="A2186" s="24"/>
      <c r="B2186" s="24"/>
      <c r="C2186" s="24"/>
      <c r="D2186" s="24"/>
      <c r="E2186" s="24"/>
      <c r="F2186" s="24"/>
      <c r="G2186" s="24"/>
      <c r="H2186" s="24"/>
      <c r="I2186" s="24"/>
      <c r="J2186" s="24"/>
      <c r="K2186" s="24"/>
      <c r="L2186" s="24"/>
      <c r="M2186" s="24"/>
      <c r="N2186" s="24"/>
      <c r="O2186" s="24"/>
      <c r="P2186" s="24"/>
      <c r="Q2186" s="24"/>
      <c r="R2186" s="24"/>
      <c r="S2186" s="24"/>
      <c r="T2186" s="24"/>
      <c r="U2186" s="24"/>
      <c r="V2186" s="24"/>
      <c r="W2186" s="24"/>
      <c r="X2186" s="24"/>
      <c r="Y2186" s="24"/>
      <c r="Z2186" s="24"/>
      <c r="AA2186" s="24"/>
      <c r="AB2186" s="24"/>
    </row>
    <row r="2187" spans="1:28">
      <c r="A2187" s="24"/>
      <c r="B2187" s="24"/>
      <c r="C2187" s="24"/>
      <c r="D2187" s="24"/>
      <c r="E2187" s="24"/>
      <c r="F2187" s="24"/>
      <c r="G2187" s="24"/>
      <c r="H2187" s="24"/>
      <c r="I2187" s="24"/>
      <c r="J2187" s="24"/>
      <c r="K2187" s="24"/>
      <c r="L2187" s="24"/>
      <c r="M2187" s="24"/>
      <c r="N2187" s="24"/>
      <c r="O2187" s="24"/>
      <c r="P2187" s="24"/>
      <c r="Q2187" s="24"/>
      <c r="R2187" s="24"/>
      <c r="S2187" s="24"/>
      <c r="T2187" s="24"/>
      <c r="U2187" s="24"/>
      <c r="V2187" s="24"/>
      <c r="W2187" s="24"/>
      <c r="X2187" s="24"/>
      <c r="Y2187" s="24"/>
      <c r="Z2187" s="24"/>
      <c r="AA2187" s="24"/>
      <c r="AB2187" s="24"/>
    </row>
    <row r="2188" spans="1:28">
      <c r="A2188" s="24"/>
      <c r="B2188" s="24"/>
      <c r="C2188" s="24"/>
      <c r="D2188" s="24"/>
      <c r="E2188" s="24"/>
      <c r="F2188" s="24"/>
      <c r="G2188" s="24"/>
      <c r="H2188" s="24"/>
      <c r="I2188" s="24"/>
      <c r="J2188" s="24"/>
      <c r="K2188" s="24"/>
      <c r="L2188" s="24"/>
      <c r="M2188" s="24"/>
      <c r="N2188" s="24"/>
      <c r="O2188" s="24"/>
      <c r="P2188" s="24"/>
      <c r="Q2188" s="24"/>
      <c r="R2188" s="24"/>
      <c r="S2188" s="24"/>
      <c r="T2188" s="24"/>
      <c r="U2188" s="24"/>
      <c r="V2188" s="24"/>
      <c r="W2188" s="24"/>
      <c r="X2188" s="24"/>
      <c r="Y2188" s="24"/>
      <c r="Z2188" s="24"/>
      <c r="AA2188" s="24"/>
      <c r="AB2188" s="24"/>
    </row>
    <row r="2189" spans="1:28">
      <c r="A2189" s="24"/>
      <c r="B2189" s="24"/>
      <c r="C2189" s="24"/>
      <c r="D2189" s="24"/>
      <c r="E2189" s="24"/>
      <c r="F2189" s="24"/>
      <c r="G2189" s="24"/>
      <c r="H2189" s="24"/>
      <c r="I2189" s="24"/>
      <c r="J2189" s="24"/>
      <c r="K2189" s="24"/>
      <c r="L2189" s="24"/>
      <c r="M2189" s="24"/>
      <c r="N2189" s="24"/>
      <c r="O2189" s="24"/>
      <c r="P2189" s="24"/>
      <c r="Q2189" s="24"/>
      <c r="R2189" s="24"/>
      <c r="S2189" s="24"/>
      <c r="T2189" s="24"/>
      <c r="U2189" s="24"/>
      <c r="V2189" s="24"/>
      <c r="W2189" s="24"/>
      <c r="X2189" s="24"/>
      <c r="Y2189" s="24"/>
      <c r="Z2189" s="24"/>
      <c r="AA2189" s="24"/>
      <c r="AB2189" s="24"/>
    </row>
    <row r="2190" spans="1:28">
      <c r="A2190" s="24"/>
      <c r="B2190" s="24"/>
      <c r="C2190" s="24"/>
      <c r="D2190" s="24"/>
      <c r="E2190" s="24"/>
      <c r="F2190" s="24"/>
      <c r="G2190" s="24"/>
      <c r="H2190" s="24"/>
      <c r="I2190" s="24"/>
      <c r="J2190" s="24"/>
      <c r="K2190" s="24"/>
      <c r="L2190" s="24"/>
      <c r="M2190" s="24"/>
      <c r="N2190" s="24"/>
      <c r="O2190" s="24"/>
      <c r="P2190" s="24"/>
      <c r="Q2190" s="24"/>
      <c r="R2190" s="24"/>
      <c r="S2190" s="24"/>
      <c r="T2190" s="24"/>
      <c r="U2190" s="24"/>
      <c r="V2190" s="24"/>
      <c r="W2190" s="24"/>
      <c r="X2190" s="24"/>
      <c r="Y2190" s="24"/>
      <c r="Z2190" s="24"/>
      <c r="AA2190" s="24"/>
      <c r="AB2190" s="24"/>
    </row>
    <row r="2191" spans="1:28">
      <c r="A2191" s="24"/>
      <c r="B2191" s="24"/>
      <c r="C2191" s="24"/>
      <c r="D2191" s="24"/>
      <c r="E2191" s="24"/>
      <c r="F2191" s="24"/>
      <c r="G2191" s="24"/>
      <c r="H2191" s="24"/>
      <c r="I2191" s="24"/>
      <c r="J2191" s="24"/>
      <c r="K2191" s="24"/>
      <c r="L2191" s="24"/>
      <c r="M2191" s="24"/>
      <c r="N2191" s="24"/>
      <c r="O2191" s="24"/>
      <c r="P2191" s="24"/>
      <c r="Q2191" s="24"/>
      <c r="R2191" s="24"/>
      <c r="S2191" s="24"/>
      <c r="T2191" s="24"/>
      <c r="U2191" s="24"/>
      <c r="V2191" s="24"/>
      <c r="W2191" s="24"/>
      <c r="X2191" s="24"/>
      <c r="Y2191" s="24"/>
      <c r="Z2191" s="24"/>
      <c r="AA2191" s="24"/>
      <c r="AB2191" s="24"/>
    </row>
    <row r="2192" spans="1:28">
      <c r="A2192" s="24"/>
      <c r="B2192" s="24"/>
      <c r="C2192" s="24"/>
      <c r="D2192" s="24"/>
      <c r="E2192" s="24"/>
      <c r="F2192" s="24"/>
      <c r="G2192" s="24"/>
      <c r="H2192" s="24"/>
      <c r="I2192" s="24"/>
      <c r="J2192" s="24"/>
      <c r="K2192" s="24"/>
      <c r="L2192" s="24"/>
      <c r="M2192" s="24"/>
      <c r="N2192" s="24"/>
      <c r="O2192" s="24"/>
      <c r="P2192" s="24"/>
      <c r="Q2192" s="24"/>
      <c r="R2192" s="24"/>
      <c r="S2192" s="24"/>
      <c r="T2192" s="24"/>
      <c r="U2192" s="24"/>
      <c r="V2192" s="24"/>
      <c r="W2192" s="24"/>
      <c r="X2192" s="24"/>
      <c r="Y2192" s="24"/>
      <c r="Z2192" s="24"/>
      <c r="AA2192" s="24"/>
      <c r="AB2192" s="24"/>
    </row>
    <row r="2193" spans="1:28">
      <c r="A2193" s="24"/>
      <c r="B2193" s="24"/>
      <c r="C2193" s="24"/>
      <c r="D2193" s="24"/>
      <c r="E2193" s="24"/>
      <c r="F2193" s="24"/>
      <c r="G2193" s="24"/>
      <c r="H2193" s="24"/>
      <c r="I2193" s="24"/>
      <c r="J2193" s="24"/>
      <c r="K2193" s="24"/>
      <c r="L2193" s="24"/>
      <c r="M2193" s="24"/>
      <c r="N2193" s="24"/>
      <c r="O2193" s="24"/>
      <c r="P2193" s="24"/>
      <c r="Q2193" s="24"/>
      <c r="R2193" s="24"/>
      <c r="S2193" s="24"/>
      <c r="T2193" s="24"/>
      <c r="U2193" s="24"/>
      <c r="V2193" s="24"/>
      <c r="W2193" s="24"/>
      <c r="X2193" s="24"/>
      <c r="Y2193" s="24"/>
      <c r="Z2193" s="24"/>
      <c r="AA2193" s="24"/>
      <c r="AB2193" s="24"/>
    </row>
    <row r="2194" spans="1:28">
      <c r="A2194" s="24"/>
      <c r="B2194" s="24"/>
      <c r="C2194" s="24"/>
      <c r="D2194" s="24"/>
      <c r="E2194" s="24"/>
      <c r="F2194" s="24"/>
      <c r="G2194" s="24"/>
      <c r="H2194" s="24"/>
      <c r="I2194" s="24"/>
      <c r="J2194" s="24"/>
      <c r="K2194" s="24"/>
      <c r="L2194" s="24"/>
      <c r="M2194" s="24"/>
      <c r="N2194" s="24"/>
      <c r="O2194" s="24"/>
      <c r="P2194" s="24"/>
      <c r="Q2194" s="24"/>
      <c r="R2194" s="24"/>
      <c r="S2194" s="24"/>
      <c r="T2194" s="24"/>
      <c r="U2194" s="24"/>
      <c r="V2194" s="24"/>
      <c r="W2194" s="24"/>
      <c r="X2194" s="24"/>
      <c r="Y2194" s="24"/>
      <c r="Z2194" s="24"/>
      <c r="AA2194" s="24"/>
      <c r="AB2194" s="24"/>
    </row>
    <row r="2195" spans="1:28">
      <c r="A2195" s="24"/>
      <c r="B2195" s="24"/>
      <c r="C2195" s="24"/>
      <c r="D2195" s="24"/>
      <c r="E2195" s="24"/>
      <c r="F2195" s="24"/>
      <c r="G2195" s="24"/>
      <c r="H2195" s="24"/>
      <c r="I2195" s="24"/>
      <c r="J2195" s="24"/>
      <c r="K2195" s="24"/>
      <c r="L2195" s="24"/>
      <c r="M2195" s="24"/>
      <c r="N2195" s="24"/>
      <c r="O2195" s="24"/>
      <c r="P2195" s="24"/>
      <c r="Q2195" s="24"/>
      <c r="R2195" s="24"/>
      <c r="S2195" s="24"/>
      <c r="T2195" s="24"/>
      <c r="U2195" s="24"/>
      <c r="V2195" s="24"/>
      <c r="W2195" s="24"/>
      <c r="X2195" s="24"/>
      <c r="Y2195" s="24"/>
      <c r="Z2195" s="24"/>
      <c r="AA2195" s="24"/>
      <c r="AB2195" s="24"/>
    </row>
    <row r="2196" spans="1:28">
      <c r="A2196" s="24"/>
      <c r="B2196" s="24"/>
      <c r="C2196" s="24"/>
      <c r="D2196" s="24"/>
      <c r="E2196" s="24"/>
      <c r="F2196" s="24"/>
      <c r="G2196" s="24"/>
      <c r="H2196" s="24"/>
      <c r="I2196" s="24"/>
      <c r="J2196" s="24"/>
      <c r="K2196" s="24"/>
      <c r="L2196" s="24"/>
      <c r="M2196" s="24"/>
      <c r="N2196" s="24"/>
      <c r="O2196" s="24"/>
      <c r="P2196" s="24"/>
      <c r="Q2196" s="24"/>
      <c r="R2196" s="24"/>
      <c r="S2196" s="24"/>
      <c r="T2196" s="24"/>
      <c r="U2196" s="24"/>
      <c r="V2196" s="24"/>
      <c r="W2196" s="24"/>
      <c r="X2196" s="24"/>
      <c r="Y2196" s="24"/>
      <c r="Z2196" s="24"/>
      <c r="AA2196" s="24"/>
      <c r="AB2196" s="24"/>
    </row>
    <row r="2197" spans="1:28">
      <c r="A2197" s="24"/>
      <c r="B2197" s="24"/>
      <c r="C2197" s="24"/>
      <c r="D2197" s="24"/>
      <c r="E2197" s="24"/>
      <c r="F2197" s="24"/>
      <c r="G2197" s="24"/>
      <c r="H2197" s="24"/>
      <c r="I2197" s="24"/>
      <c r="J2197" s="24"/>
      <c r="K2197" s="24"/>
      <c r="L2197" s="24"/>
      <c r="M2197" s="24"/>
      <c r="N2197" s="24"/>
      <c r="O2197" s="24"/>
      <c r="P2197" s="24"/>
      <c r="Q2197" s="24"/>
      <c r="R2197" s="24"/>
      <c r="S2197" s="24"/>
      <c r="T2197" s="24"/>
      <c r="U2197" s="24"/>
      <c r="V2197" s="24"/>
      <c r="W2197" s="24"/>
      <c r="X2197" s="24"/>
      <c r="Y2197" s="24"/>
      <c r="Z2197" s="24"/>
      <c r="AA2197" s="24"/>
      <c r="AB2197" s="24"/>
    </row>
    <row r="2198" spans="1:28">
      <c r="A2198" s="24"/>
      <c r="B2198" s="24"/>
      <c r="C2198" s="24"/>
      <c r="D2198" s="24"/>
      <c r="E2198" s="24"/>
      <c r="F2198" s="24"/>
      <c r="G2198" s="24"/>
      <c r="H2198" s="24"/>
      <c r="I2198" s="24"/>
      <c r="J2198" s="24"/>
      <c r="K2198" s="24"/>
      <c r="L2198" s="24"/>
      <c r="M2198" s="24"/>
      <c r="N2198" s="24"/>
      <c r="O2198" s="24"/>
      <c r="P2198" s="24"/>
      <c r="Q2198" s="24"/>
      <c r="R2198" s="24"/>
      <c r="S2198" s="24"/>
      <c r="T2198" s="24"/>
      <c r="U2198" s="24"/>
      <c r="V2198" s="24"/>
      <c r="W2198" s="24"/>
      <c r="X2198" s="24"/>
      <c r="Y2198" s="24"/>
      <c r="Z2198" s="24"/>
      <c r="AA2198" s="24"/>
      <c r="AB2198" s="24"/>
    </row>
    <row r="2199" spans="1:28">
      <c r="A2199" s="24"/>
      <c r="B2199" s="24"/>
      <c r="C2199" s="24"/>
      <c r="D2199" s="24"/>
      <c r="E2199" s="24"/>
      <c r="F2199" s="24"/>
      <c r="G2199" s="24"/>
      <c r="H2199" s="24"/>
      <c r="I2199" s="24"/>
      <c r="J2199" s="24"/>
      <c r="K2199" s="24"/>
      <c r="L2199" s="24"/>
      <c r="M2199" s="24"/>
      <c r="N2199" s="24"/>
      <c r="O2199" s="24"/>
      <c r="P2199" s="24"/>
      <c r="Q2199" s="24"/>
      <c r="R2199" s="24"/>
      <c r="S2199" s="24"/>
      <c r="T2199" s="24"/>
      <c r="U2199" s="24"/>
      <c r="V2199" s="24"/>
      <c r="W2199" s="24"/>
      <c r="X2199" s="24"/>
      <c r="Y2199" s="24"/>
      <c r="Z2199" s="24"/>
      <c r="AA2199" s="24"/>
      <c r="AB2199" s="24"/>
    </row>
    <row r="2200" spans="1:28">
      <c r="A2200" s="24"/>
      <c r="B2200" s="24"/>
      <c r="C2200" s="24"/>
      <c r="D2200" s="24"/>
      <c r="E2200" s="24"/>
      <c r="F2200" s="24"/>
      <c r="G2200" s="24"/>
      <c r="H2200" s="24"/>
      <c r="I2200" s="24"/>
      <c r="J2200" s="24"/>
      <c r="K2200" s="24"/>
      <c r="L2200" s="24"/>
      <c r="M2200" s="24"/>
      <c r="N2200" s="24"/>
      <c r="O2200" s="24"/>
      <c r="P2200" s="24"/>
      <c r="Q2200" s="24"/>
      <c r="R2200" s="24"/>
      <c r="S2200" s="24"/>
      <c r="T2200" s="24"/>
      <c r="U2200" s="24"/>
      <c r="V2200" s="24"/>
      <c r="W2200" s="24"/>
      <c r="X2200" s="24"/>
      <c r="Y2200" s="24"/>
      <c r="Z2200" s="24"/>
      <c r="AA2200" s="24"/>
      <c r="AB2200" s="24"/>
    </row>
    <row r="2201" spans="1:28">
      <c r="A2201" s="24"/>
      <c r="B2201" s="24"/>
      <c r="C2201" s="24"/>
      <c r="D2201" s="24"/>
      <c r="E2201" s="24"/>
      <c r="F2201" s="24"/>
      <c r="G2201" s="24"/>
      <c r="H2201" s="24"/>
      <c r="I2201" s="24"/>
      <c r="J2201" s="24"/>
      <c r="K2201" s="24"/>
      <c r="L2201" s="24"/>
      <c r="M2201" s="24"/>
      <c r="N2201" s="24"/>
      <c r="O2201" s="24"/>
      <c r="P2201" s="24"/>
      <c r="Q2201" s="24"/>
      <c r="R2201" s="24"/>
      <c r="S2201" s="24"/>
      <c r="T2201" s="24"/>
      <c r="U2201" s="24"/>
      <c r="V2201" s="24"/>
      <c r="W2201" s="24"/>
      <c r="X2201" s="24"/>
      <c r="Y2201" s="24"/>
      <c r="Z2201" s="24"/>
      <c r="AA2201" s="24"/>
      <c r="AB2201" s="24"/>
    </row>
    <row r="2202" spans="1:28">
      <c r="A2202" s="24"/>
      <c r="B2202" s="24"/>
      <c r="C2202" s="24"/>
      <c r="D2202" s="24"/>
      <c r="E2202" s="24"/>
      <c r="F2202" s="24"/>
      <c r="G2202" s="24"/>
      <c r="H2202" s="24"/>
      <c r="I2202" s="24"/>
      <c r="J2202" s="24"/>
      <c r="K2202" s="24"/>
      <c r="L2202" s="24"/>
      <c r="M2202" s="24"/>
      <c r="N2202" s="24"/>
      <c r="O2202" s="24"/>
      <c r="P2202" s="24"/>
      <c r="Q2202" s="24"/>
      <c r="R2202" s="24"/>
      <c r="S2202" s="24"/>
      <c r="T2202" s="24"/>
      <c r="U2202" s="24"/>
      <c r="V2202" s="24"/>
      <c r="W2202" s="24"/>
      <c r="X2202" s="24"/>
      <c r="Y2202" s="24"/>
      <c r="Z2202" s="24"/>
      <c r="AA2202" s="24"/>
      <c r="AB2202" s="24"/>
    </row>
    <row r="2203" spans="1:28">
      <c r="A2203" s="24"/>
      <c r="B2203" s="24"/>
      <c r="C2203" s="24"/>
      <c r="D2203" s="24"/>
      <c r="E2203" s="24"/>
      <c r="F2203" s="24"/>
      <c r="G2203" s="24"/>
      <c r="H2203" s="24"/>
      <c r="I2203" s="24"/>
      <c r="J2203" s="24"/>
      <c r="K2203" s="24"/>
      <c r="L2203" s="24"/>
      <c r="M2203" s="24"/>
      <c r="N2203" s="24"/>
      <c r="O2203" s="24"/>
      <c r="P2203" s="24"/>
      <c r="Q2203" s="24"/>
      <c r="R2203" s="24"/>
      <c r="S2203" s="24"/>
      <c r="T2203" s="24"/>
      <c r="U2203" s="24"/>
      <c r="V2203" s="24"/>
      <c r="W2203" s="24"/>
      <c r="X2203" s="24"/>
      <c r="Y2203" s="24"/>
      <c r="Z2203" s="24"/>
      <c r="AA2203" s="24"/>
      <c r="AB2203" s="24"/>
    </row>
    <row r="2204" spans="1:28">
      <c r="A2204" s="24"/>
      <c r="B2204" s="24"/>
      <c r="C2204" s="24"/>
      <c r="D2204" s="24"/>
      <c r="E2204" s="24"/>
      <c r="F2204" s="24"/>
      <c r="G2204" s="24"/>
      <c r="H2204" s="24"/>
      <c r="I2204" s="24"/>
      <c r="J2204" s="24"/>
      <c r="K2204" s="24"/>
      <c r="L2204" s="24"/>
      <c r="M2204" s="24"/>
      <c r="N2204" s="24"/>
      <c r="O2204" s="24"/>
      <c r="P2204" s="24"/>
      <c r="Q2204" s="24"/>
      <c r="R2204" s="24"/>
      <c r="S2204" s="24"/>
      <c r="T2204" s="24"/>
      <c r="U2204" s="24"/>
      <c r="V2204" s="24"/>
      <c r="W2204" s="24"/>
      <c r="X2204" s="24"/>
      <c r="Y2204" s="24"/>
      <c r="Z2204" s="24"/>
      <c r="AA2204" s="24"/>
      <c r="AB2204" s="24"/>
    </row>
    <row r="2205" spans="1:28">
      <c r="A2205" s="24"/>
      <c r="B2205" s="24"/>
      <c r="C2205" s="24"/>
      <c r="D2205" s="24"/>
      <c r="E2205" s="24"/>
      <c r="F2205" s="24"/>
      <c r="G2205" s="24"/>
      <c r="H2205" s="24"/>
      <c r="I2205" s="24"/>
      <c r="J2205" s="24"/>
      <c r="K2205" s="24"/>
      <c r="L2205" s="24"/>
      <c r="M2205" s="24"/>
      <c r="N2205" s="24"/>
      <c r="O2205" s="24"/>
      <c r="P2205" s="24"/>
      <c r="Q2205" s="24"/>
      <c r="R2205" s="24"/>
      <c r="S2205" s="24"/>
      <c r="T2205" s="24"/>
      <c r="U2205" s="24"/>
      <c r="V2205" s="24"/>
      <c r="W2205" s="24"/>
      <c r="X2205" s="24"/>
      <c r="Y2205" s="24"/>
      <c r="Z2205" s="24"/>
      <c r="AA2205" s="24"/>
      <c r="AB2205" s="24"/>
    </row>
    <row r="2206" spans="1:28">
      <c r="A2206" s="24"/>
      <c r="B2206" s="24"/>
      <c r="C2206" s="24"/>
      <c r="D2206" s="24"/>
      <c r="E2206" s="24"/>
      <c r="F2206" s="24"/>
      <c r="G2206" s="24"/>
      <c r="H2206" s="24"/>
      <c r="I2206" s="24"/>
      <c r="J2206" s="24"/>
      <c r="K2206" s="24"/>
      <c r="L2206" s="24"/>
      <c r="M2206" s="24"/>
      <c r="N2206" s="24"/>
      <c r="O2206" s="24"/>
      <c r="P2206" s="24"/>
      <c r="Q2206" s="24"/>
      <c r="R2206" s="24"/>
      <c r="S2206" s="24"/>
      <c r="T2206" s="24"/>
      <c r="U2206" s="24"/>
      <c r="V2206" s="24"/>
      <c r="W2206" s="24"/>
      <c r="X2206" s="24"/>
      <c r="Y2206" s="24"/>
      <c r="Z2206" s="24"/>
      <c r="AA2206" s="24"/>
      <c r="AB2206" s="24"/>
    </row>
    <row r="2207" spans="1:28">
      <c r="A2207" s="24"/>
      <c r="B2207" s="24"/>
      <c r="C2207" s="24"/>
      <c r="D2207" s="24"/>
      <c r="E2207" s="24"/>
      <c r="F2207" s="24"/>
      <c r="G2207" s="24"/>
      <c r="H2207" s="24"/>
      <c r="I2207" s="24"/>
      <c r="J2207" s="24"/>
      <c r="K2207" s="24"/>
      <c r="L2207" s="24"/>
      <c r="M2207" s="24"/>
      <c r="N2207" s="24"/>
      <c r="O2207" s="24"/>
      <c r="P2207" s="24"/>
      <c r="Q2207" s="24"/>
      <c r="R2207" s="24"/>
      <c r="S2207" s="24"/>
      <c r="T2207" s="24"/>
      <c r="U2207" s="24"/>
      <c r="V2207" s="24"/>
      <c r="W2207" s="24"/>
      <c r="X2207" s="24"/>
      <c r="Y2207" s="24"/>
      <c r="Z2207" s="24"/>
      <c r="AA2207" s="24"/>
      <c r="AB2207" s="24"/>
    </row>
    <row r="2208" spans="1:28">
      <c r="A2208" s="24"/>
      <c r="B2208" s="24"/>
      <c r="C2208" s="24"/>
      <c r="D2208" s="24"/>
      <c r="E2208" s="24"/>
      <c r="F2208" s="24"/>
      <c r="G2208" s="24"/>
      <c r="H2208" s="24"/>
      <c r="I2208" s="24"/>
      <c r="J2208" s="24"/>
      <c r="K2208" s="24"/>
      <c r="L2208" s="24"/>
      <c r="M2208" s="24"/>
      <c r="N2208" s="24"/>
      <c r="O2208" s="24"/>
      <c r="P2208" s="24"/>
      <c r="Q2208" s="24"/>
      <c r="R2208" s="24"/>
      <c r="S2208" s="24"/>
      <c r="T2208" s="24"/>
      <c r="U2208" s="24"/>
      <c r="V2208" s="24"/>
      <c r="W2208" s="24"/>
      <c r="X2208" s="24"/>
      <c r="Y2208" s="24"/>
      <c r="Z2208" s="24"/>
      <c r="AA2208" s="24"/>
      <c r="AB2208" s="24"/>
    </row>
    <row r="2209" spans="1:28">
      <c r="A2209" s="24"/>
      <c r="B2209" s="24"/>
      <c r="C2209" s="24"/>
      <c r="D2209" s="24"/>
      <c r="E2209" s="24"/>
      <c r="F2209" s="24"/>
      <c r="G2209" s="24"/>
      <c r="H2209" s="24"/>
      <c r="I2209" s="24"/>
      <c r="J2209" s="24"/>
      <c r="K2209" s="24"/>
      <c r="L2209" s="24"/>
      <c r="M2209" s="24"/>
      <c r="N2209" s="24"/>
      <c r="O2209" s="24"/>
      <c r="P2209" s="24"/>
      <c r="Q2209" s="24"/>
      <c r="R2209" s="24"/>
      <c r="S2209" s="24"/>
      <c r="T2209" s="24"/>
      <c r="U2209" s="24"/>
      <c r="V2209" s="24"/>
      <c r="W2209" s="24"/>
      <c r="X2209" s="24"/>
      <c r="Y2209" s="24"/>
      <c r="Z2209" s="24"/>
      <c r="AA2209" s="24"/>
      <c r="AB2209" s="24"/>
    </row>
    <row r="2210" spans="1:28">
      <c r="A2210" s="24"/>
      <c r="B2210" s="24"/>
      <c r="C2210" s="24"/>
      <c r="D2210" s="24"/>
      <c r="E2210" s="24"/>
      <c r="F2210" s="24"/>
      <c r="G2210" s="24"/>
      <c r="H2210" s="24"/>
      <c r="I2210" s="24"/>
      <c r="J2210" s="24"/>
      <c r="K2210" s="24"/>
      <c r="L2210" s="24"/>
      <c r="M2210" s="24"/>
      <c r="N2210" s="24"/>
      <c r="O2210" s="24"/>
      <c r="P2210" s="24"/>
      <c r="Q2210" s="24"/>
      <c r="R2210" s="24"/>
      <c r="S2210" s="24"/>
      <c r="T2210" s="24"/>
      <c r="U2210" s="24"/>
      <c r="V2210" s="24"/>
      <c r="W2210" s="24"/>
      <c r="X2210" s="24"/>
      <c r="Y2210" s="24"/>
      <c r="Z2210" s="24"/>
      <c r="AA2210" s="24"/>
      <c r="AB2210" s="24"/>
    </row>
    <row r="2211" spans="1:28">
      <c r="A2211" s="24"/>
      <c r="B2211" s="24"/>
      <c r="C2211" s="24"/>
      <c r="D2211" s="24"/>
      <c r="E2211" s="24"/>
      <c r="F2211" s="24"/>
      <c r="G2211" s="24"/>
      <c r="H2211" s="24"/>
      <c r="I2211" s="24"/>
      <c r="J2211" s="24"/>
      <c r="K2211" s="24"/>
      <c r="L2211" s="24"/>
      <c r="M2211" s="24"/>
      <c r="N2211" s="24"/>
      <c r="O2211" s="24"/>
      <c r="P2211" s="24"/>
      <c r="Q2211" s="24"/>
      <c r="R2211" s="24"/>
      <c r="S2211" s="24"/>
      <c r="T2211" s="24"/>
      <c r="U2211" s="24"/>
      <c r="V2211" s="24"/>
      <c r="W2211" s="24"/>
      <c r="X2211" s="24"/>
      <c r="Y2211" s="24"/>
      <c r="Z2211" s="24"/>
      <c r="AA2211" s="24"/>
      <c r="AB2211" s="24"/>
    </row>
    <row r="2212" spans="1:28">
      <c r="A2212" s="24"/>
      <c r="B2212" s="24"/>
      <c r="C2212" s="24"/>
      <c r="D2212" s="24"/>
      <c r="E2212" s="24"/>
      <c r="F2212" s="24"/>
      <c r="G2212" s="24"/>
      <c r="H2212" s="24"/>
      <c r="I2212" s="24"/>
      <c r="J2212" s="24"/>
      <c r="K2212" s="24"/>
      <c r="L2212" s="24"/>
      <c r="M2212" s="24"/>
      <c r="N2212" s="24"/>
      <c r="O2212" s="24"/>
      <c r="P2212" s="24"/>
      <c r="Q2212" s="24"/>
      <c r="R2212" s="24"/>
      <c r="S2212" s="24"/>
      <c r="T2212" s="24"/>
      <c r="U2212" s="24"/>
      <c r="V2212" s="24"/>
      <c r="W2212" s="24"/>
      <c r="X2212" s="24"/>
      <c r="Y2212" s="24"/>
      <c r="Z2212" s="24"/>
      <c r="AA2212" s="24"/>
      <c r="AB2212" s="24"/>
    </row>
    <row r="2213" spans="1:28">
      <c r="A2213" s="24"/>
      <c r="B2213" s="24"/>
      <c r="C2213" s="24"/>
      <c r="D2213" s="24"/>
      <c r="E2213" s="24"/>
      <c r="F2213" s="24"/>
      <c r="G2213" s="24"/>
      <c r="H2213" s="24"/>
      <c r="I2213" s="24"/>
      <c r="J2213" s="24"/>
      <c r="K2213" s="24"/>
      <c r="L2213" s="24"/>
      <c r="M2213" s="24"/>
      <c r="N2213" s="24"/>
      <c r="O2213" s="24"/>
      <c r="P2213" s="24"/>
      <c r="Q2213" s="24"/>
      <c r="R2213" s="24"/>
      <c r="S2213" s="24"/>
      <c r="T2213" s="24"/>
      <c r="U2213" s="24"/>
      <c r="V2213" s="24"/>
      <c r="W2213" s="24"/>
      <c r="X2213" s="24"/>
      <c r="Y2213" s="24"/>
      <c r="Z2213" s="24"/>
      <c r="AA2213" s="24"/>
      <c r="AB2213" s="24"/>
    </row>
    <row r="2214" spans="1:28">
      <c r="A2214" s="24"/>
      <c r="B2214" s="24"/>
      <c r="C2214" s="24"/>
      <c r="D2214" s="24"/>
      <c r="E2214" s="24"/>
      <c r="F2214" s="24"/>
      <c r="G2214" s="24"/>
      <c r="H2214" s="24"/>
      <c r="I2214" s="24"/>
      <c r="J2214" s="24"/>
      <c r="K2214" s="24"/>
      <c r="L2214" s="24"/>
      <c r="M2214" s="24"/>
      <c r="N2214" s="24"/>
      <c r="O2214" s="24"/>
      <c r="P2214" s="24"/>
      <c r="Q2214" s="24"/>
      <c r="R2214" s="24"/>
      <c r="S2214" s="24"/>
      <c r="T2214" s="24"/>
      <c r="U2214" s="24"/>
      <c r="V2214" s="24"/>
      <c r="W2214" s="24"/>
      <c r="X2214" s="24"/>
      <c r="Y2214" s="24"/>
      <c r="Z2214" s="24"/>
      <c r="AA2214" s="24"/>
      <c r="AB2214" s="24"/>
    </row>
    <row r="2215" spans="1:28">
      <c r="A2215" s="24"/>
      <c r="B2215" s="24"/>
      <c r="C2215" s="24"/>
      <c r="D2215" s="24"/>
      <c r="E2215" s="24"/>
      <c r="F2215" s="24"/>
      <c r="G2215" s="24"/>
      <c r="H2215" s="24"/>
      <c r="I2215" s="24"/>
      <c r="J2215" s="24"/>
      <c r="K2215" s="24"/>
      <c r="L2215" s="24"/>
      <c r="M2215" s="24"/>
      <c r="N2215" s="24"/>
      <c r="O2215" s="24"/>
      <c r="P2215" s="24"/>
      <c r="Q2215" s="24"/>
      <c r="R2215" s="24"/>
      <c r="S2215" s="24"/>
      <c r="T2215" s="24"/>
      <c r="U2215" s="24"/>
      <c r="V2215" s="24"/>
      <c r="W2215" s="24"/>
      <c r="X2215" s="24"/>
      <c r="Y2215" s="24"/>
      <c r="Z2215" s="24"/>
      <c r="AA2215" s="24"/>
      <c r="AB2215" s="24"/>
    </row>
    <row r="2216" spans="1:28">
      <c r="A2216" s="24"/>
      <c r="B2216" s="24"/>
      <c r="C2216" s="24"/>
      <c r="D2216" s="24"/>
      <c r="E2216" s="24"/>
      <c r="F2216" s="24"/>
      <c r="G2216" s="24"/>
      <c r="H2216" s="24"/>
      <c r="I2216" s="24"/>
      <c r="J2216" s="24"/>
      <c r="K2216" s="24"/>
      <c r="L2216" s="24"/>
      <c r="M2216" s="24"/>
      <c r="N2216" s="24"/>
      <c r="O2216" s="24"/>
      <c r="P2216" s="24"/>
      <c r="Q2216" s="24"/>
      <c r="R2216" s="24"/>
      <c r="S2216" s="24"/>
      <c r="T2216" s="24"/>
      <c r="U2216" s="24"/>
      <c r="V2216" s="24"/>
      <c r="W2216" s="24"/>
      <c r="X2216" s="24"/>
      <c r="Y2216" s="24"/>
      <c r="Z2216" s="24"/>
      <c r="AA2216" s="24"/>
      <c r="AB2216" s="24"/>
    </row>
    <row r="2217" spans="1:28">
      <c r="A2217" s="24"/>
      <c r="B2217" s="24"/>
      <c r="C2217" s="24"/>
      <c r="D2217" s="24"/>
      <c r="E2217" s="24"/>
      <c r="F2217" s="24"/>
      <c r="G2217" s="24"/>
      <c r="H2217" s="24"/>
      <c r="I2217" s="24"/>
      <c r="J2217" s="24"/>
      <c r="K2217" s="24"/>
      <c r="L2217" s="24"/>
      <c r="M2217" s="24"/>
      <c r="N2217" s="24"/>
      <c r="O2217" s="24"/>
      <c r="P2217" s="24"/>
      <c r="Q2217" s="24"/>
      <c r="R2217" s="24"/>
      <c r="S2217" s="24"/>
      <c r="T2217" s="24"/>
      <c r="U2217" s="24"/>
      <c r="V2217" s="24"/>
      <c r="W2217" s="24"/>
      <c r="X2217" s="24"/>
      <c r="Y2217" s="24"/>
      <c r="Z2217" s="24"/>
      <c r="AA2217" s="24"/>
      <c r="AB2217" s="24"/>
    </row>
    <row r="2218" spans="1:28">
      <c r="A2218" s="24"/>
      <c r="B2218" s="24"/>
      <c r="C2218" s="24"/>
      <c r="D2218" s="24"/>
      <c r="E2218" s="24"/>
      <c r="F2218" s="24"/>
      <c r="G2218" s="24"/>
      <c r="H2218" s="24"/>
      <c r="I2218" s="24"/>
      <c r="J2218" s="24"/>
      <c r="K2218" s="24"/>
      <c r="L2218" s="24"/>
      <c r="M2218" s="24"/>
      <c r="N2218" s="24"/>
      <c r="O2218" s="24"/>
      <c r="P2218" s="24"/>
      <c r="Q2218" s="24"/>
      <c r="R2218" s="24"/>
      <c r="S2218" s="24"/>
      <c r="T2218" s="24"/>
      <c r="U2218" s="24"/>
      <c r="V2218" s="24"/>
      <c r="W2218" s="24"/>
      <c r="X2218" s="24"/>
      <c r="Y2218" s="24"/>
      <c r="Z2218" s="24"/>
      <c r="AA2218" s="24"/>
      <c r="AB2218" s="24"/>
    </row>
    <row r="2219" spans="1:28">
      <c r="A2219" s="24"/>
      <c r="B2219" s="24"/>
      <c r="C2219" s="24"/>
      <c r="D2219" s="24"/>
      <c r="E2219" s="24"/>
      <c r="F2219" s="24"/>
      <c r="G2219" s="24"/>
      <c r="H2219" s="24"/>
      <c r="I2219" s="24"/>
      <c r="J2219" s="24"/>
      <c r="K2219" s="24"/>
      <c r="L2219" s="24"/>
      <c r="M2219" s="24"/>
      <c r="N2219" s="24"/>
      <c r="O2219" s="24"/>
      <c r="P2219" s="24"/>
      <c r="Q2219" s="24"/>
      <c r="R2219" s="24"/>
      <c r="S2219" s="24"/>
      <c r="T2219" s="24"/>
      <c r="U2219" s="24"/>
      <c r="V2219" s="24"/>
      <c r="W2219" s="24"/>
      <c r="X2219" s="24"/>
      <c r="Y2219" s="24"/>
      <c r="Z2219" s="24"/>
      <c r="AA2219" s="24"/>
      <c r="AB2219" s="24"/>
    </row>
    <row r="2220" spans="1:28">
      <c r="A2220" s="24"/>
      <c r="B2220" s="24"/>
      <c r="C2220" s="24"/>
      <c r="D2220" s="24"/>
      <c r="E2220" s="24"/>
      <c r="F2220" s="24"/>
      <c r="G2220" s="24"/>
      <c r="H2220" s="24"/>
      <c r="I2220" s="24"/>
      <c r="J2220" s="24"/>
      <c r="K2220" s="24"/>
      <c r="L2220" s="24"/>
      <c r="M2220" s="24"/>
      <c r="N2220" s="24"/>
      <c r="O2220" s="24"/>
      <c r="P2220" s="24"/>
      <c r="Q2220" s="24"/>
      <c r="R2220" s="24"/>
      <c r="S2220" s="24"/>
      <c r="T2220" s="24"/>
      <c r="U2220" s="24"/>
      <c r="V2220" s="24"/>
      <c r="W2220" s="24"/>
      <c r="X2220" s="24"/>
      <c r="Y2220" s="24"/>
      <c r="Z2220" s="24"/>
      <c r="AA2220" s="24"/>
      <c r="AB2220" s="24"/>
    </row>
    <row r="2221" spans="1:28">
      <c r="A2221" s="24"/>
      <c r="B2221" s="24"/>
      <c r="C2221" s="24"/>
      <c r="D2221" s="24"/>
      <c r="E2221" s="24"/>
      <c r="F2221" s="24"/>
      <c r="G2221" s="24"/>
      <c r="H2221" s="24"/>
      <c r="I2221" s="24"/>
      <c r="J2221" s="24"/>
      <c r="K2221" s="24"/>
      <c r="L2221" s="24"/>
      <c r="M2221" s="24"/>
      <c r="N2221" s="24"/>
      <c r="O2221" s="24"/>
      <c r="P2221" s="24"/>
      <c r="Q2221" s="24"/>
      <c r="R2221" s="24"/>
      <c r="S2221" s="24"/>
      <c r="T2221" s="24"/>
      <c r="U2221" s="24"/>
      <c r="V2221" s="24"/>
      <c r="W2221" s="24"/>
      <c r="X2221" s="24"/>
      <c r="Y2221" s="24"/>
      <c r="Z2221" s="24"/>
      <c r="AA2221" s="24"/>
      <c r="AB2221" s="24"/>
    </row>
    <row r="2222" spans="1:28">
      <c r="A2222" s="24"/>
      <c r="B2222" s="24"/>
      <c r="C2222" s="24"/>
      <c r="D2222" s="24"/>
      <c r="E2222" s="24"/>
      <c r="F2222" s="24"/>
      <c r="G2222" s="24"/>
      <c r="H2222" s="24"/>
      <c r="I2222" s="24"/>
      <c r="J2222" s="24"/>
      <c r="K2222" s="24"/>
      <c r="L2222" s="24"/>
      <c r="M2222" s="24"/>
      <c r="N2222" s="24"/>
      <c r="O2222" s="24"/>
      <c r="P2222" s="24"/>
      <c r="Q2222" s="24"/>
      <c r="R2222" s="24"/>
      <c r="S2222" s="24"/>
      <c r="T2222" s="24"/>
      <c r="U2222" s="24"/>
      <c r="V2222" s="24"/>
      <c r="W2222" s="24"/>
      <c r="X2222" s="24"/>
      <c r="Y2222" s="24"/>
      <c r="Z2222" s="24"/>
      <c r="AA2222" s="24"/>
      <c r="AB2222" s="24"/>
    </row>
    <row r="2223" spans="1:28">
      <c r="A2223" s="24"/>
      <c r="B2223" s="24"/>
      <c r="C2223" s="24"/>
      <c r="D2223" s="24"/>
      <c r="E2223" s="24"/>
      <c r="F2223" s="24"/>
      <c r="G2223" s="24"/>
      <c r="H2223" s="24"/>
      <c r="I2223" s="24"/>
      <c r="J2223" s="24"/>
      <c r="K2223" s="24"/>
      <c r="L2223" s="24"/>
      <c r="M2223" s="24"/>
      <c r="N2223" s="24"/>
      <c r="O2223" s="24"/>
      <c r="P2223" s="24"/>
      <c r="Q2223" s="24"/>
      <c r="R2223" s="24"/>
      <c r="S2223" s="24"/>
      <c r="T2223" s="24"/>
      <c r="U2223" s="24"/>
      <c r="V2223" s="24"/>
      <c r="W2223" s="24"/>
      <c r="X2223" s="24"/>
      <c r="Y2223" s="24"/>
      <c r="Z2223" s="24"/>
      <c r="AA2223" s="24"/>
      <c r="AB2223" s="24"/>
    </row>
    <row r="2224" spans="1:28">
      <c r="A2224" s="24"/>
      <c r="B2224" s="24"/>
      <c r="C2224" s="24"/>
      <c r="D2224" s="24"/>
      <c r="E2224" s="24"/>
      <c r="F2224" s="24"/>
      <c r="G2224" s="24"/>
      <c r="H2224" s="24"/>
      <c r="I2224" s="24"/>
      <c r="J2224" s="24"/>
      <c r="K2224" s="24"/>
      <c r="L2224" s="24"/>
      <c r="M2224" s="24"/>
      <c r="N2224" s="24"/>
      <c r="O2224" s="24"/>
      <c r="P2224" s="24"/>
      <c r="Q2224" s="24"/>
      <c r="R2224" s="24"/>
      <c r="S2224" s="24"/>
      <c r="T2224" s="24"/>
      <c r="U2224" s="24"/>
      <c r="V2224" s="24"/>
      <c r="W2224" s="24"/>
      <c r="X2224" s="24"/>
      <c r="Y2224" s="24"/>
      <c r="Z2224" s="24"/>
      <c r="AA2224" s="24"/>
      <c r="AB2224" s="24"/>
    </row>
    <row r="2225" spans="1:28">
      <c r="A2225" s="24"/>
      <c r="B2225" s="24"/>
      <c r="C2225" s="24"/>
      <c r="D2225" s="24"/>
      <c r="E2225" s="24"/>
      <c r="F2225" s="24"/>
      <c r="G2225" s="24"/>
      <c r="H2225" s="24"/>
      <c r="I2225" s="24"/>
      <c r="J2225" s="24"/>
      <c r="K2225" s="24"/>
      <c r="L2225" s="24"/>
      <c r="M2225" s="24"/>
      <c r="N2225" s="24"/>
      <c r="O2225" s="24"/>
      <c r="P2225" s="24"/>
      <c r="Q2225" s="24"/>
      <c r="R2225" s="24"/>
      <c r="S2225" s="24"/>
      <c r="T2225" s="24"/>
      <c r="U2225" s="24"/>
      <c r="V2225" s="24"/>
      <c r="W2225" s="24"/>
      <c r="X2225" s="24"/>
      <c r="Y2225" s="24"/>
      <c r="Z2225" s="24"/>
      <c r="AA2225" s="24"/>
      <c r="AB2225" s="24"/>
    </row>
    <row r="2226" spans="1:28">
      <c r="A2226" s="24"/>
      <c r="B2226" s="24"/>
      <c r="C2226" s="24"/>
      <c r="D2226" s="24"/>
      <c r="E2226" s="24"/>
      <c r="F2226" s="24"/>
      <c r="G2226" s="24"/>
      <c r="H2226" s="24"/>
      <c r="I2226" s="24"/>
      <c r="J2226" s="24"/>
      <c r="K2226" s="24"/>
      <c r="L2226" s="24"/>
      <c r="M2226" s="24"/>
      <c r="N2226" s="24"/>
      <c r="O2226" s="24"/>
      <c r="P2226" s="24"/>
      <c r="Q2226" s="24"/>
      <c r="R2226" s="24"/>
      <c r="S2226" s="24"/>
      <c r="T2226" s="24"/>
      <c r="U2226" s="24"/>
      <c r="V2226" s="24"/>
      <c r="W2226" s="24"/>
      <c r="X2226" s="24"/>
      <c r="Y2226" s="24"/>
      <c r="Z2226" s="24"/>
      <c r="AA2226" s="24"/>
      <c r="AB2226" s="24"/>
    </row>
    <row r="2227" spans="1:28">
      <c r="A2227" s="24"/>
      <c r="B2227" s="24"/>
      <c r="C2227" s="24"/>
      <c r="D2227" s="24"/>
      <c r="E2227" s="24"/>
      <c r="F2227" s="24"/>
      <c r="G2227" s="24"/>
      <c r="H2227" s="24"/>
      <c r="I2227" s="24"/>
      <c r="J2227" s="24"/>
      <c r="K2227" s="24"/>
      <c r="L2227" s="24"/>
      <c r="M2227" s="24"/>
      <c r="N2227" s="24"/>
      <c r="O2227" s="24"/>
      <c r="P2227" s="24"/>
      <c r="Q2227" s="24"/>
      <c r="R2227" s="24"/>
      <c r="S2227" s="24"/>
      <c r="T2227" s="24"/>
      <c r="U2227" s="24"/>
      <c r="V2227" s="24"/>
      <c r="W2227" s="24"/>
      <c r="X2227" s="24"/>
      <c r="Y2227" s="24"/>
      <c r="Z2227" s="24"/>
      <c r="AA2227" s="24"/>
      <c r="AB2227" s="24"/>
    </row>
    <row r="2228" spans="1:28">
      <c r="A2228" s="24"/>
      <c r="B2228" s="24"/>
      <c r="C2228" s="24"/>
      <c r="D2228" s="24"/>
      <c r="E2228" s="24"/>
      <c r="F2228" s="24"/>
      <c r="G2228" s="24"/>
      <c r="H2228" s="24"/>
      <c r="I2228" s="24"/>
      <c r="J2228" s="24"/>
      <c r="K2228" s="24"/>
      <c r="L2228" s="24"/>
      <c r="M2228" s="24"/>
      <c r="N2228" s="24"/>
      <c r="O2228" s="24"/>
      <c r="P2228" s="24"/>
      <c r="Q2228" s="24"/>
      <c r="R2228" s="24"/>
      <c r="S2228" s="24"/>
      <c r="T2228" s="24"/>
      <c r="U2228" s="24"/>
      <c r="V2228" s="24"/>
      <c r="W2228" s="24"/>
      <c r="X2228" s="24"/>
      <c r="Y2228" s="24"/>
      <c r="Z2228" s="24"/>
      <c r="AA2228" s="24"/>
      <c r="AB2228" s="24"/>
    </row>
    <row r="2229" spans="1:28">
      <c r="A2229" s="24"/>
      <c r="B2229" s="24"/>
      <c r="C2229" s="24"/>
      <c r="D2229" s="24"/>
      <c r="E2229" s="24"/>
      <c r="F2229" s="24"/>
      <c r="G2229" s="24"/>
      <c r="H2229" s="24"/>
      <c r="I2229" s="24"/>
      <c r="J2229" s="24"/>
      <c r="K2229" s="24"/>
      <c r="L2229" s="24"/>
      <c r="M2229" s="24"/>
      <c r="N2229" s="24"/>
      <c r="O2229" s="24"/>
      <c r="P2229" s="24"/>
      <c r="Q2229" s="24"/>
      <c r="R2229" s="24"/>
      <c r="S2229" s="24"/>
      <c r="T2229" s="24"/>
      <c r="U2229" s="24"/>
      <c r="V2229" s="24"/>
      <c r="W2229" s="24"/>
      <c r="X2229" s="24"/>
      <c r="Y2229" s="24"/>
      <c r="Z2229" s="24"/>
      <c r="AA2229" s="24"/>
      <c r="AB2229" s="24"/>
    </row>
    <row r="2230" spans="1:28">
      <c r="A2230" s="24"/>
      <c r="B2230" s="24"/>
      <c r="C2230" s="24"/>
      <c r="D2230" s="24"/>
      <c r="E2230" s="24"/>
      <c r="F2230" s="24"/>
      <c r="G2230" s="24"/>
      <c r="H2230" s="24"/>
      <c r="I2230" s="24"/>
      <c r="J2230" s="24"/>
      <c r="K2230" s="24"/>
      <c r="L2230" s="24"/>
      <c r="M2230" s="24"/>
      <c r="N2230" s="24"/>
      <c r="O2230" s="24"/>
      <c r="P2230" s="24"/>
      <c r="Q2230" s="24"/>
      <c r="R2230" s="24"/>
      <c r="S2230" s="24"/>
      <c r="T2230" s="24"/>
      <c r="U2230" s="24"/>
      <c r="V2230" s="24"/>
      <c r="W2230" s="24"/>
      <c r="X2230" s="24"/>
      <c r="Y2230" s="24"/>
      <c r="Z2230" s="24"/>
      <c r="AA2230" s="24"/>
      <c r="AB2230" s="24"/>
    </row>
    <row r="2231" spans="1:28">
      <c r="A2231" s="24"/>
      <c r="B2231" s="24"/>
      <c r="C2231" s="24"/>
      <c r="D2231" s="24"/>
      <c r="E2231" s="24"/>
      <c r="F2231" s="24"/>
      <c r="G2231" s="24"/>
      <c r="H2231" s="24"/>
      <c r="I2231" s="24"/>
      <c r="J2231" s="24"/>
      <c r="K2231" s="24"/>
      <c r="L2231" s="24"/>
      <c r="M2231" s="24"/>
      <c r="N2231" s="24"/>
      <c r="O2231" s="24"/>
      <c r="P2231" s="24"/>
      <c r="Q2231" s="24"/>
      <c r="R2231" s="24"/>
      <c r="S2231" s="24"/>
      <c r="T2231" s="24"/>
      <c r="U2231" s="24"/>
      <c r="V2231" s="24"/>
      <c r="W2231" s="24"/>
      <c r="X2231" s="24"/>
      <c r="Y2231" s="24"/>
      <c r="Z2231" s="24"/>
      <c r="AA2231" s="24"/>
      <c r="AB2231" s="24"/>
    </row>
    <row r="2232" spans="1:28">
      <c r="A2232" s="24"/>
      <c r="B2232" s="24"/>
      <c r="C2232" s="24"/>
      <c r="D2232" s="24"/>
      <c r="E2232" s="24"/>
      <c r="F2232" s="24"/>
      <c r="G2232" s="24"/>
      <c r="H2232" s="24"/>
      <c r="I2232" s="24"/>
      <c r="J2232" s="24"/>
      <c r="K2232" s="24"/>
      <c r="L2232" s="24"/>
      <c r="M2232" s="24"/>
      <c r="N2232" s="24"/>
      <c r="O2232" s="24"/>
      <c r="P2232" s="24"/>
      <c r="Q2232" s="24"/>
      <c r="R2232" s="24"/>
      <c r="S2232" s="24"/>
      <c r="T2232" s="24"/>
      <c r="U2232" s="24"/>
      <c r="V2232" s="24"/>
      <c r="W2232" s="24"/>
      <c r="X2232" s="24"/>
      <c r="Y2232" s="24"/>
      <c r="Z2232" s="24"/>
      <c r="AA2232" s="24"/>
      <c r="AB2232" s="24"/>
    </row>
    <row r="2233" spans="1:28">
      <c r="A2233" s="24"/>
      <c r="B2233" s="24"/>
      <c r="C2233" s="24"/>
      <c r="D2233" s="24"/>
      <c r="E2233" s="24"/>
      <c r="F2233" s="24"/>
      <c r="G2233" s="24"/>
      <c r="H2233" s="24"/>
      <c r="I2233" s="24"/>
      <c r="J2233" s="24"/>
      <c r="K2233" s="24"/>
      <c r="L2233" s="24"/>
      <c r="M2233" s="24"/>
      <c r="N2233" s="24"/>
      <c r="O2233" s="24"/>
      <c r="P2233" s="24"/>
      <c r="Q2233" s="24"/>
      <c r="R2233" s="24"/>
      <c r="S2233" s="24"/>
      <c r="T2233" s="24"/>
      <c r="U2233" s="24"/>
      <c r="V2233" s="24"/>
      <c r="W2233" s="24"/>
      <c r="X2233" s="24"/>
      <c r="Y2233" s="24"/>
      <c r="Z2233" s="24"/>
      <c r="AA2233" s="24"/>
      <c r="AB2233" s="24"/>
    </row>
    <row r="2234" spans="1:28">
      <c r="A2234" s="24"/>
      <c r="B2234" s="24"/>
      <c r="C2234" s="24"/>
      <c r="D2234" s="24"/>
      <c r="E2234" s="24"/>
      <c r="F2234" s="24"/>
      <c r="G2234" s="24"/>
      <c r="H2234" s="24"/>
      <c r="I2234" s="24"/>
      <c r="J2234" s="24"/>
      <c r="K2234" s="24"/>
      <c r="L2234" s="24"/>
      <c r="M2234" s="24"/>
      <c r="N2234" s="24"/>
      <c r="O2234" s="24"/>
      <c r="P2234" s="24"/>
      <c r="Q2234" s="24"/>
      <c r="R2234" s="24"/>
      <c r="S2234" s="24"/>
      <c r="T2234" s="24"/>
      <c r="U2234" s="24"/>
      <c r="V2234" s="24"/>
      <c r="W2234" s="24"/>
      <c r="X2234" s="24"/>
      <c r="Y2234" s="24"/>
      <c r="Z2234" s="24"/>
      <c r="AA2234" s="24"/>
      <c r="AB2234" s="24"/>
    </row>
    <row r="2235" spans="1:28">
      <c r="A2235" s="24"/>
      <c r="B2235" s="24"/>
      <c r="C2235" s="24"/>
      <c r="D2235" s="24"/>
      <c r="E2235" s="24"/>
      <c r="F2235" s="24"/>
      <c r="G2235" s="24"/>
      <c r="H2235" s="24"/>
      <c r="I2235" s="24"/>
      <c r="J2235" s="24"/>
      <c r="K2235" s="24"/>
      <c r="L2235" s="24"/>
      <c r="M2235" s="24"/>
      <c r="N2235" s="24"/>
      <c r="O2235" s="24"/>
      <c r="P2235" s="24"/>
      <c r="Q2235" s="24"/>
      <c r="R2235" s="24"/>
      <c r="S2235" s="24"/>
      <c r="T2235" s="24"/>
      <c r="U2235" s="24"/>
      <c r="V2235" s="24"/>
      <c r="W2235" s="24"/>
      <c r="X2235" s="24"/>
      <c r="Y2235" s="24"/>
      <c r="Z2235" s="24"/>
      <c r="AA2235" s="24"/>
      <c r="AB2235" s="24"/>
    </row>
    <row r="2236" spans="1:28">
      <c r="A2236" s="24"/>
      <c r="B2236" s="24"/>
      <c r="C2236" s="24"/>
      <c r="D2236" s="24"/>
      <c r="E2236" s="24"/>
      <c r="F2236" s="24"/>
      <c r="G2236" s="24"/>
      <c r="H2236" s="24"/>
      <c r="I2236" s="24"/>
      <c r="J2236" s="24"/>
      <c r="K2236" s="24"/>
      <c r="L2236" s="24"/>
      <c r="M2236" s="24"/>
      <c r="N2236" s="24"/>
      <c r="O2236" s="24"/>
      <c r="P2236" s="24"/>
      <c r="Q2236" s="24"/>
      <c r="R2236" s="24"/>
      <c r="S2236" s="24"/>
      <c r="T2236" s="24"/>
      <c r="U2236" s="24"/>
      <c r="V2236" s="24"/>
      <c r="W2236" s="24"/>
      <c r="X2236" s="24"/>
      <c r="Y2236" s="24"/>
      <c r="Z2236" s="24"/>
      <c r="AA2236" s="24"/>
      <c r="AB2236" s="24"/>
    </row>
    <row r="2237" spans="1:28">
      <c r="A2237" s="24"/>
      <c r="B2237" s="24"/>
      <c r="C2237" s="24"/>
      <c r="D2237" s="24"/>
      <c r="E2237" s="24"/>
      <c r="F2237" s="24"/>
      <c r="G2237" s="24"/>
      <c r="H2237" s="24"/>
      <c r="I2237" s="24"/>
      <c r="J2237" s="24"/>
      <c r="K2237" s="24"/>
      <c r="L2237" s="24"/>
      <c r="M2237" s="24"/>
      <c r="N2237" s="24"/>
      <c r="O2237" s="24"/>
      <c r="P2237" s="24"/>
      <c r="Q2237" s="24"/>
      <c r="R2237" s="24"/>
      <c r="S2237" s="24"/>
      <c r="T2237" s="24"/>
      <c r="U2237" s="24"/>
      <c r="V2237" s="24"/>
      <c r="W2237" s="24"/>
      <c r="X2237" s="24"/>
      <c r="Y2237" s="24"/>
      <c r="Z2237" s="24"/>
      <c r="AA2237" s="24"/>
      <c r="AB2237" s="24"/>
    </row>
    <row r="2238" spans="1:28">
      <c r="A2238" s="24"/>
      <c r="B2238" s="24"/>
      <c r="C2238" s="24"/>
      <c r="D2238" s="24"/>
      <c r="E2238" s="24"/>
      <c r="F2238" s="24"/>
      <c r="G2238" s="24"/>
      <c r="H2238" s="24"/>
      <c r="I2238" s="24"/>
      <c r="J2238" s="24"/>
      <c r="K2238" s="24"/>
      <c r="L2238" s="24"/>
      <c r="M2238" s="24"/>
      <c r="N2238" s="24"/>
      <c r="O2238" s="24"/>
      <c r="P2238" s="24"/>
      <c r="Q2238" s="24"/>
      <c r="R2238" s="24"/>
      <c r="S2238" s="24"/>
      <c r="T2238" s="24"/>
      <c r="U2238" s="24"/>
      <c r="V2238" s="24"/>
      <c r="W2238" s="24"/>
      <c r="X2238" s="24"/>
      <c r="Y2238" s="24"/>
      <c r="Z2238" s="24"/>
      <c r="AA2238" s="24"/>
      <c r="AB2238" s="24"/>
    </row>
    <row r="2239" spans="1:28">
      <c r="A2239" s="24"/>
      <c r="B2239" s="24"/>
      <c r="C2239" s="24"/>
      <c r="D2239" s="24"/>
      <c r="E2239" s="24"/>
      <c r="F2239" s="24"/>
      <c r="G2239" s="24"/>
      <c r="H2239" s="24"/>
      <c r="I2239" s="24"/>
      <c r="J2239" s="24"/>
      <c r="K2239" s="24"/>
      <c r="L2239" s="24"/>
      <c r="M2239" s="24"/>
      <c r="N2239" s="24"/>
      <c r="O2239" s="24"/>
      <c r="P2239" s="24"/>
      <c r="Q2239" s="24"/>
      <c r="R2239" s="24"/>
      <c r="S2239" s="24"/>
      <c r="T2239" s="24"/>
      <c r="U2239" s="24"/>
      <c r="V2239" s="24"/>
      <c r="W2239" s="24"/>
      <c r="X2239" s="24"/>
      <c r="Y2239" s="24"/>
      <c r="Z2239" s="24"/>
      <c r="AA2239" s="24"/>
      <c r="AB2239" s="24"/>
    </row>
    <row r="2240" spans="1:28">
      <c r="A2240" s="24"/>
      <c r="B2240" s="24"/>
      <c r="C2240" s="24"/>
      <c r="D2240" s="24"/>
      <c r="E2240" s="24"/>
      <c r="F2240" s="24"/>
      <c r="G2240" s="24"/>
      <c r="H2240" s="24"/>
      <c r="I2240" s="24"/>
      <c r="J2240" s="24"/>
      <c r="K2240" s="24"/>
      <c r="L2240" s="24"/>
      <c r="M2240" s="24"/>
      <c r="N2240" s="24"/>
      <c r="O2240" s="24"/>
      <c r="P2240" s="24"/>
      <c r="Q2240" s="24"/>
      <c r="R2240" s="24"/>
      <c r="S2240" s="24"/>
      <c r="T2240" s="24"/>
      <c r="U2240" s="24"/>
      <c r="V2240" s="24"/>
      <c r="W2240" s="24"/>
      <c r="X2240" s="24"/>
      <c r="Y2240" s="24"/>
      <c r="Z2240" s="24"/>
      <c r="AA2240" s="24"/>
      <c r="AB2240" s="24"/>
    </row>
    <row r="2241" spans="1:28">
      <c r="A2241" s="24"/>
      <c r="B2241" s="24"/>
      <c r="C2241" s="24"/>
      <c r="D2241" s="24"/>
      <c r="E2241" s="24"/>
      <c r="F2241" s="24"/>
      <c r="G2241" s="24"/>
      <c r="H2241" s="24"/>
      <c r="I2241" s="24"/>
      <c r="J2241" s="24"/>
      <c r="K2241" s="24"/>
      <c r="L2241" s="24"/>
      <c r="M2241" s="24"/>
      <c r="N2241" s="24"/>
      <c r="O2241" s="24"/>
      <c r="P2241" s="24"/>
      <c r="Q2241" s="24"/>
      <c r="R2241" s="24"/>
      <c r="S2241" s="24"/>
      <c r="T2241" s="24"/>
      <c r="U2241" s="24"/>
      <c r="V2241" s="24"/>
      <c r="W2241" s="24"/>
      <c r="X2241" s="24"/>
      <c r="Y2241" s="24"/>
      <c r="Z2241" s="24"/>
      <c r="AA2241" s="24"/>
      <c r="AB2241" s="24"/>
    </row>
    <row r="2242" spans="1:28">
      <c r="A2242" s="24"/>
      <c r="B2242" s="24"/>
      <c r="C2242" s="24"/>
      <c r="D2242" s="24"/>
      <c r="E2242" s="24"/>
      <c r="F2242" s="24"/>
      <c r="G2242" s="24"/>
      <c r="H2242" s="24"/>
      <c r="I2242" s="24"/>
      <c r="J2242" s="24"/>
      <c r="K2242" s="24"/>
      <c r="L2242" s="24"/>
      <c r="M2242" s="24"/>
      <c r="N2242" s="24"/>
      <c r="O2242" s="24"/>
      <c r="P2242" s="24"/>
      <c r="Q2242" s="24"/>
      <c r="R2242" s="24"/>
      <c r="S2242" s="24"/>
      <c r="T2242" s="24"/>
      <c r="U2242" s="24"/>
      <c r="V2242" s="24"/>
      <c r="W2242" s="24"/>
      <c r="X2242" s="24"/>
      <c r="Y2242" s="24"/>
      <c r="Z2242" s="24"/>
      <c r="AA2242" s="24"/>
      <c r="AB2242" s="24"/>
    </row>
    <row r="2243" spans="1:28">
      <c r="A2243" s="24"/>
      <c r="B2243" s="24"/>
      <c r="C2243" s="24"/>
      <c r="D2243" s="24"/>
      <c r="E2243" s="24"/>
      <c r="F2243" s="24"/>
      <c r="G2243" s="24"/>
      <c r="H2243" s="24"/>
      <c r="I2243" s="24"/>
      <c r="J2243" s="24"/>
      <c r="K2243" s="24"/>
      <c r="L2243" s="24"/>
      <c r="M2243" s="24"/>
      <c r="N2243" s="24"/>
      <c r="O2243" s="24"/>
      <c r="P2243" s="24"/>
      <c r="Q2243" s="24"/>
      <c r="R2243" s="24"/>
      <c r="S2243" s="24"/>
      <c r="T2243" s="24"/>
      <c r="U2243" s="24"/>
      <c r="V2243" s="24"/>
      <c r="W2243" s="24"/>
      <c r="X2243" s="24"/>
      <c r="Y2243" s="24"/>
      <c r="Z2243" s="24"/>
      <c r="AA2243" s="24"/>
      <c r="AB2243" s="24"/>
    </row>
    <row r="2244" spans="1:28">
      <c r="A2244" s="24"/>
      <c r="B2244" s="24"/>
      <c r="C2244" s="24"/>
      <c r="D2244" s="24"/>
      <c r="E2244" s="24"/>
      <c r="F2244" s="24"/>
      <c r="G2244" s="24"/>
      <c r="H2244" s="24"/>
      <c r="I2244" s="24"/>
      <c r="J2244" s="24"/>
      <c r="K2244" s="24"/>
      <c r="L2244" s="24"/>
      <c r="M2244" s="24"/>
      <c r="N2244" s="24"/>
      <c r="O2244" s="24"/>
      <c r="P2244" s="24"/>
      <c r="Q2244" s="24"/>
      <c r="R2244" s="24"/>
      <c r="S2244" s="24"/>
      <c r="T2244" s="24"/>
      <c r="U2244" s="24"/>
      <c r="V2244" s="24"/>
      <c r="W2244" s="24"/>
      <c r="X2244" s="24"/>
      <c r="Y2244" s="24"/>
      <c r="Z2244" s="24"/>
      <c r="AA2244" s="24"/>
      <c r="AB2244" s="24"/>
    </row>
    <row r="2245" spans="1:28">
      <c r="A2245" s="24"/>
      <c r="B2245" s="24"/>
      <c r="C2245" s="24"/>
      <c r="D2245" s="24"/>
      <c r="E2245" s="24"/>
      <c r="F2245" s="24"/>
      <c r="G2245" s="24"/>
      <c r="H2245" s="24"/>
      <c r="I2245" s="24"/>
      <c r="J2245" s="24"/>
      <c r="K2245" s="24"/>
      <c r="L2245" s="24"/>
      <c r="M2245" s="24"/>
      <c r="N2245" s="24"/>
      <c r="O2245" s="24"/>
      <c r="P2245" s="24"/>
      <c r="Q2245" s="24"/>
      <c r="R2245" s="24"/>
      <c r="S2245" s="24"/>
      <c r="T2245" s="24"/>
      <c r="U2245" s="24"/>
      <c r="V2245" s="24"/>
      <c r="W2245" s="24"/>
      <c r="X2245" s="24"/>
      <c r="Y2245" s="24"/>
      <c r="Z2245" s="24"/>
      <c r="AA2245" s="24"/>
      <c r="AB2245" s="24"/>
    </row>
    <row r="2246" spans="1:28">
      <c r="A2246" s="24"/>
      <c r="B2246" s="24"/>
      <c r="C2246" s="24"/>
      <c r="D2246" s="24"/>
      <c r="E2246" s="24"/>
      <c r="F2246" s="24"/>
      <c r="G2246" s="24"/>
      <c r="H2246" s="24"/>
      <c r="I2246" s="24"/>
      <c r="J2246" s="24"/>
      <c r="K2246" s="24"/>
      <c r="L2246" s="24"/>
      <c r="M2246" s="24"/>
      <c r="N2246" s="24"/>
      <c r="O2246" s="24"/>
      <c r="P2246" s="24"/>
      <c r="Q2246" s="24"/>
      <c r="R2246" s="24"/>
      <c r="S2246" s="24"/>
      <c r="T2246" s="24"/>
      <c r="U2246" s="24"/>
      <c r="V2246" s="24"/>
      <c r="W2246" s="24"/>
      <c r="X2246" s="24"/>
      <c r="Y2246" s="24"/>
      <c r="Z2246" s="24"/>
      <c r="AA2246" s="24"/>
      <c r="AB2246" s="24"/>
    </row>
    <row r="2247" spans="1:28">
      <c r="A2247" s="24"/>
      <c r="B2247" s="24"/>
      <c r="C2247" s="24"/>
      <c r="D2247" s="24"/>
      <c r="E2247" s="24"/>
      <c r="F2247" s="24"/>
      <c r="G2247" s="24"/>
      <c r="H2247" s="24"/>
      <c r="I2247" s="24"/>
      <c r="J2247" s="24"/>
      <c r="K2247" s="24"/>
      <c r="L2247" s="24"/>
      <c r="M2247" s="24"/>
      <c r="N2247" s="24"/>
      <c r="O2247" s="24"/>
      <c r="P2247" s="24"/>
      <c r="Q2247" s="24"/>
      <c r="R2247" s="24"/>
      <c r="S2247" s="24"/>
      <c r="T2247" s="24"/>
      <c r="U2247" s="24"/>
      <c r="V2247" s="24"/>
      <c r="W2247" s="24"/>
      <c r="X2247" s="24"/>
      <c r="Y2247" s="24"/>
      <c r="Z2247" s="24"/>
      <c r="AA2247" s="24"/>
      <c r="AB2247" s="24"/>
    </row>
    <row r="2248" spans="1:28">
      <c r="A2248" s="24"/>
      <c r="B2248" s="24"/>
      <c r="C2248" s="24"/>
      <c r="D2248" s="24"/>
      <c r="E2248" s="24"/>
      <c r="F2248" s="24"/>
      <c r="G2248" s="24"/>
      <c r="H2248" s="24"/>
      <c r="I2248" s="24"/>
      <c r="J2248" s="24"/>
      <c r="K2248" s="24"/>
      <c r="L2248" s="24"/>
      <c r="M2248" s="24"/>
      <c r="N2248" s="24"/>
      <c r="O2248" s="24"/>
      <c r="P2248" s="24"/>
      <c r="Q2248" s="24"/>
      <c r="R2248" s="24"/>
      <c r="S2248" s="24"/>
      <c r="T2248" s="24"/>
      <c r="U2248" s="24"/>
      <c r="V2248" s="24"/>
      <c r="W2248" s="24"/>
      <c r="X2248" s="24"/>
      <c r="Y2248" s="24"/>
      <c r="Z2248" s="24"/>
      <c r="AA2248" s="24"/>
      <c r="AB2248" s="24"/>
    </row>
    <row r="2249" spans="1:28">
      <c r="A2249" s="24"/>
      <c r="B2249" s="24"/>
      <c r="C2249" s="24"/>
      <c r="D2249" s="24"/>
      <c r="E2249" s="24"/>
      <c r="F2249" s="24"/>
      <c r="G2249" s="24"/>
      <c r="H2249" s="24"/>
      <c r="I2249" s="24"/>
      <c r="J2249" s="24"/>
      <c r="K2249" s="24"/>
      <c r="L2249" s="24"/>
      <c r="M2249" s="24"/>
      <c r="N2249" s="24"/>
      <c r="O2249" s="24"/>
      <c r="P2249" s="24"/>
      <c r="Q2249" s="24"/>
      <c r="R2249" s="24"/>
      <c r="S2249" s="24"/>
      <c r="T2249" s="24"/>
      <c r="U2249" s="24"/>
      <c r="V2249" s="24"/>
      <c r="W2249" s="24"/>
      <c r="X2249" s="24"/>
      <c r="Y2249" s="24"/>
      <c r="Z2249" s="24"/>
      <c r="AA2249" s="24"/>
      <c r="AB2249" s="24"/>
    </row>
    <row r="2250" spans="1:28">
      <c r="A2250" s="24"/>
      <c r="B2250" s="24"/>
      <c r="C2250" s="24"/>
      <c r="D2250" s="24"/>
      <c r="E2250" s="24"/>
      <c r="F2250" s="24"/>
      <c r="G2250" s="24"/>
      <c r="H2250" s="24"/>
      <c r="I2250" s="24"/>
      <c r="J2250" s="24"/>
      <c r="K2250" s="24"/>
      <c r="L2250" s="24"/>
      <c r="M2250" s="24"/>
      <c r="N2250" s="24"/>
      <c r="O2250" s="24"/>
      <c r="P2250" s="24"/>
      <c r="Q2250" s="24"/>
      <c r="R2250" s="24"/>
      <c r="S2250" s="24"/>
      <c r="T2250" s="24"/>
      <c r="U2250" s="24"/>
      <c r="V2250" s="24"/>
      <c r="W2250" s="24"/>
      <c r="X2250" s="24"/>
      <c r="Y2250" s="24"/>
      <c r="Z2250" s="24"/>
      <c r="AA2250" s="24"/>
      <c r="AB2250" s="24"/>
    </row>
    <row r="2251" spans="1:28">
      <c r="A2251" s="24"/>
      <c r="B2251" s="24"/>
      <c r="C2251" s="24"/>
      <c r="D2251" s="24"/>
      <c r="E2251" s="24"/>
      <c r="F2251" s="24"/>
      <c r="G2251" s="24"/>
      <c r="H2251" s="24"/>
      <c r="I2251" s="24"/>
      <c r="J2251" s="24"/>
      <c r="K2251" s="24"/>
      <c r="L2251" s="24"/>
      <c r="M2251" s="24"/>
      <c r="N2251" s="24"/>
      <c r="O2251" s="24"/>
      <c r="P2251" s="24"/>
      <c r="Q2251" s="24"/>
      <c r="R2251" s="24"/>
      <c r="S2251" s="24"/>
      <c r="T2251" s="24"/>
      <c r="U2251" s="24"/>
      <c r="V2251" s="24"/>
      <c r="W2251" s="24"/>
      <c r="X2251" s="24"/>
      <c r="Y2251" s="24"/>
      <c r="Z2251" s="24"/>
      <c r="AA2251" s="24"/>
      <c r="AB2251" s="24"/>
    </row>
    <row r="2252" spans="1:28">
      <c r="A2252" s="24"/>
      <c r="B2252" s="24"/>
      <c r="C2252" s="24"/>
      <c r="D2252" s="24"/>
      <c r="E2252" s="24"/>
      <c r="F2252" s="24"/>
      <c r="G2252" s="24"/>
      <c r="H2252" s="24"/>
      <c r="I2252" s="24"/>
      <c r="J2252" s="24"/>
      <c r="K2252" s="24"/>
      <c r="L2252" s="24"/>
      <c r="M2252" s="24"/>
      <c r="N2252" s="24"/>
      <c r="O2252" s="24"/>
      <c r="P2252" s="24"/>
      <c r="Q2252" s="24"/>
      <c r="R2252" s="24"/>
      <c r="S2252" s="24"/>
      <c r="T2252" s="24"/>
      <c r="U2252" s="24"/>
      <c r="V2252" s="24"/>
      <c r="W2252" s="24"/>
      <c r="X2252" s="24"/>
      <c r="Y2252" s="24"/>
      <c r="Z2252" s="24"/>
      <c r="AA2252" s="24"/>
      <c r="AB2252" s="24"/>
    </row>
    <row r="2253" spans="1:28">
      <c r="A2253" s="24"/>
      <c r="B2253" s="24"/>
      <c r="C2253" s="24"/>
      <c r="D2253" s="24"/>
      <c r="E2253" s="24"/>
      <c r="F2253" s="24"/>
      <c r="G2253" s="24"/>
      <c r="H2253" s="24"/>
      <c r="I2253" s="24"/>
      <c r="J2253" s="24"/>
      <c r="K2253" s="24"/>
      <c r="L2253" s="24"/>
      <c r="M2253" s="24"/>
      <c r="N2253" s="24"/>
      <c r="O2253" s="24"/>
      <c r="P2253" s="24"/>
      <c r="Q2253" s="24"/>
      <c r="R2253" s="24"/>
      <c r="S2253" s="24"/>
      <c r="T2253" s="24"/>
      <c r="U2253" s="24"/>
      <c r="V2253" s="24"/>
      <c r="W2253" s="24"/>
      <c r="X2253" s="24"/>
      <c r="Y2253" s="24"/>
      <c r="Z2253" s="24"/>
      <c r="AA2253" s="24"/>
      <c r="AB2253" s="24"/>
    </row>
    <row r="2254" spans="1:28">
      <c r="A2254" s="24"/>
      <c r="B2254" s="24"/>
      <c r="C2254" s="24"/>
      <c r="D2254" s="24"/>
      <c r="E2254" s="24"/>
      <c r="F2254" s="24"/>
      <c r="G2254" s="24"/>
      <c r="H2254" s="24"/>
      <c r="I2254" s="24"/>
      <c r="J2254" s="24"/>
      <c r="K2254" s="24"/>
      <c r="L2254" s="24"/>
      <c r="M2254" s="24"/>
      <c r="N2254" s="24"/>
      <c r="O2254" s="24"/>
      <c r="P2254" s="24"/>
      <c r="Q2254" s="24"/>
      <c r="R2254" s="24"/>
      <c r="S2254" s="24"/>
      <c r="T2254" s="24"/>
      <c r="U2254" s="24"/>
      <c r="V2254" s="24"/>
      <c r="W2254" s="24"/>
      <c r="X2254" s="24"/>
      <c r="Y2254" s="24"/>
      <c r="Z2254" s="24"/>
      <c r="AA2254" s="24"/>
      <c r="AB2254" s="24"/>
    </row>
    <row r="2255" spans="1:28">
      <c r="A2255" s="24"/>
      <c r="B2255" s="24"/>
      <c r="C2255" s="24"/>
      <c r="D2255" s="24"/>
      <c r="E2255" s="24"/>
      <c r="F2255" s="24"/>
      <c r="G2255" s="24"/>
      <c r="H2255" s="24"/>
      <c r="I2255" s="24"/>
      <c r="J2255" s="24"/>
      <c r="K2255" s="24"/>
      <c r="L2255" s="24"/>
      <c r="M2255" s="24"/>
      <c r="N2255" s="24"/>
      <c r="O2255" s="24"/>
      <c r="P2255" s="24"/>
      <c r="Q2255" s="24"/>
      <c r="R2255" s="24"/>
      <c r="S2255" s="24"/>
      <c r="T2255" s="24"/>
      <c r="U2255" s="24"/>
      <c r="V2255" s="24"/>
      <c r="W2255" s="24"/>
      <c r="X2255" s="24"/>
      <c r="Y2255" s="24"/>
      <c r="Z2255" s="24"/>
      <c r="AA2255" s="24"/>
      <c r="AB2255" s="24"/>
    </row>
    <row r="2256" spans="1:28">
      <c r="A2256" s="24"/>
      <c r="B2256" s="24"/>
      <c r="C2256" s="24"/>
      <c r="D2256" s="24"/>
      <c r="E2256" s="24"/>
      <c r="F2256" s="24"/>
      <c r="G2256" s="24"/>
      <c r="H2256" s="24"/>
      <c r="I2256" s="24"/>
      <c r="J2256" s="24"/>
      <c r="K2256" s="24"/>
      <c r="L2256" s="24"/>
      <c r="M2256" s="24"/>
      <c r="N2256" s="24"/>
      <c r="O2256" s="24"/>
      <c r="P2256" s="24"/>
      <c r="Q2256" s="24"/>
      <c r="R2256" s="24"/>
      <c r="S2256" s="24"/>
      <c r="T2256" s="24"/>
      <c r="U2256" s="24"/>
      <c r="V2256" s="24"/>
      <c r="W2256" s="24"/>
      <c r="X2256" s="24"/>
      <c r="Y2256" s="24"/>
      <c r="Z2256" s="24"/>
      <c r="AA2256" s="24"/>
      <c r="AB2256" s="24"/>
    </row>
    <row r="2257" spans="1:28">
      <c r="A2257" s="24"/>
      <c r="B2257" s="24"/>
      <c r="C2257" s="24"/>
      <c r="D2257" s="24"/>
      <c r="E2257" s="24"/>
      <c r="F2257" s="24"/>
      <c r="G2257" s="24"/>
      <c r="H2257" s="24"/>
      <c r="I2257" s="24"/>
      <c r="J2257" s="24"/>
      <c r="K2257" s="24"/>
      <c r="L2257" s="24"/>
      <c r="M2257" s="24"/>
      <c r="N2257" s="24"/>
      <c r="O2257" s="24"/>
      <c r="P2257" s="24"/>
      <c r="Q2257" s="24"/>
      <c r="R2257" s="24"/>
      <c r="S2257" s="24"/>
      <c r="T2257" s="24"/>
      <c r="U2257" s="24"/>
      <c r="V2257" s="24"/>
      <c r="W2257" s="24"/>
      <c r="X2257" s="24"/>
      <c r="Y2257" s="24"/>
      <c r="Z2257" s="24"/>
      <c r="AA2257" s="24"/>
      <c r="AB2257" s="24"/>
    </row>
    <row r="2258" spans="1:28">
      <c r="A2258" s="24"/>
      <c r="B2258" s="24"/>
      <c r="C2258" s="24"/>
      <c r="D2258" s="24"/>
      <c r="E2258" s="24"/>
      <c r="F2258" s="24"/>
      <c r="G2258" s="24"/>
      <c r="H2258" s="24"/>
      <c r="I2258" s="24"/>
      <c r="J2258" s="24"/>
      <c r="K2258" s="24"/>
      <c r="L2258" s="24"/>
      <c r="M2258" s="24"/>
      <c r="N2258" s="24"/>
      <c r="O2258" s="24"/>
      <c r="P2258" s="24"/>
      <c r="Q2258" s="24"/>
      <c r="R2258" s="24"/>
      <c r="S2258" s="24"/>
      <c r="T2258" s="24"/>
      <c r="U2258" s="24"/>
      <c r="V2258" s="24"/>
      <c r="W2258" s="24"/>
      <c r="X2258" s="24"/>
      <c r="Y2258" s="24"/>
      <c r="Z2258" s="24"/>
      <c r="AA2258" s="24"/>
      <c r="AB2258" s="24"/>
    </row>
    <row r="2259" spans="1:28">
      <c r="A2259" s="24"/>
      <c r="B2259" s="24"/>
      <c r="C2259" s="24"/>
      <c r="D2259" s="24"/>
      <c r="E2259" s="24"/>
      <c r="F2259" s="24"/>
      <c r="G2259" s="24"/>
      <c r="H2259" s="24"/>
      <c r="I2259" s="24"/>
      <c r="J2259" s="24"/>
      <c r="K2259" s="24"/>
      <c r="L2259" s="24"/>
      <c r="M2259" s="24"/>
      <c r="N2259" s="24"/>
      <c r="O2259" s="24"/>
      <c r="P2259" s="24"/>
      <c r="Q2259" s="24"/>
      <c r="R2259" s="24"/>
      <c r="S2259" s="24"/>
      <c r="T2259" s="24"/>
      <c r="U2259" s="24"/>
      <c r="V2259" s="24"/>
      <c r="W2259" s="24"/>
      <c r="X2259" s="24"/>
      <c r="Y2259" s="24"/>
      <c r="Z2259" s="24"/>
      <c r="AA2259" s="24"/>
      <c r="AB2259" s="24"/>
    </row>
    <row r="2260" spans="1:28">
      <c r="A2260" s="24"/>
      <c r="B2260" s="24"/>
      <c r="C2260" s="24"/>
      <c r="D2260" s="24"/>
      <c r="E2260" s="24"/>
      <c r="F2260" s="24"/>
      <c r="G2260" s="24"/>
      <c r="H2260" s="24"/>
      <c r="I2260" s="24"/>
      <c r="J2260" s="24"/>
      <c r="K2260" s="24"/>
      <c r="L2260" s="24"/>
      <c r="M2260" s="24"/>
      <c r="N2260" s="24"/>
      <c r="O2260" s="24"/>
      <c r="P2260" s="24"/>
      <c r="Q2260" s="24"/>
      <c r="R2260" s="24"/>
      <c r="S2260" s="24"/>
      <c r="T2260" s="24"/>
      <c r="U2260" s="24"/>
      <c r="V2260" s="24"/>
      <c r="W2260" s="24"/>
      <c r="X2260" s="24"/>
      <c r="Y2260" s="24"/>
      <c r="Z2260" s="24"/>
      <c r="AA2260" s="24"/>
      <c r="AB2260" s="24"/>
    </row>
    <row r="2261" spans="1:28">
      <c r="A2261" s="24"/>
      <c r="B2261" s="24"/>
      <c r="C2261" s="24"/>
      <c r="D2261" s="24"/>
      <c r="E2261" s="24"/>
      <c r="F2261" s="24"/>
      <c r="G2261" s="24"/>
      <c r="H2261" s="24"/>
      <c r="I2261" s="24"/>
      <c r="J2261" s="24"/>
      <c r="K2261" s="24"/>
      <c r="L2261" s="24"/>
      <c r="M2261" s="24"/>
      <c r="N2261" s="24"/>
      <c r="O2261" s="24"/>
      <c r="P2261" s="24"/>
      <c r="Q2261" s="24"/>
      <c r="R2261" s="24"/>
      <c r="S2261" s="24"/>
      <c r="T2261" s="24"/>
      <c r="U2261" s="24"/>
      <c r="V2261" s="24"/>
      <c r="W2261" s="24"/>
      <c r="X2261" s="24"/>
      <c r="Y2261" s="24"/>
      <c r="Z2261" s="24"/>
      <c r="AA2261" s="24"/>
      <c r="AB2261" s="24"/>
    </row>
    <row r="2262" spans="1:28">
      <c r="A2262" s="24"/>
      <c r="B2262" s="24"/>
      <c r="C2262" s="24"/>
      <c r="D2262" s="24"/>
      <c r="E2262" s="24"/>
      <c r="F2262" s="24"/>
      <c r="G2262" s="24"/>
      <c r="H2262" s="24"/>
      <c r="I2262" s="24"/>
      <c r="J2262" s="24"/>
      <c r="K2262" s="24"/>
      <c r="L2262" s="24"/>
      <c r="M2262" s="24"/>
      <c r="N2262" s="24"/>
      <c r="O2262" s="24"/>
      <c r="P2262" s="24"/>
      <c r="Q2262" s="24"/>
      <c r="R2262" s="24"/>
      <c r="S2262" s="24"/>
      <c r="T2262" s="24"/>
      <c r="U2262" s="24"/>
      <c r="V2262" s="24"/>
      <c r="W2262" s="24"/>
      <c r="X2262" s="24"/>
      <c r="Y2262" s="24"/>
      <c r="Z2262" s="24"/>
      <c r="AA2262" s="24"/>
      <c r="AB2262" s="24"/>
    </row>
    <row r="2263" spans="1:28">
      <c r="A2263" s="24"/>
      <c r="B2263" s="24"/>
      <c r="C2263" s="24"/>
      <c r="D2263" s="24"/>
      <c r="E2263" s="24"/>
      <c r="F2263" s="24"/>
      <c r="G2263" s="24"/>
      <c r="H2263" s="24"/>
      <c r="I2263" s="24"/>
      <c r="J2263" s="24"/>
      <c r="K2263" s="24"/>
      <c r="L2263" s="24"/>
      <c r="M2263" s="24"/>
      <c r="N2263" s="24"/>
      <c r="O2263" s="24"/>
      <c r="P2263" s="24"/>
      <c r="Q2263" s="24"/>
      <c r="R2263" s="24"/>
      <c r="S2263" s="24"/>
      <c r="T2263" s="24"/>
      <c r="U2263" s="24"/>
      <c r="V2263" s="24"/>
      <c r="W2263" s="24"/>
      <c r="X2263" s="24"/>
      <c r="Y2263" s="24"/>
      <c r="Z2263" s="24"/>
      <c r="AA2263" s="24"/>
      <c r="AB2263" s="24"/>
    </row>
    <row r="2264" spans="1:28">
      <c r="A2264" s="24"/>
      <c r="B2264" s="24"/>
      <c r="C2264" s="24"/>
      <c r="D2264" s="24"/>
      <c r="E2264" s="24"/>
      <c r="F2264" s="24"/>
      <c r="G2264" s="24"/>
      <c r="H2264" s="24"/>
      <c r="I2264" s="24"/>
      <c r="J2264" s="24"/>
      <c r="K2264" s="24"/>
      <c r="L2264" s="24"/>
      <c r="M2264" s="24"/>
      <c r="N2264" s="24"/>
      <c r="O2264" s="24"/>
      <c r="P2264" s="24"/>
      <c r="Q2264" s="24"/>
      <c r="R2264" s="24"/>
      <c r="S2264" s="24"/>
      <c r="T2264" s="24"/>
      <c r="U2264" s="24"/>
      <c r="V2264" s="24"/>
      <c r="W2264" s="24"/>
      <c r="X2264" s="24"/>
      <c r="Y2264" s="24"/>
      <c r="Z2264" s="24"/>
      <c r="AA2264" s="24"/>
      <c r="AB2264" s="24"/>
    </row>
    <row r="2265" spans="1:28">
      <c r="A2265" s="24"/>
      <c r="B2265" s="24"/>
      <c r="C2265" s="24"/>
      <c r="D2265" s="24"/>
      <c r="E2265" s="24"/>
      <c r="F2265" s="24"/>
      <c r="G2265" s="24"/>
      <c r="H2265" s="24"/>
      <c r="I2265" s="24"/>
      <c r="J2265" s="24"/>
      <c r="K2265" s="24"/>
      <c r="L2265" s="24"/>
      <c r="M2265" s="24"/>
      <c r="N2265" s="24"/>
      <c r="O2265" s="24"/>
      <c r="P2265" s="24"/>
      <c r="Q2265" s="24"/>
      <c r="R2265" s="24"/>
      <c r="S2265" s="24"/>
      <c r="T2265" s="24"/>
      <c r="U2265" s="24"/>
      <c r="V2265" s="24"/>
      <c r="W2265" s="24"/>
      <c r="X2265" s="24"/>
      <c r="Y2265" s="24"/>
      <c r="Z2265" s="24"/>
      <c r="AA2265" s="24"/>
      <c r="AB2265" s="24"/>
    </row>
    <row r="2266" spans="1:28">
      <c r="A2266" s="24"/>
      <c r="B2266" s="24"/>
      <c r="C2266" s="24"/>
      <c r="D2266" s="24"/>
      <c r="E2266" s="24"/>
      <c r="F2266" s="24"/>
      <c r="G2266" s="24"/>
      <c r="H2266" s="24"/>
      <c r="I2266" s="24"/>
      <c r="J2266" s="24"/>
      <c r="K2266" s="24"/>
      <c r="L2266" s="24"/>
      <c r="M2266" s="24"/>
      <c r="N2266" s="24"/>
      <c r="O2266" s="24"/>
      <c r="P2266" s="24"/>
      <c r="Q2266" s="24"/>
      <c r="R2266" s="24"/>
      <c r="S2266" s="24"/>
      <c r="T2266" s="24"/>
      <c r="U2266" s="24"/>
      <c r="V2266" s="24"/>
      <c r="W2266" s="24"/>
      <c r="X2266" s="24"/>
      <c r="Y2266" s="24"/>
      <c r="Z2266" s="24"/>
      <c r="AA2266" s="24"/>
      <c r="AB2266" s="24"/>
    </row>
    <row r="2267" spans="1:28">
      <c r="A2267" s="24"/>
      <c r="B2267" s="24"/>
      <c r="C2267" s="24"/>
      <c r="D2267" s="24"/>
      <c r="E2267" s="24"/>
      <c r="F2267" s="24"/>
      <c r="G2267" s="24"/>
      <c r="H2267" s="24"/>
      <c r="I2267" s="24"/>
      <c r="J2267" s="24"/>
      <c r="K2267" s="24"/>
      <c r="L2267" s="24"/>
      <c r="M2267" s="24"/>
      <c r="N2267" s="24"/>
      <c r="O2267" s="24"/>
      <c r="P2267" s="24"/>
      <c r="Q2267" s="24"/>
      <c r="R2267" s="24"/>
      <c r="S2267" s="24"/>
      <c r="T2267" s="24"/>
      <c r="U2267" s="24"/>
      <c r="V2267" s="24"/>
      <c r="W2267" s="24"/>
      <c r="X2267" s="24"/>
      <c r="Y2267" s="24"/>
      <c r="Z2267" s="24"/>
      <c r="AA2267" s="24"/>
      <c r="AB2267" s="24"/>
    </row>
    <row r="2268" spans="1:28">
      <c r="A2268" s="24"/>
      <c r="B2268" s="24"/>
      <c r="C2268" s="24"/>
      <c r="D2268" s="24"/>
      <c r="E2268" s="24"/>
      <c r="F2268" s="24"/>
      <c r="G2268" s="24"/>
      <c r="H2268" s="24"/>
      <c r="I2268" s="24"/>
      <c r="J2268" s="24"/>
      <c r="K2268" s="24"/>
      <c r="L2268" s="24"/>
      <c r="M2268" s="24"/>
      <c r="N2268" s="24"/>
      <c r="O2268" s="24"/>
      <c r="P2268" s="24"/>
      <c r="Q2268" s="24"/>
      <c r="R2268" s="24"/>
      <c r="S2268" s="24"/>
      <c r="T2268" s="24"/>
      <c r="U2268" s="24"/>
      <c r="V2268" s="24"/>
      <c r="W2268" s="24"/>
      <c r="X2268" s="24"/>
      <c r="Y2268" s="24"/>
      <c r="Z2268" s="24"/>
      <c r="AA2268" s="24"/>
      <c r="AB2268" s="24"/>
    </row>
    <row r="2269" spans="1:28">
      <c r="A2269" s="24"/>
      <c r="B2269" s="24"/>
      <c r="C2269" s="24"/>
      <c r="D2269" s="24"/>
      <c r="E2269" s="24"/>
      <c r="F2269" s="24"/>
      <c r="G2269" s="24"/>
      <c r="H2269" s="24"/>
      <c r="I2269" s="24"/>
      <c r="J2269" s="24"/>
      <c r="K2269" s="24"/>
      <c r="L2269" s="24"/>
      <c r="M2269" s="24"/>
      <c r="N2269" s="24"/>
      <c r="O2269" s="24"/>
      <c r="P2269" s="24"/>
      <c r="Q2269" s="24"/>
      <c r="R2269" s="24"/>
      <c r="S2269" s="24"/>
      <c r="T2269" s="24"/>
      <c r="U2269" s="24"/>
      <c r="V2269" s="24"/>
      <c r="W2269" s="24"/>
      <c r="X2269" s="24"/>
      <c r="Y2269" s="24"/>
      <c r="Z2269" s="24"/>
      <c r="AA2269" s="24"/>
      <c r="AB2269" s="24"/>
    </row>
    <row r="2270" spans="1:28">
      <c r="A2270" s="24"/>
      <c r="B2270" s="24"/>
      <c r="C2270" s="24"/>
      <c r="D2270" s="24"/>
      <c r="E2270" s="24"/>
      <c r="F2270" s="24"/>
      <c r="G2270" s="24"/>
      <c r="H2270" s="24"/>
      <c r="I2270" s="24"/>
      <c r="J2270" s="24"/>
      <c r="K2270" s="24"/>
      <c r="L2270" s="24"/>
      <c r="M2270" s="24"/>
      <c r="N2270" s="24"/>
      <c r="O2270" s="24"/>
      <c r="P2270" s="24"/>
      <c r="Q2270" s="24"/>
      <c r="R2270" s="24"/>
      <c r="S2270" s="24"/>
      <c r="T2270" s="24"/>
      <c r="U2270" s="24"/>
      <c r="V2270" s="24"/>
      <c r="W2270" s="24"/>
      <c r="X2270" s="24"/>
      <c r="Y2270" s="24"/>
      <c r="Z2270" s="24"/>
      <c r="AA2270" s="24"/>
      <c r="AB2270" s="24"/>
    </row>
    <row r="2271" spans="1:28">
      <c r="A2271" s="24"/>
      <c r="B2271" s="24"/>
      <c r="C2271" s="24"/>
      <c r="D2271" s="24"/>
      <c r="E2271" s="24"/>
      <c r="F2271" s="24"/>
      <c r="G2271" s="24"/>
      <c r="H2271" s="24"/>
      <c r="I2271" s="24"/>
      <c r="J2271" s="24"/>
      <c r="K2271" s="24"/>
      <c r="L2271" s="24"/>
      <c r="M2271" s="24"/>
      <c r="N2271" s="24"/>
      <c r="O2271" s="24"/>
      <c r="P2271" s="24"/>
      <c r="Q2271" s="24"/>
      <c r="R2271" s="24"/>
      <c r="S2271" s="24"/>
      <c r="T2271" s="24"/>
      <c r="U2271" s="24"/>
      <c r="V2271" s="24"/>
      <c r="W2271" s="24"/>
      <c r="X2271" s="24"/>
      <c r="Y2271" s="24"/>
      <c r="Z2271" s="24"/>
      <c r="AA2271" s="24"/>
      <c r="AB2271" s="24"/>
    </row>
    <row r="2272" spans="1:28">
      <c r="A2272" s="24"/>
      <c r="B2272" s="24"/>
      <c r="C2272" s="24"/>
      <c r="D2272" s="24"/>
      <c r="E2272" s="24"/>
      <c r="F2272" s="24"/>
      <c r="G2272" s="24"/>
      <c r="H2272" s="24"/>
      <c r="I2272" s="24"/>
      <c r="J2272" s="24"/>
      <c r="K2272" s="24"/>
      <c r="L2272" s="24"/>
      <c r="M2272" s="24"/>
      <c r="N2272" s="24"/>
      <c r="O2272" s="24"/>
      <c r="P2272" s="24"/>
      <c r="Q2272" s="24"/>
      <c r="R2272" s="24"/>
      <c r="S2272" s="24"/>
      <c r="T2272" s="24"/>
      <c r="U2272" s="24"/>
      <c r="V2272" s="24"/>
      <c r="W2272" s="24"/>
      <c r="X2272" s="24"/>
      <c r="Y2272" s="24"/>
      <c r="Z2272" s="24"/>
      <c r="AA2272" s="24"/>
      <c r="AB2272" s="24"/>
    </row>
    <row r="2273" spans="1:28">
      <c r="A2273" s="24"/>
      <c r="B2273" s="24"/>
      <c r="C2273" s="24"/>
      <c r="D2273" s="24"/>
      <c r="E2273" s="24"/>
      <c r="F2273" s="24"/>
      <c r="G2273" s="24"/>
      <c r="H2273" s="24"/>
      <c r="I2273" s="24"/>
      <c r="J2273" s="24"/>
      <c r="K2273" s="24"/>
      <c r="L2273" s="24"/>
      <c r="M2273" s="24"/>
      <c r="N2273" s="24"/>
      <c r="O2273" s="24"/>
      <c r="P2273" s="24"/>
      <c r="Q2273" s="24"/>
      <c r="R2273" s="24"/>
      <c r="S2273" s="24"/>
      <c r="T2273" s="24"/>
      <c r="U2273" s="24"/>
      <c r="V2273" s="24"/>
      <c r="W2273" s="24"/>
      <c r="X2273" s="24"/>
      <c r="Y2273" s="24"/>
      <c r="Z2273" s="24"/>
      <c r="AA2273" s="24"/>
      <c r="AB2273" s="24"/>
    </row>
    <row r="2274" spans="1:28">
      <c r="A2274" s="24"/>
      <c r="B2274" s="24"/>
      <c r="C2274" s="24"/>
      <c r="D2274" s="24"/>
      <c r="E2274" s="24"/>
      <c r="F2274" s="24"/>
      <c r="G2274" s="24"/>
      <c r="H2274" s="24"/>
      <c r="I2274" s="24"/>
      <c r="J2274" s="24"/>
      <c r="K2274" s="24"/>
      <c r="L2274" s="24"/>
      <c r="M2274" s="24"/>
      <c r="N2274" s="24"/>
      <c r="O2274" s="24"/>
      <c r="P2274" s="24"/>
      <c r="Q2274" s="24"/>
      <c r="R2274" s="24"/>
      <c r="S2274" s="24"/>
      <c r="T2274" s="24"/>
      <c r="U2274" s="24"/>
      <c r="V2274" s="24"/>
      <c r="W2274" s="24"/>
      <c r="X2274" s="24"/>
      <c r="Y2274" s="24"/>
      <c r="Z2274" s="24"/>
      <c r="AA2274" s="24"/>
      <c r="AB2274" s="24"/>
    </row>
    <row r="2275" spans="1:28">
      <c r="A2275" s="24"/>
      <c r="B2275" s="24"/>
      <c r="C2275" s="24"/>
      <c r="D2275" s="24"/>
      <c r="E2275" s="24"/>
      <c r="F2275" s="24"/>
      <c r="G2275" s="24"/>
      <c r="H2275" s="24"/>
      <c r="I2275" s="24"/>
      <c r="J2275" s="24"/>
      <c r="K2275" s="24"/>
      <c r="L2275" s="24"/>
      <c r="M2275" s="24"/>
      <c r="N2275" s="24"/>
      <c r="O2275" s="24"/>
      <c r="P2275" s="24"/>
      <c r="Q2275" s="24"/>
      <c r="R2275" s="24"/>
      <c r="S2275" s="24"/>
      <c r="T2275" s="24"/>
      <c r="U2275" s="24"/>
      <c r="V2275" s="24"/>
      <c r="W2275" s="24"/>
      <c r="X2275" s="24"/>
      <c r="Y2275" s="24"/>
      <c r="Z2275" s="24"/>
      <c r="AA2275" s="24"/>
      <c r="AB2275" s="24"/>
    </row>
    <row r="2276" spans="1:28">
      <c r="A2276" s="24"/>
      <c r="B2276" s="24"/>
      <c r="C2276" s="24"/>
      <c r="D2276" s="24"/>
      <c r="E2276" s="24"/>
      <c r="F2276" s="24"/>
      <c r="G2276" s="24"/>
      <c r="H2276" s="24"/>
      <c r="I2276" s="24"/>
      <c r="J2276" s="24"/>
      <c r="K2276" s="24"/>
      <c r="L2276" s="24"/>
      <c r="M2276" s="24"/>
      <c r="N2276" s="24"/>
      <c r="O2276" s="24"/>
      <c r="P2276" s="24"/>
      <c r="Q2276" s="24"/>
      <c r="R2276" s="24"/>
      <c r="S2276" s="24"/>
      <c r="T2276" s="24"/>
      <c r="U2276" s="24"/>
      <c r="V2276" s="24"/>
      <c r="W2276" s="24"/>
      <c r="X2276" s="24"/>
      <c r="Y2276" s="24"/>
      <c r="Z2276" s="24"/>
      <c r="AA2276" s="24"/>
      <c r="AB2276" s="24"/>
    </row>
    <row r="2277" spans="1:28">
      <c r="A2277" s="24"/>
      <c r="B2277" s="24"/>
      <c r="C2277" s="24"/>
      <c r="D2277" s="24"/>
      <c r="E2277" s="24"/>
      <c r="F2277" s="24"/>
      <c r="G2277" s="24"/>
      <c r="H2277" s="24"/>
      <c r="I2277" s="24"/>
      <c r="J2277" s="24"/>
      <c r="K2277" s="24"/>
      <c r="L2277" s="24"/>
      <c r="M2277" s="24"/>
      <c r="N2277" s="24"/>
      <c r="O2277" s="24"/>
      <c r="P2277" s="24"/>
      <c r="Q2277" s="24"/>
      <c r="R2277" s="24"/>
      <c r="S2277" s="24"/>
      <c r="T2277" s="24"/>
      <c r="U2277" s="24"/>
      <c r="V2277" s="24"/>
      <c r="W2277" s="24"/>
      <c r="X2277" s="24"/>
      <c r="Y2277" s="24"/>
      <c r="Z2277" s="24"/>
      <c r="AA2277" s="24"/>
      <c r="AB2277" s="24"/>
    </row>
    <row r="2278" spans="1:28">
      <c r="A2278" s="24"/>
      <c r="B2278" s="24"/>
      <c r="C2278" s="24"/>
      <c r="D2278" s="24"/>
      <c r="E2278" s="24"/>
      <c r="F2278" s="24"/>
      <c r="G2278" s="24"/>
      <c r="H2278" s="24"/>
      <c r="I2278" s="24"/>
      <c r="J2278" s="24"/>
      <c r="K2278" s="24"/>
      <c r="L2278" s="24"/>
      <c r="M2278" s="24"/>
      <c r="N2278" s="24"/>
      <c r="O2278" s="24"/>
      <c r="P2278" s="24"/>
      <c r="Q2278" s="24"/>
      <c r="R2278" s="24"/>
      <c r="S2278" s="24"/>
      <c r="T2278" s="24"/>
      <c r="U2278" s="24"/>
      <c r="V2278" s="24"/>
      <c r="W2278" s="24"/>
      <c r="X2278" s="24"/>
      <c r="Y2278" s="24"/>
      <c r="Z2278" s="24"/>
      <c r="AA2278" s="24"/>
      <c r="AB2278" s="24"/>
    </row>
    <row r="2279" spans="1:28">
      <c r="A2279" s="24"/>
      <c r="B2279" s="24"/>
      <c r="C2279" s="24"/>
      <c r="D2279" s="24"/>
      <c r="E2279" s="24"/>
      <c r="F2279" s="24"/>
      <c r="G2279" s="24"/>
      <c r="H2279" s="24"/>
      <c r="I2279" s="24"/>
      <c r="J2279" s="24"/>
      <c r="K2279" s="24"/>
      <c r="L2279" s="24"/>
      <c r="M2279" s="24"/>
      <c r="N2279" s="24"/>
      <c r="O2279" s="24"/>
      <c r="P2279" s="24"/>
      <c r="Q2279" s="24"/>
      <c r="R2279" s="24"/>
      <c r="S2279" s="24"/>
      <c r="T2279" s="24"/>
      <c r="U2279" s="24"/>
      <c r="V2279" s="24"/>
      <c r="W2279" s="24"/>
      <c r="X2279" s="24"/>
      <c r="Y2279" s="24"/>
      <c r="Z2279" s="24"/>
      <c r="AA2279" s="24"/>
      <c r="AB2279" s="24"/>
    </row>
    <row r="2280" spans="1:28">
      <c r="A2280" s="24"/>
      <c r="B2280" s="24"/>
      <c r="C2280" s="24"/>
      <c r="D2280" s="24"/>
      <c r="E2280" s="24"/>
      <c r="F2280" s="24"/>
      <c r="G2280" s="24"/>
      <c r="H2280" s="24"/>
      <c r="I2280" s="24"/>
      <c r="J2280" s="24"/>
      <c r="K2280" s="24"/>
      <c r="L2280" s="24"/>
      <c r="M2280" s="24"/>
      <c r="N2280" s="24"/>
      <c r="O2280" s="24"/>
      <c r="P2280" s="24"/>
      <c r="Q2280" s="24"/>
      <c r="R2280" s="24"/>
      <c r="S2280" s="24"/>
      <c r="T2280" s="24"/>
      <c r="U2280" s="24"/>
      <c r="V2280" s="24"/>
      <c r="W2280" s="24"/>
      <c r="X2280" s="24"/>
      <c r="Y2280" s="24"/>
      <c r="Z2280" s="24"/>
      <c r="AA2280" s="24"/>
      <c r="AB2280" s="24"/>
    </row>
    <row r="2281" spans="1:28">
      <c r="A2281" s="24"/>
      <c r="B2281" s="24"/>
      <c r="C2281" s="24"/>
      <c r="D2281" s="24"/>
      <c r="E2281" s="24"/>
      <c r="F2281" s="24"/>
      <c r="G2281" s="24"/>
      <c r="H2281" s="24"/>
      <c r="I2281" s="24"/>
      <c r="J2281" s="24"/>
      <c r="K2281" s="24"/>
      <c r="L2281" s="24"/>
      <c r="M2281" s="24"/>
      <c r="N2281" s="24"/>
      <c r="O2281" s="24"/>
      <c r="P2281" s="24"/>
      <c r="Q2281" s="24"/>
      <c r="R2281" s="24"/>
      <c r="S2281" s="24"/>
      <c r="T2281" s="24"/>
      <c r="U2281" s="24"/>
      <c r="V2281" s="24"/>
      <c r="W2281" s="24"/>
      <c r="X2281" s="24"/>
      <c r="Y2281" s="24"/>
      <c r="Z2281" s="24"/>
      <c r="AA2281" s="24"/>
      <c r="AB2281" s="24"/>
    </row>
    <row r="2282" spans="1:28">
      <c r="A2282" s="24"/>
      <c r="B2282" s="24"/>
      <c r="C2282" s="24"/>
      <c r="D2282" s="24"/>
      <c r="E2282" s="24"/>
      <c r="F2282" s="24"/>
      <c r="G2282" s="24"/>
      <c r="H2282" s="24"/>
      <c r="I2282" s="24"/>
      <c r="J2282" s="24"/>
      <c r="K2282" s="24"/>
      <c r="L2282" s="24"/>
      <c r="M2282" s="24"/>
      <c r="N2282" s="24"/>
      <c r="O2282" s="24"/>
      <c r="P2282" s="24"/>
      <c r="Q2282" s="24"/>
      <c r="R2282" s="24"/>
      <c r="S2282" s="24"/>
      <c r="T2282" s="24"/>
      <c r="U2282" s="24"/>
      <c r="V2282" s="24"/>
      <c r="W2282" s="24"/>
      <c r="X2282" s="24"/>
      <c r="Y2282" s="24"/>
      <c r="Z2282" s="24"/>
      <c r="AA2282" s="24"/>
      <c r="AB2282" s="24"/>
    </row>
    <row r="2283" spans="1:28">
      <c r="A2283" s="24"/>
      <c r="B2283" s="24"/>
      <c r="C2283" s="24"/>
      <c r="D2283" s="24"/>
      <c r="E2283" s="24"/>
      <c r="F2283" s="24"/>
      <c r="G2283" s="24"/>
      <c r="H2283" s="24"/>
      <c r="I2283" s="24"/>
      <c r="J2283" s="24"/>
      <c r="K2283" s="24"/>
      <c r="L2283" s="24"/>
      <c r="M2283" s="24"/>
      <c r="N2283" s="24"/>
      <c r="O2283" s="24"/>
      <c r="P2283" s="24"/>
      <c r="Q2283" s="24"/>
      <c r="R2283" s="24"/>
      <c r="S2283" s="24"/>
      <c r="T2283" s="24"/>
      <c r="U2283" s="24"/>
      <c r="V2283" s="24"/>
      <c r="W2283" s="24"/>
      <c r="X2283" s="24"/>
      <c r="Y2283" s="24"/>
      <c r="Z2283" s="24"/>
      <c r="AA2283" s="24"/>
      <c r="AB2283" s="24"/>
    </row>
    <row r="2284" spans="1:28">
      <c r="A2284" s="24"/>
      <c r="B2284" s="24"/>
      <c r="C2284" s="24"/>
      <c r="D2284" s="24"/>
      <c r="E2284" s="24"/>
      <c r="F2284" s="24"/>
      <c r="G2284" s="24"/>
      <c r="H2284" s="24"/>
      <c r="I2284" s="24"/>
      <c r="J2284" s="24"/>
      <c r="K2284" s="24"/>
      <c r="L2284" s="24"/>
      <c r="M2284" s="24"/>
      <c r="N2284" s="24"/>
      <c r="O2284" s="24"/>
      <c r="P2284" s="24"/>
      <c r="Q2284" s="24"/>
      <c r="R2284" s="24"/>
      <c r="S2284" s="24"/>
      <c r="T2284" s="24"/>
      <c r="U2284" s="24"/>
      <c r="V2284" s="24"/>
      <c r="W2284" s="24"/>
      <c r="X2284" s="24"/>
      <c r="Y2284" s="24"/>
      <c r="Z2284" s="24"/>
      <c r="AA2284" s="24"/>
      <c r="AB2284" s="24"/>
    </row>
    <row r="2285" spans="1:28">
      <c r="A2285" s="24"/>
      <c r="B2285" s="24"/>
      <c r="C2285" s="24"/>
      <c r="D2285" s="24"/>
      <c r="E2285" s="24"/>
      <c r="F2285" s="24"/>
      <c r="G2285" s="24"/>
      <c r="H2285" s="24"/>
      <c r="I2285" s="24"/>
      <c r="J2285" s="24"/>
      <c r="K2285" s="24"/>
      <c r="L2285" s="24"/>
      <c r="M2285" s="24"/>
      <c r="N2285" s="24"/>
      <c r="O2285" s="24"/>
      <c r="P2285" s="24"/>
      <c r="Q2285" s="24"/>
      <c r="R2285" s="24"/>
      <c r="S2285" s="24"/>
      <c r="T2285" s="24"/>
      <c r="U2285" s="24"/>
      <c r="V2285" s="24"/>
      <c r="W2285" s="24"/>
      <c r="X2285" s="24"/>
      <c r="Y2285" s="24"/>
      <c r="Z2285" s="24"/>
      <c r="AA2285" s="24"/>
      <c r="AB2285" s="24"/>
    </row>
    <row r="2286" spans="1:28">
      <c r="A2286" s="24"/>
      <c r="B2286" s="24"/>
      <c r="C2286" s="24"/>
      <c r="D2286" s="24"/>
      <c r="E2286" s="24"/>
      <c r="F2286" s="24"/>
      <c r="G2286" s="24"/>
      <c r="H2286" s="24"/>
      <c r="I2286" s="24"/>
      <c r="J2286" s="24"/>
      <c r="K2286" s="24"/>
      <c r="L2286" s="24"/>
      <c r="M2286" s="24"/>
      <c r="N2286" s="24"/>
      <c r="O2286" s="24"/>
      <c r="P2286" s="24"/>
      <c r="Q2286" s="24"/>
      <c r="R2286" s="24"/>
      <c r="S2286" s="24"/>
      <c r="T2286" s="24"/>
      <c r="U2286" s="24"/>
      <c r="V2286" s="24"/>
      <c r="W2286" s="24"/>
      <c r="X2286" s="24"/>
      <c r="Y2286" s="24"/>
      <c r="Z2286" s="24"/>
      <c r="AA2286" s="24"/>
      <c r="AB2286" s="24"/>
    </row>
    <row r="2287" spans="1:28">
      <c r="A2287" s="24"/>
      <c r="B2287" s="24"/>
      <c r="C2287" s="24"/>
      <c r="D2287" s="24"/>
      <c r="E2287" s="24"/>
      <c r="F2287" s="24"/>
      <c r="G2287" s="24"/>
      <c r="H2287" s="24"/>
      <c r="I2287" s="24"/>
      <c r="J2287" s="24"/>
      <c r="K2287" s="24"/>
      <c r="L2287" s="24"/>
      <c r="M2287" s="24"/>
      <c r="N2287" s="24"/>
      <c r="O2287" s="24"/>
      <c r="P2287" s="24"/>
      <c r="Q2287" s="24"/>
      <c r="R2287" s="24"/>
      <c r="S2287" s="24"/>
      <c r="T2287" s="24"/>
      <c r="U2287" s="24"/>
      <c r="V2287" s="24"/>
      <c r="W2287" s="24"/>
      <c r="X2287" s="24"/>
      <c r="Y2287" s="24"/>
      <c r="Z2287" s="24"/>
      <c r="AA2287" s="24"/>
      <c r="AB2287" s="24"/>
    </row>
    <row r="2288" spans="1:28">
      <c r="A2288" s="24"/>
      <c r="B2288" s="24"/>
      <c r="C2288" s="24"/>
      <c r="D2288" s="24"/>
      <c r="E2288" s="24"/>
      <c r="F2288" s="24"/>
      <c r="G2288" s="24"/>
      <c r="H2288" s="24"/>
      <c r="I2288" s="24"/>
      <c r="J2288" s="24"/>
      <c r="K2288" s="24"/>
      <c r="L2288" s="24"/>
      <c r="M2288" s="24"/>
      <c r="N2288" s="24"/>
      <c r="O2288" s="24"/>
      <c r="P2288" s="24"/>
      <c r="Q2288" s="24"/>
      <c r="R2288" s="24"/>
      <c r="S2288" s="24"/>
      <c r="T2288" s="24"/>
      <c r="U2288" s="24"/>
      <c r="V2288" s="24"/>
      <c r="W2288" s="24"/>
      <c r="X2288" s="24"/>
      <c r="Y2288" s="24"/>
      <c r="Z2288" s="24"/>
      <c r="AA2288" s="24"/>
      <c r="AB2288" s="24"/>
    </row>
    <row r="2289" spans="1:28">
      <c r="A2289" s="24"/>
      <c r="B2289" s="24"/>
      <c r="C2289" s="24"/>
      <c r="D2289" s="24"/>
      <c r="E2289" s="24"/>
      <c r="F2289" s="24"/>
      <c r="G2289" s="24"/>
      <c r="H2289" s="24"/>
      <c r="I2289" s="24"/>
      <c r="J2289" s="24"/>
      <c r="K2289" s="24"/>
      <c r="L2289" s="24"/>
      <c r="M2289" s="24"/>
      <c r="N2289" s="24"/>
      <c r="O2289" s="24"/>
      <c r="P2289" s="24"/>
      <c r="Q2289" s="24"/>
      <c r="R2289" s="24"/>
      <c r="S2289" s="24"/>
      <c r="T2289" s="24"/>
      <c r="U2289" s="24"/>
      <c r="V2289" s="24"/>
      <c r="W2289" s="24"/>
      <c r="X2289" s="24"/>
      <c r="Y2289" s="24"/>
      <c r="Z2289" s="24"/>
      <c r="AA2289" s="24"/>
      <c r="AB2289" s="24"/>
    </row>
    <row r="2290" spans="1:28">
      <c r="A2290" s="24"/>
      <c r="B2290" s="24"/>
      <c r="C2290" s="24"/>
      <c r="D2290" s="24"/>
      <c r="E2290" s="24"/>
      <c r="F2290" s="24"/>
      <c r="G2290" s="24"/>
      <c r="H2290" s="24"/>
      <c r="I2290" s="24"/>
      <c r="J2290" s="24"/>
      <c r="K2290" s="24"/>
      <c r="L2290" s="24"/>
      <c r="M2290" s="24"/>
      <c r="N2290" s="24"/>
      <c r="O2290" s="24"/>
      <c r="P2290" s="24"/>
      <c r="Q2290" s="24"/>
      <c r="R2290" s="24"/>
      <c r="S2290" s="24"/>
      <c r="T2290" s="24"/>
      <c r="U2290" s="24"/>
      <c r="V2290" s="24"/>
      <c r="W2290" s="24"/>
      <c r="X2290" s="24"/>
      <c r="Y2290" s="24"/>
      <c r="Z2290" s="24"/>
      <c r="AA2290" s="24"/>
      <c r="AB2290" s="24"/>
    </row>
    <row r="2291" spans="1:28">
      <c r="A2291" s="24"/>
      <c r="B2291" s="24"/>
      <c r="C2291" s="24"/>
      <c r="D2291" s="24"/>
      <c r="E2291" s="24"/>
      <c r="F2291" s="24"/>
      <c r="G2291" s="24"/>
      <c r="H2291" s="24"/>
      <c r="I2291" s="24"/>
      <c r="J2291" s="24"/>
      <c r="K2291" s="24"/>
      <c r="L2291" s="24"/>
      <c r="M2291" s="24"/>
      <c r="N2291" s="24"/>
      <c r="O2291" s="24"/>
      <c r="P2291" s="24"/>
      <c r="Q2291" s="24"/>
      <c r="R2291" s="24"/>
      <c r="S2291" s="24"/>
      <c r="T2291" s="24"/>
      <c r="U2291" s="24"/>
      <c r="V2291" s="24"/>
      <c r="W2291" s="24"/>
      <c r="X2291" s="24"/>
      <c r="Y2291" s="24"/>
      <c r="Z2291" s="24"/>
      <c r="AA2291" s="24"/>
      <c r="AB2291" s="24"/>
    </row>
    <row r="2292" spans="1:28">
      <c r="A2292" s="24"/>
      <c r="B2292" s="24"/>
      <c r="C2292" s="24"/>
      <c r="D2292" s="24"/>
      <c r="E2292" s="24"/>
      <c r="F2292" s="24"/>
      <c r="G2292" s="24"/>
      <c r="H2292" s="24"/>
      <c r="I2292" s="24"/>
      <c r="J2292" s="24"/>
      <c r="K2292" s="24"/>
      <c r="L2292" s="24"/>
      <c r="M2292" s="24"/>
      <c r="N2292" s="24"/>
      <c r="O2292" s="24"/>
      <c r="P2292" s="24"/>
      <c r="Q2292" s="24"/>
      <c r="R2292" s="24"/>
      <c r="S2292" s="24"/>
      <c r="T2292" s="24"/>
      <c r="U2292" s="24"/>
      <c r="V2292" s="24"/>
      <c r="W2292" s="24"/>
      <c r="X2292" s="24"/>
      <c r="Y2292" s="24"/>
      <c r="Z2292" s="24"/>
      <c r="AA2292" s="24"/>
      <c r="AB2292" s="24"/>
    </row>
    <row r="2293" spans="1:28">
      <c r="A2293" s="24"/>
      <c r="B2293" s="24"/>
      <c r="C2293" s="24"/>
      <c r="D2293" s="24"/>
      <c r="E2293" s="24"/>
      <c r="F2293" s="24"/>
      <c r="G2293" s="24"/>
      <c r="H2293" s="24"/>
      <c r="I2293" s="24"/>
      <c r="J2293" s="24"/>
      <c r="K2293" s="24"/>
      <c r="L2293" s="24"/>
      <c r="M2293" s="24"/>
      <c r="N2293" s="24"/>
      <c r="O2293" s="24"/>
      <c r="P2293" s="24"/>
      <c r="Q2293" s="24"/>
      <c r="R2293" s="24"/>
      <c r="S2293" s="24"/>
      <c r="T2293" s="24"/>
      <c r="U2293" s="24"/>
      <c r="V2293" s="24"/>
      <c r="W2293" s="24"/>
      <c r="X2293" s="24"/>
      <c r="Y2293" s="24"/>
      <c r="Z2293" s="24"/>
      <c r="AA2293" s="24"/>
      <c r="AB2293" s="24"/>
    </row>
    <row r="2294" spans="1:28">
      <c r="A2294" s="24"/>
      <c r="B2294" s="24"/>
      <c r="C2294" s="24"/>
      <c r="D2294" s="24"/>
      <c r="E2294" s="24"/>
      <c r="F2294" s="24"/>
      <c r="G2294" s="24"/>
      <c r="H2294" s="24"/>
      <c r="I2294" s="24"/>
      <c r="J2294" s="24"/>
      <c r="K2294" s="24"/>
      <c r="L2294" s="24"/>
      <c r="M2294" s="24"/>
      <c r="N2294" s="24"/>
      <c r="O2294" s="24"/>
      <c r="P2294" s="24"/>
      <c r="Q2294" s="24"/>
      <c r="R2294" s="24"/>
      <c r="S2294" s="24"/>
      <c r="T2294" s="24"/>
      <c r="U2294" s="24"/>
      <c r="V2294" s="24"/>
      <c r="W2294" s="24"/>
      <c r="X2294" s="24"/>
      <c r="Y2294" s="24"/>
      <c r="Z2294" s="24"/>
      <c r="AA2294" s="24"/>
      <c r="AB2294" s="24"/>
    </row>
    <row r="2295" spans="1:28">
      <c r="A2295" s="24"/>
      <c r="B2295" s="24"/>
      <c r="C2295" s="24"/>
      <c r="D2295" s="24"/>
      <c r="E2295" s="24"/>
      <c r="F2295" s="24"/>
      <c r="G2295" s="24"/>
      <c r="H2295" s="24"/>
      <c r="I2295" s="24"/>
      <c r="J2295" s="24"/>
      <c r="K2295" s="24"/>
      <c r="L2295" s="24"/>
      <c r="M2295" s="24"/>
      <c r="N2295" s="24"/>
      <c r="O2295" s="24"/>
      <c r="P2295" s="24"/>
      <c r="Q2295" s="24"/>
      <c r="R2295" s="24"/>
      <c r="S2295" s="24"/>
      <c r="T2295" s="24"/>
      <c r="U2295" s="24"/>
      <c r="V2295" s="24"/>
      <c r="W2295" s="24"/>
      <c r="X2295" s="24"/>
      <c r="Y2295" s="24"/>
      <c r="Z2295" s="24"/>
      <c r="AA2295" s="24"/>
      <c r="AB2295" s="24"/>
    </row>
    <row r="2296" spans="1:28">
      <c r="A2296" s="24"/>
      <c r="B2296" s="24"/>
      <c r="C2296" s="24"/>
      <c r="D2296" s="24"/>
      <c r="E2296" s="24"/>
      <c r="F2296" s="24"/>
      <c r="G2296" s="24"/>
      <c r="H2296" s="24"/>
      <c r="I2296" s="24"/>
      <c r="J2296" s="24"/>
      <c r="K2296" s="24"/>
      <c r="L2296" s="24"/>
      <c r="M2296" s="24"/>
      <c r="N2296" s="24"/>
      <c r="O2296" s="24"/>
      <c r="P2296" s="24"/>
      <c r="Q2296" s="24"/>
      <c r="R2296" s="24"/>
      <c r="S2296" s="24"/>
      <c r="T2296" s="24"/>
      <c r="U2296" s="24"/>
      <c r="V2296" s="24"/>
      <c r="W2296" s="24"/>
      <c r="X2296" s="24"/>
      <c r="Y2296" s="24"/>
      <c r="Z2296" s="24"/>
      <c r="AA2296" s="24"/>
      <c r="AB2296" s="24"/>
    </row>
    <row r="2297" spans="1:28">
      <c r="A2297" s="24"/>
      <c r="B2297" s="24"/>
      <c r="C2297" s="24"/>
      <c r="D2297" s="24"/>
      <c r="E2297" s="24"/>
      <c r="F2297" s="24"/>
      <c r="G2297" s="24"/>
      <c r="H2297" s="24"/>
      <c r="I2297" s="24"/>
      <c r="J2297" s="24"/>
      <c r="K2297" s="24"/>
      <c r="L2297" s="24"/>
      <c r="M2297" s="24"/>
      <c r="N2297" s="24"/>
      <c r="O2297" s="24"/>
      <c r="P2297" s="24"/>
      <c r="Q2297" s="24"/>
      <c r="R2297" s="24"/>
      <c r="S2297" s="24"/>
      <c r="T2297" s="24"/>
      <c r="U2297" s="24"/>
      <c r="V2297" s="24"/>
      <c r="W2297" s="24"/>
      <c r="X2297" s="24"/>
      <c r="Y2297" s="24"/>
      <c r="Z2297" s="24"/>
      <c r="AA2297" s="24"/>
      <c r="AB2297" s="24"/>
    </row>
    <row r="2298" spans="1:28">
      <c r="A2298" s="24"/>
      <c r="B2298" s="24"/>
      <c r="C2298" s="24"/>
      <c r="D2298" s="24"/>
      <c r="E2298" s="24"/>
      <c r="F2298" s="24"/>
      <c r="G2298" s="24"/>
      <c r="H2298" s="24"/>
      <c r="I2298" s="24"/>
      <c r="J2298" s="24"/>
      <c r="K2298" s="24"/>
      <c r="L2298" s="24"/>
      <c r="M2298" s="24"/>
      <c r="N2298" s="24"/>
      <c r="O2298" s="24"/>
      <c r="P2298" s="24"/>
      <c r="Q2298" s="24"/>
      <c r="R2298" s="24"/>
      <c r="S2298" s="24"/>
      <c r="T2298" s="24"/>
      <c r="U2298" s="24"/>
      <c r="V2298" s="24"/>
      <c r="W2298" s="24"/>
      <c r="X2298" s="24"/>
      <c r="Y2298" s="24"/>
      <c r="Z2298" s="24"/>
      <c r="AA2298" s="24"/>
      <c r="AB2298" s="24"/>
    </row>
    <row r="2299" spans="1:28">
      <c r="A2299" s="24"/>
      <c r="B2299" s="24"/>
      <c r="C2299" s="24"/>
      <c r="D2299" s="24"/>
      <c r="E2299" s="24"/>
      <c r="F2299" s="24"/>
      <c r="G2299" s="24"/>
      <c r="H2299" s="24"/>
      <c r="I2299" s="24"/>
      <c r="J2299" s="24"/>
      <c r="K2299" s="24"/>
      <c r="L2299" s="24"/>
      <c r="M2299" s="24"/>
      <c r="N2299" s="24"/>
      <c r="O2299" s="24"/>
      <c r="P2299" s="24"/>
      <c r="Q2299" s="24"/>
      <c r="R2299" s="24"/>
      <c r="S2299" s="24"/>
      <c r="T2299" s="24"/>
      <c r="U2299" s="24"/>
      <c r="V2299" s="24"/>
      <c r="W2299" s="24"/>
      <c r="X2299" s="24"/>
      <c r="Y2299" s="24"/>
      <c r="Z2299" s="24"/>
      <c r="AA2299" s="24"/>
      <c r="AB2299" s="24"/>
    </row>
    <row r="2300" spans="1:28">
      <c r="A2300" s="24"/>
      <c r="B2300" s="24"/>
      <c r="C2300" s="24"/>
      <c r="D2300" s="24"/>
      <c r="E2300" s="24"/>
      <c r="F2300" s="24"/>
      <c r="G2300" s="24"/>
      <c r="H2300" s="24"/>
      <c r="I2300" s="24"/>
      <c r="J2300" s="24"/>
      <c r="K2300" s="24"/>
      <c r="L2300" s="24"/>
      <c r="M2300" s="24"/>
      <c r="N2300" s="24"/>
      <c r="O2300" s="24"/>
      <c r="P2300" s="24"/>
      <c r="Q2300" s="24"/>
      <c r="R2300" s="24"/>
      <c r="S2300" s="24"/>
      <c r="T2300" s="24"/>
      <c r="U2300" s="24"/>
      <c r="V2300" s="24"/>
      <c r="W2300" s="24"/>
      <c r="X2300" s="24"/>
      <c r="Y2300" s="24"/>
      <c r="Z2300" s="24"/>
      <c r="AA2300" s="24"/>
      <c r="AB2300" s="24"/>
    </row>
    <row r="2301" spans="1:28">
      <c r="A2301" s="24"/>
      <c r="B2301" s="24"/>
      <c r="C2301" s="24"/>
      <c r="D2301" s="24"/>
      <c r="E2301" s="24"/>
      <c r="F2301" s="24"/>
      <c r="G2301" s="24"/>
      <c r="H2301" s="24"/>
      <c r="I2301" s="24"/>
      <c r="J2301" s="24"/>
      <c r="K2301" s="24"/>
      <c r="L2301" s="24"/>
      <c r="M2301" s="24"/>
      <c r="N2301" s="24"/>
      <c r="O2301" s="24"/>
      <c r="P2301" s="24"/>
      <c r="Q2301" s="24"/>
      <c r="R2301" s="24"/>
      <c r="S2301" s="24"/>
      <c r="T2301" s="24"/>
      <c r="U2301" s="24"/>
      <c r="V2301" s="24"/>
      <c r="W2301" s="24"/>
      <c r="X2301" s="24"/>
      <c r="Y2301" s="24"/>
      <c r="Z2301" s="24"/>
      <c r="AA2301" s="24"/>
      <c r="AB2301" s="24"/>
    </row>
    <row r="2302" spans="1:28">
      <c r="A2302" s="24"/>
      <c r="B2302" s="24"/>
      <c r="C2302" s="24"/>
      <c r="D2302" s="24"/>
      <c r="E2302" s="24"/>
      <c r="F2302" s="24"/>
      <c r="G2302" s="24"/>
      <c r="H2302" s="24"/>
      <c r="I2302" s="24"/>
      <c r="J2302" s="24"/>
      <c r="K2302" s="24"/>
      <c r="L2302" s="24"/>
      <c r="M2302" s="24"/>
      <c r="N2302" s="24"/>
      <c r="O2302" s="24"/>
      <c r="P2302" s="24"/>
      <c r="Q2302" s="24"/>
      <c r="R2302" s="24"/>
      <c r="S2302" s="24"/>
      <c r="T2302" s="24"/>
      <c r="U2302" s="24"/>
      <c r="V2302" s="24"/>
      <c r="W2302" s="24"/>
      <c r="X2302" s="24"/>
      <c r="Y2302" s="24"/>
      <c r="Z2302" s="24"/>
      <c r="AA2302" s="24"/>
      <c r="AB2302" s="24"/>
    </row>
    <row r="2303" spans="1:28">
      <c r="A2303" s="24"/>
      <c r="B2303" s="24"/>
      <c r="C2303" s="24"/>
      <c r="D2303" s="24"/>
      <c r="E2303" s="24"/>
      <c r="F2303" s="24"/>
      <c r="G2303" s="24"/>
      <c r="H2303" s="24"/>
      <c r="I2303" s="24"/>
      <c r="J2303" s="24"/>
      <c r="K2303" s="24"/>
      <c r="L2303" s="24"/>
      <c r="M2303" s="24"/>
      <c r="N2303" s="24"/>
      <c r="O2303" s="24"/>
      <c r="P2303" s="24"/>
      <c r="Q2303" s="24"/>
      <c r="R2303" s="24"/>
      <c r="S2303" s="24"/>
      <c r="T2303" s="24"/>
      <c r="U2303" s="24"/>
      <c r="V2303" s="24"/>
      <c r="W2303" s="24"/>
      <c r="X2303" s="24"/>
      <c r="Y2303" s="24"/>
      <c r="Z2303" s="24"/>
      <c r="AA2303" s="24"/>
      <c r="AB2303" s="24"/>
    </row>
    <row r="2304" spans="1:28">
      <c r="A2304" s="24"/>
      <c r="B2304" s="24"/>
      <c r="C2304" s="24"/>
      <c r="D2304" s="24"/>
      <c r="E2304" s="24"/>
      <c r="F2304" s="24"/>
      <c r="G2304" s="24"/>
      <c r="H2304" s="24"/>
      <c r="I2304" s="24"/>
      <c r="J2304" s="24"/>
      <c r="K2304" s="24"/>
      <c r="L2304" s="24"/>
      <c r="M2304" s="24"/>
      <c r="N2304" s="24"/>
      <c r="O2304" s="24"/>
      <c r="P2304" s="24"/>
      <c r="Q2304" s="24"/>
      <c r="R2304" s="24"/>
      <c r="S2304" s="24"/>
      <c r="T2304" s="24"/>
      <c r="U2304" s="24"/>
      <c r="V2304" s="24"/>
      <c r="W2304" s="24"/>
      <c r="X2304" s="24"/>
      <c r="Y2304" s="24"/>
      <c r="Z2304" s="24"/>
      <c r="AA2304" s="24"/>
      <c r="AB2304" s="24"/>
    </row>
    <row r="2305" spans="1:28">
      <c r="A2305" s="24"/>
      <c r="B2305" s="24"/>
      <c r="C2305" s="24"/>
      <c r="D2305" s="24"/>
      <c r="E2305" s="24"/>
      <c r="F2305" s="24"/>
      <c r="G2305" s="24"/>
      <c r="H2305" s="24"/>
      <c r="I2305" s="24"/>
      <c r="J2305" s="24"/>
      <c r="K2305" s="24"/>
      <c r="L2305" s="24"/>
      <c r="M2305" s="24"/>
      <c r="N2305" s="24"/>
      <c r="O2305" s="24"/>
      <c r="P2305" s="24"/>
      <c r="Q2305" s="24"/>
      <c r="R2305" s="24"/>
      <c r="S2305" s="24"/>
      <c r="T2305" s="24"/>
      <c r="U2305" s="24"/>
      <c r="V2305" s="24"/>
      <c r="W2305" s="24"/>
      <c r="X2305" s="24"/>
      <c r="Y2305" s="24"/>
      <c r="Z2305" s="24"/>
      <c r="AA2305" s="24"/>
      <c r="AB2305" s="24"/>
    </row>
    <row r="2306" spans="1:28">
      <c r="A2306" s="24"/>
      <c r="B2306" s="24"/>
      <c r="C2306" s="24"/>
      <c r="D2306" s="24"/>
      <c r="E2306" s="24"/>
      <c r="F2306" s="24"/>
      <c r="G2306" s="24"/>
      <c r="H2306" s="24"/>
      <c r="I2306" s="24"/>
      <c r="J2306" s="24"/>
      <c r="K2306" s="24"/>
      <c r="L2306" s="24"/>
      <c r="M2306" s="24"/>
      <c r="N2306" s="24"/>
      <c r="O2306" s="24"/>
      <c r="P2306" s="24"/>
      <c r="Q2306" s="24"/>
      <c r="R2306" s="24"/>
      <c r="S2306" s="24"/>
      <c r="T2306" s="24"/>
      <c r="U2306" s="24"/>
      <c r="V2306" s="24"/>
      <c r="W2306" s="24"/>
      <c r="X2306" s="24"/>
      <c r="Y2306" s="24"/>
      <c r="Z2306" s="24"/>
      <c r="AA2306" s="24"/>
      <c r="AB2306" s="24"/>
    </row>
    <row r="2307" spans="1:28">
      <c r="A2307" s="24"/>
      <c r="B2307" s="24"/>
      <c r="C2307" s="24"/>
      <c r="D2307" s="24"/>
      <c r="E2307" s="24"/>
      <c r="F2307" s="24"/>
      <c r="G2307" s="24"/>
      <c r="H2307" s="24"/>
      <c r="I2307" s="24"/>
      <c r="J2307" s="24"/>
      <c r="K2307" s="24"/>
      <c r="L2307" s="24"/>
      <c r="M2307" s="24"/>
      <c r="N2307" s="24"/>
      <c r="O2307" s="24"/>
      <c r="P2307" s="24"/>
      <c r="Q2307" s="24"/>
      <c r="R2307" s="24"/>
      <c r="S2307" s="24"/>
      <c r="T2307" s="24"/>
      <c r="U2307" s="24"/>
      <c r="V2307" s="24"/>
      <c r="W2307" s="24"/>
      <c r="X2307" s="24"/>
      <c r="Y2307" s="24"/>
      <c r="Z2307" s="24"/>
      <c r="AA2307" s="24"/>
      <c r="AB2307" s="24"/>
    </row>
    <row r="2308" spans="1:28">
      <c r="A2308" s="24"/>
      <c r="B2308" s="24"/>
      <c r="C2308" s="24"/>
      <c r="D2308" s="24"/>
      <c r="E2308" s="24"/>
      <c r="F2308" s="24"/>
      <c r="G2308" s="24"/>
      <c r="H2308" s="24"/>
      <c r="I2308" s="24"/>
      <c r="J2308" s="24"/>
      <c r="K2308" s="24"/>
      <c r="L2308" s="24"/>
      <c r="M2308" s="24"/>
      <c r="N2308" s="24"/>
      <c r="O2308" s="24"/>
      <c r="P2308" s="24"/>
      <c r="Q2308" s="24"/>
      <c r="R2308" s="24"/>
      <c r="S2308" s="24"/>
      <c r="T2308" s="24"/>
      <c r="U2308" s="24"/>
      <c r="V2308" s="24"/>
      <c r="W2308" s="24"/>
      <c r="X2308" s="24"/>
      <c r="Y2308" s="24"/>
      <c r="Z2308" s="24"/>
      <c r="AA2308" s="24"/>
      <c r="AB2308" s="24"/>
    </row>
    <row r="2309" spans="1:28">
      <c r="A2309" s="24"/>
      <c r="B2309" s="24"/>
      <c r="C2309" s="24"/>
      <c r="D2309" s="24"/>
      <c r="E2309" s="24"/>
      <c r="F2309" s="24"/>
      <c r="G2309" s="24"/>
      <c r="H2309" s="24"/>
      <c r="I2309" s="24"/>
      <c r="J2309" s="24"/>
      <c r="K2309" s="24"/>
      <c r="L2309" s="24"/>
      <c r="M2309" s="24"/>
      <c r="N2309" s="24"/>
      <c r="O2309" s="24"/>
      <c r="P2309" s="24"/>
      <c r="Q2309" s="24"/>
      <c r="R2309" s="24"/>
      <c r="S2309" s="24"/>
      <c r="T2309" s="24"/>
      <c r="U2309" s="24"/>
      <c r="V2309" s="24"/>
      <c r="W2309" s="24"/>
      <c r="X2309" s="24"/>
      <c r="Y2309" s="24"/>
      <c r="Z2309" s="24"/>
      <c r="AA2309" s="24"/>
      <c r="AB2309" s="24"/>
    </row>
    <row r="2310" spans="1:28">
      <c r="A2310" s="24"/>
      <c r="B2310" s="24"/>
      <c r="C2310" s="24"/>
      <c r="D2310" s="24"/>
      <c r="E2310" s="24"/>
      <c r="F2310" s="24"/>
      <c r="G2310" s="24"/>
      <c r="H2310" s="24"/>
      <c r="I2310" s="24"/>
      <c r="J2310" s="24"/>
      <c r="K2310" s="24"/>
      <c r="L2310" s="24"/>
      <c r="M2310" s="24"/>
      <c r="N2310" s="24"/>
      <c r="O2310" s="24"/>
      <c r="P2310" s="24"/>
      <c r="Q2310" s="24"/>
      <c r="R2310" s="24"/>
      <c r="S2310" s="24"/>
      <c r="T2310" s="24"/>
      <c r="U2310" s="24"/>
      <c r="V2310" s="24"/>
      <c r="W2310" s="24"/>
      <c r="X2310" s="24"/>
      <c r="Y2310" s="24"/>
      <c r="Z2310" s="24"/>
      <c r="AA2310" s="24"/>
      <c r="AB2310" s="24"/>
    </row>
    <row r="2311" spans="1:28">
      <c r="A2311" s="24"/>
      <c r="B2311" s="24"/>
      <c r="C2311" s="24"/>
      <c r="D2311" s="24"/>
      <c r="E2311" s="24"/>
      <c r="F2311" s="24"/>
      <c r="G2311" s="24"/>
      <c r="H2311" s="24"/>
      <c r="I2311" s="24"/>
      <c r="J2311" s="24"/>
      <c r="K2311" s="24"/>
      <c r="L2311" s="24"/>
      <c r="M2311" s="24"/>
      <c r="N2311" s="24"/>
      <c r="O2311" s="24"/>
      <c r="P2311" s="24"/>
      <c r="Q2311" s="24"/>
      <c r="R2311" s="24"/>
      <c r="S2311" s="24"/>
      <c r="T2311" s="24"/>
      <c r="U2311" s="24"/>
      <c r="V2311" s="24"/>
      <c r="W2311" s="24"/>
      <c r="X2311" s="24"/>
      <c r="Y2311" s="24"/>
      <c r="Z2311" s="24"/>
      <c r="AA2311" s="24"/>
      <c r="AB2311" s="24"/>
    </row>
    <row r="2312" spans="1:28">
      <c r="A2312" s="24"/>
      <c r="B2312" s="24"/>
      <c r="C2312" s="24"/>
      <c r="D2312" s="24"/>
      <c r="E2312" s="24"/>
      <c r="F2312" s="24"/>
      <c r="G2312" s="24"/>
      <c r="H2312" s="24"/>
      <c r="I2312" s="24"/>
      <c r="J2312" s="24"/>
      <c r="K2312" s="24"/>
      <c r="L2312" s="24"/>
      <c r="M2312" s="24"/>
      <c r="N2312" s="24"/>
      <c r="O2312" s="24"/>
      <c r="P2312" s="24"/>
      <c r="Q2312" s="24"/>
      <c r="R2312" s="24"/>
      <c r="S2312" s="24"/>
      <c r="T2312" s="24"/>
      <c r="U2312" s="24"/>
      <c r="V2312" s="24"/>
      <c r="W2312" s="24"/>
      <c r="X2312" s="24"/>
      <c r="Y2312" s="24"/>
      <c r="Z2312" s="24"/>
      <c r="AA2312" s="24"/>
      <c r="AB2312" s="24"/>
    </row>
    <row r="2313" spans="1:28">
      <c r="A2313" s="24"/>
      <c r="B2313" s="24"/>
      <c r="C2313" s="24"/>
      <c r="D2313" s="24"/>
      <c r="E2313" s="24"/>
      <c r="F2313" s="24"/>
      <c r="G2313" s="24"/>
      <c r="H2313" s="24"/>
      <c r="I2313" s="24"/>
      <c r="J2313" s="24"/>
      <c r="K2313" s="24"/>
      <c r="L2313" s="24"/>
      <c r="M2313" s="24"/>
      <c r="N2313" s="24"/>
      <c r="O2313" s="24"/>
      <c r="P2313" s="24"/>
      <c r="Q2313" s="24"/>
      <c r="R2313" s="24"/>
      <c r="S2313" s="24"/>
      <c r="T2313" s="24"/>
      <c r="U2313" s="24"/>
      <c r="V2313" s="24"/>
      <c r="W2313" s="24"/>
      <c r="X2313" s="24"/>
      <c r="Y2313" s="24"/>
      <c r="Z2313" s="24"/>
      <c r="AA2313" s="24"/>
      <c r="AB2313" s="24"/>
    </row>
    <row r="2314" spans="1:28">
      <c r="A2314" s="24"/>
      <c r="B2314" s="24"/>
      <c r="C2314" s="24"/>
      <c r="D2314" s="24"/>
      <c r="E2314" s="24"/>
      <c r="F2314" s="24"/>
      <c r="G2314" s="24"/>
      <c r="H2314" s="24"/>
      <c r="I2314" s="24"/>
      <c r="J2314" s="24"/>
      <c r="K2314" s="24"/>
      <c r="L2314" s="24"/>
      <c r="M2314" s="24"/>
      <c r="N2314" s="24"/>
      <c r="O2314" s="24"/>
      <c r="P2314" s="24"/>
      <c r="Q2314" s="24"/>
      <c r="R2314" s="24"/>
      <c r="S2314" s="24"/>
      <c r="T2314" s="24"/>
      <c r="U2314" s="24"/>
      <c r="V2314" s="24"/>
      <c r="W2314" s="24"/>
      <c r="X2314" s="24"/>
      <c r="Y2314" s="24"/>
      <c r="Z2314" s="24"/>
      <c r="AA2314" s="24"/>
      <c r="AB2314" s="24"/>
    </row>
    <row r="2315" spans="1:28">
      <c r="A2315" s="24"/>
      <c r="B2315" s="24"/>
      <c r="C2315" s="24"/>
      <c r="D2315" s="24"/>
      <c r="E2315" s="24"/>
      <c r="F2315" s="24"/>
      <c r="G2315" s="24"/>
      <c r="H2315" s="24"/>
      <c r="I2315" s="24"/>
      <c r="J2315" s="24"/>
      <c r="K2315" s="24"/>
      <c r="L2315" s="24"/>
      <c r="M2315" s="24"/>
      <c r="N2315" s="24"/>
      <c r="O2315" s="24"/>
      <c r="P2315" s="24"/>
      <c r="Q2315" s="24"/>
      <c r="R2315" s="24"/>
      <c r="S2315" s="24"/>
      <c r="T2315" s="24"/>
      <c r="U2315" s="24"/>
      <c r="V2315" s="24"/>
      <c r="W2315" s="24"/>
      <c r="X2315" s="24"/>
      <c r="Y2315" s="24"/>
      <c r="Z2315" s="24"/>
      <c r="AA2315" s="24"/>
      <c r="AB2315" s="24"/>
    </row>
    <row r="2316" spans="1:28">
      <c r="A2316" s="24"/>
      <c r="B2316" s="24"/>
      <c r="C2316" s="24"/>
      <c r="D2316" s="24"/>
      <c r="E2316" s="24"/>
      <c r="F2316" s="24"/>
      <c r="G2316" s="24"/>
      <c r="H2316" s="24"/>
      <c r="I2316" s="24"/>
      <c r="J2316" s="24"/>
      <c r="K2316" s="24"/>
      <c r="L2316" s="24"/>
      <c r="M2316" s="24"/>
      <c r="N2316" s="24"/>
      <c r="O2316" s="24"/>
      <c r="P2316" s="24"/>
      <c r="Q2316" s="24"/>
      <c r="R2316" s="24"/>
      <c r="S2316" s="24"/>
      <c r="T2316" s="24"/>
      <c r="U2316" s="24"/>
      <c r="V2316" s="24"/>
      <c r="W2316" s="24"/>
      <c r="X2316" s="24"/>
      <c r="Y2316" s="24"/>
      <c r="Z2316" s="24"/>
      <c r="AA2316" s="24"/>
      <c r="AB2316" s="24"/>
    </row>
    <row r="2317" spans="1:28">
      <c r="A2317" s="24"/>
      <c r="B2317" s="24"/>
      <c r="C2317" s="24"/>
      <c r="D2317" s="24"/>
      <c r="E2317" s="24"/>
      <c r="F2317" s="24"/>
      <c r="G2317" s="24"/>
      <c r="H2317" s="24"/>
      <c r="I2317" s="24"/>
      <c r="J2317" s="24"/>
      <c r="K2317" s="24"/>
      <c r="L2317" s="24"/>
      <c r="M2317" s="24"/>
      <c r="N2317" s="24"/>
      <c r="O2317" s="24"/>
      <c r="P2317" s="24"/>
      <c r="Q2317" s="24"/>
      <c r="R2317" s="24"/>
      <c r="S2317" s="24"/>
      <c r="T2317" s="24"/>
      <c r="U2317" s="24"/>
      <c r="V2317" s="24"/>
      <c r="W2317" s="24"/>
      <c r="X2317" s="24"/>
      <c r="Y2317" s="24"/>
      <c r="Z2317" s="24"/>
      <c r="AA2317" s="24"/>
      <c r="AB2317" s="24"/>
    </row>
    <row r="2318" spans="1:28">
      <c r="A2318" s="24"/>
      <c r="B2318" s="24"/>
      <c r="C2318" s="24"/>
      <c r="D2318" s="24"/>
      <c r="E2318" s="24"/>
      <c r="F2318" s="24"/>
      <c r="G2318" s="24"/>
      <c r="H2318" s="24"/>
      <c r="I2318" s="24"/>
      <c r="J2318" s="24"/>
      <c r="K2318" s="24"/>
      <c r="L2318" s="24"/>
      <c r="M2318" s="24"/>
      <c r="N2318" s="24"/>
      <c r="O2318" s="24"/>
      <c r="P2318" s="24"/>
      <c r="Q2318" s="24"/>
      <c r="R2318" s="24"/>
      <c r="S2318" s="24"/>
      <c r="T2318" s="24"/>
      <c r="U2318" s="24"/>
      <c r="V2318" s="24"/>
      <c r="W2318" s="24"/>
      <c r="X2318" s="24"/>
      <c r="Y2318" s="24"/>
      <c r="Z2318" s="24"/>
      <c r="AA2318" s="24"/>
      <c r="AB2318" s="24"/>
    </row>
    <row r="2319" spans="1:28">
      <c r="A2319" s="24"/>
      <c r="B2319" s="24"/>
      <c r="C2319" s="24"/>
      <c r="D2319" s="24"/>
      <c r="E2319" s="24"/>
      <c r="F2319" s="24"/>
      <c r="G2319" s="24"/>
      <c r="H2319" s="24"/>
      <c r="I2319" s="24"/>
      <c r="J2319" s="24"/>
      <c r="K2319" s="24"/>
      <c r="L2319" s="24"/>
      <c r="M2319" s="24"/>
      <c r="N2319" s="24"/>
      <c r="O2319" s="24"/>
      <c r="P2319" s="24"/>
      <c r="Q2319" s="24"/>
      <c r="R2319" s="24"/>
      <c r="S2319" s="24"/>
      <c r="T2319" s="24"/>
      <c r="U2319" s="24"/>
      <c r="V2319" s="24"/>
      <c r="W2319" s="24"/>
      <c r="X2319" s="24"/>
      <c r="Y2319" s="24"/>
      <c r="Z2319" s="24"/>
      <c r="AA2319" s="24"/>
      <c r="AB2319" s="24"/>
    </row>
    <row r="2320" spans="1:28">
      <c r="A2320" s="24"/>
      <c r="B2320" s="24"/>
      <c r="C2320" s="24"/>
      <c r="D2320" s="24"/>
      <c r="E2320" s="24"/>
      <c r="F2320" s="24"/>
      <c r="G2320" s="24"/>
      <c r="H2320" s="24"/>
      <c r="I2320" s="24"/>
      <c r="J2320" s="24"/>
      <c r="K2320" s="24"/>
      <c r="L2320" s="24"/>
      <c r="M2320" s="24"/>
      <c r="N2320" s="24"/>
      <c r="O2320" s="24"/>
      <c r="P2320" s="24"/>
      <c r="Q2320" s="24"/>
      <c r="R2320" s="24"/>
      <c r="S2320" s="24"/>
      <c r="T2320" s="24"/>
      <c r="U2320" s="24"/>
      <c r="V2320" s="24"/>
      <c r="W2320" s="24"/>
      <c r="X2320" s="24"/>
      <c r="Y2320" s="24"/>
      <c r="Z2320" s="24"/>
      <c r="AA2320" s="24"/>
      <c r="AB2320" s="24"/>
    </row>
    <row r="2321" spans="1:28">
      <c r="A2321" s="24"/>
      <c r="B2321" s="24"/>
      <c r="C2321" s="24"/>
      <c r="D2321" s="24"/>
      <c r="E2321" s="24"/>
      <c r="F2321" s="24"/>
      <c r="G2321" s="24"/>
      <c r="H2321" s="24"/>
      <c r="I2321" s="24"/>
      <c r="J2321" s="24"/>
      <c r="K2321" s="24"/>
      <c r="L2321" s="24"/>
      <c r="M2321" s="24"/>
      <c r="N2321" s="24"/>
      <c r="O2321" s="24"/>
      <c r="P2321" s="24"/>
      <c r="Q2321" s="24"/>
      <c r="R2321" s="24"/>
      <c r="S2321" s="24"/>
      <c r="T2321" s="24"/>
      <c r="U2321" s="24"/>
      <c r="V2321" s="24"/>
      <c r="W2321" s="24"/>
      <c r="X2321" s="24"/>
      <c r="Y2321" s="24"/>
      <c r="Z2321" s="24"/>
      <c r="AA2321" s="24"/>
      <c r="AB2321" s="24"/>
    </row>
    <row r="2322" spans="1:28">
      <c r="A2322" s="24"/>
      <c r="B2322" s="24"/>
      <c r="C2322" s="24"/>
      <c r="D2322" s="24"/>
      <c r="E2322" s="24"/>
      <c r="F2322" s="24"/>
      <c r="G2322" s="24"/>
      <c r="H2322" s="24"/>
      <c r="I2322" s="24"/>
      <c r="J2322" s="24"/>
      <c r="K2322" s="24"/>
      <c r="L2322" s="24"/>
      <c r="M2322" s="24"/>
      <c r="N2322" s="24"/>
      <c r="O2322" s="24"/>
      <c r="P2322" s="24"/>
      <c r="Q2322" s="24"/>
      <c r="R2322" s="24"/>
      <c r="S2322" s="24"/>
      <c r="T2322" s="24"/>
      <c r="U2322" s="24"/>
      <c r="V2322" s="24"/>
      <c r="W2322" s="24"/>
      <c r="X2322" s="24"/>
      <c r="Y2322" s="24"/>
      <c r="Z2322" s="24"/>
      <c r="AA2322" s="24"/>
      <c r="AB2322" s="24"/>
    </row>
    <row r="2323" spans="1:28">
      <c r="A2323" s="24"/>
      <c r="B2323" s="24"/>
      <c r="C2323" s="24"/>
      <c r="D2323" s="24"/>
      <c r="E2323" s="24"/>
      <c r="F2323" s="24"/>
      <c r="G2323" s="24"/>
      <c r="H2323" s="24"/>
      <c r="I2323" s="24"/>
      <c r="J2323" s="24"/>
      <c r="K2323" s="24"/>
      <c r="L2323" s="24"/>
      <c r="M2323" s="24"/>
      <c r="N2323" s="24"/>
      <c r="O2323" s="24"/>
      <c r="P2323" s="24"/>
      <c r="Q2323" s="24"/>
      <c r="R2323" s="24"/>
      <c r="S2323" s="24"/>
      <c r="T2323" s="24"/>
      <c r="U2323" s="24"/>
      <c r="V2323" s="24"/>
      <c r="W2323" s="24"/>
      <c r="X2323" s="24"/>
      <c r="Y2323" s="24"/>
      <c r="Z2323" s="24"/>
      <c r="AA2323" s="24"/>
      <c r="AB2323" s="24"/>
    </row>
    <row r="2324" spans="1:28">
      <c r="A2324" s="24"/>
      <c r="B2324" s="24"/>
      <c r="C2324" s="24"/>
      <c r="D2324" s="24"/>
      <c r="E2324" s="24"/>
      <c r="F2324" s="24"/>
      <c r="G2324" s="24"/>
      <c r="H2324" s="24"/>
      <c r="I2324" s="24"/>
      <c r="J2324" s="24"/>
      <c r="K2324" s="24"/>
      <c r="L2324" s="24"/>
      <c r="M2324" s="24"/>
      <c r="N2324" s="24"/>
      <c r="O2324" s="24"/>
      <c r="P2324" s="24"/>
      <c r="Q2324" s="24"/>
      <c r="R2324" s="24"/>
      <c r="S2324" s="24"/>
      <c r="T2324" s="24"/>
      <c r="U2324" s="24"/>
      <c r="V2324" s="24"/>
      <c r="W2324" s="24"/>
      <c r="X2324" s="24"/>
      <c r="Y2324" s="24"/>
      <c r="Z2324" s="24"/>
      <c r="AA2324" s="24"/>
      <c r="AB2324" s="24"/>
    </row>
    <row r="2325" spans="1:28">
      <c r="A2325" s="24"/>
      <c r="B2325" s="24"/>
      <c r="C2325" s="24"/>
      <c r="D2325" s="24"/>
      <c r="E2325" s="24"/>
      <c r="F2325" s="24"/>
      <c r="G2325" s="24"/>
      <c r="H2325" s="24"/>
      <c r="I2325" s="24"/>
      <c r="J2325" s="24"/>
      <c r="K2325" s="24"/>
      <c r="L2325" s="24"/>
      <c r="M2325" s="24"/>
      <c r="N2325" s="24"/>
      <c r="O2325" s="24"/>
      <c r="P2325" s="24"/>
      <c r="Q2325" s="24"/>
      <c r="R2325" s="24"/>
      <c r="S2325" s="24"/>
      <c r="T2325" s="24"/>
      <c r="U2325" s="24"/>
      <c r="V2325" s="24"/>
      <c r="W2325" s="24"/>
      <c r="X2325" s="24"/>
      <c r="Y2325" s="24"/>
      <c r="Z2325" s="24"/>
      <c r="AA2325" s="24"/>
      <c r="AB2325" s="24"/>
    </row>
    <row r="2326" spans="1:28">
      <c r="A2326" s="24"/>
      <c r="B2326" s="24"/>
      <c r="C2326" s="24"/>
      <c r="D2326" s="24"/>
      <c r="E2326" s="24"/>
      <c r="F2326" s="24"/>
      <c r="G2326" s="24"/>
      <c r="H2326" s="24"/>
      <c r="I2326" s="24"/>
      <c r="J2326" s="24"/>
      <c r="K2326" s="24"/>
      <c r="L2326" s="24"/>
      <c r="M2326" s="24"/>
      <c r="N2326" s="24"/>
      <c r="O2326" s="24"/>
      <c r="P2326" s="24"/>
      <c r="Q2326" s="24"/>
      <c r="R2326" s="24"/>
      <c r="S2326" s="24"/>
      <c r="T2326" s="24"/>
      <c r="U2326" s="24"/>
      <c r="V2326" s="24"/>
      <c r="W2326" s="24"/>
      <c r="X2326" s="24"/>
      <c r="Y2326" s="24"/>
      <c r="Z2326" s="24"/>
      <c r="AA2326" s="24"/>
      <c r="AB2326" s="24"/>
    </row>
    <row r="2327" spans="1:28">
      <c r="A2327" s="24"/>
      <c r="B2327" s="24"/>
      <c r="C2327" s="24"/>
      <c r="D2327" s="24"/>
      <c r="E2327" s="24"/>
      <c r="F2327" s="24"/>
      <c r="G2327" s="24"/>
      <c r="H2327" s="24"/>
      <c r="I2327" s="24"/>
      <c r="J2327" s="24"/>
      <c r="K2327" s="24"/>
      <c r="L2327" s="24"/>
      <c r="M2327" s="24"/>
      <c r="N2327" s="24"/>
      <c r="O2327" s="24"/>
      <c r="P2327" s="24"/>
      <c r="Q2327" s="24"/>
      <c r="R2327" s="24"/>
      <c r="S2327" s="24"/>
      <c r="T2327" s="24"/>
      <c r="U2327" s="24"/>
      <c r="V2327" s="24"/>
      <c r="W2327" s="24"/>
      <c r="X2327" s="24"/>
      <c r="Y2327" s="24"/>
      <c r="Z2327" s="24"/>
      <c r="AA2327" s="24"/>
      <c r="AB2327" s="24"/>
    </row>
    <row r="2328" spans="1:28">
      <c r="A2328" s="24"/>
      <c r="B2328" s="24"/>
      <c r="C2328" s="24"/>
      <c r="D2328" s="24"/>
      <c r="E2328" s="24"/>
      <c r="F2328" s="24"/>
      <c r="G2328" s="24"/>
      <c r="H2328" s="24"/>
      <c r="I2328" s="24"/>
      <c r="J2328" s="24"/>
      <c r="K2328" s="24"/>
      <c r="L2328" s="24"/>
      <c r="M2328" s="24"/>
      <c r="N2328" s="24"/>
      <c r="O2328" s="24"/>
      <c r="P2328" s="24"/>
      <c r="Q2328" s="24"/>
      <c r="R2328" s="24"/>
      <c r="S2328" s="24"/>
      <c r="T2328" s="24"/>
      <c r="U2328" s="24"/>
      <c r="V2328" s="24"/>
      <c r="W2328" s="24"/>
      <c r="X2328" s="24"/>
      <c r="Y2328" s="24"/>
      <c r="Z2328" s="24"/>
      <c r="AA2328" s="24"/>
      <c r="AB2328" s="24"/>
    </row>
    <row r="2329" spans="1:28">
      <c r="A2329" s="24"/>
      <c r="B2329" s="24"/>
      <c r="C2329" s="24"/>
      <c r="D2329" s="24"/>
      <c r="E2329" s="24"/>
      <c r="F2329" s="24"/>
      <c r="G2329" s="24"/>
      <c r="H2329" s="24"/>
      <c r="I2329" s="24"/>
      <c r="J2329" s="24"/>
      <c r="K2329" s="24"/>
      <c r="L2329" s="24"/>
      <c r="M2329" s="24"/>
      <c r="N2329" s="24"/>
      <c r="O2329" s="24"/>
      <c r="P2329" s="24"/>
      <c r="Q2329" s="24"/>
      <c r="R2329" s="24"/>
      <c r="S2329" s="24"/>
      <c r="T2329" s="24"/>
      <c r="U2329" s="24"/>
      <c r="V2329" s="24"/>
      <c r="W2329" s="24"/>
      <c r="X2329" s="24"/>
      <c r="Y2329" s="24"/>
      <c r="Z2329" s="24"/>
      <c r="AA2329" s="24"/>
      <c r="AB2329" s="24"/>
    </row>
    <row r="2330" spans="1:28">
      <c r="A2330" s="24"/>
      <c r="B2330" s="24"/>
      <c r="C2330" s="24"/>
      <c r="D2330" s="24"/>
      <c r="E2330" s="24"/>
      <c r="F2330" s="24"/>
      <c r="G2330" s="24"/>
      <c r="H2330" s="24"/>
      <c r="I2330" s="24"/>
      <c r="J2330" s="24"/>
      <c r="K2330" s="24"/>
      <c r="L2330" s="24"/>
      <c r="M2330" s="24"/>
      <c r="N2330" s="24"/>
      <c r="O2330" s="24"/>
      <c r="P2330" s="24"/>
      <c r="Q2330" s="24"/>
      <c r="R2330" s="24"/>
      <c r="S2330" s="24"/>
      <c r="T2330" s="24"/>
      <c r="U2330" s="24"/>
      <c r="V2330" s="24"/>
      <c r="W2330" s="24"/>
      <c r="X2330" s="24"/>
      <c r="Y2330" s="24"/>
      <c r="Z2330" s="24"/>
      <c r="AA2330" s="24"/>
      <c r="AB2330" s="24"/>
    </row>
    <row r="2331" spans="1:28">
      <c r="A2331" s="24"/>
      <c r="B2331" s="24"/>
      <c r="C2331" s="24"/>
      <c r="D2331" s="24"/>
      <c r="E2331" s="24"/>
      <c r="F2331" s="24"/>
      <c r="G2331" s="24"/>
      <c r="H2331" s="24"/>
      <c r="I2331" s="24"/>
      <c r="J2331" s="24"/>
      <c r="K2331" s="24"/>
      <c r="L2331" s="24"/>
      <c r="M2331" s="24"/>
      <c r="N2331" s="24"/>
      <c r="O2331" s="24"/>
      <c r="P2331" s="24"/>
      <c r="Q2331" s="24"/>
      <c r="R2331" s="24"/>
      <c r="S2331" s="24"/>
      <c r="T2331" s="24"/>
      <c r="U2331" s="24"/>
      <c r="V2331" s="24"/>
      <c r="W2331" s="24"/>
      <c r="X2331" s="24"/>
      <c r="Y2331" s="24"/>
      <c r="Z2331" s="24"/>
      <c r="AA2331" s="24"/>
      <c r="AB2331" s="24"/>
    </row>
    <row r="2332" spans="1:28">
      <c r="A2332" s="24"/>
      <c r="B2332" s="24"/>
      <c r="C2332" s="24"/>
      <c r="D2332" s="24"/>
      <c r="E2332" s="24"/>
      <c r="F2332" s="24"/>
      <c r="G2332" s="24"/>
      <c r="H2332" s="24"/>
      <c r="I2332" s="24"/>
      <c r="J2332" s="24"/>
      <c r="K2332" s="24"/>
      <c r="L2332" s="24"/>
      <c r="M2332" s="24"/>
      <c r="N2332" s="24"/>
      <c r="O2332" s="24"/>
      <c r="P2332" s="24"/>
      <c r="Q2332" s="24"/>
      <c r="R2332" s="24"/>
      <c r="S2332" s="24"/>
      <c r="T2332" s="24"/>
      <c r="U2332" s="24"/>
      <c r="V2332" s="24"/>
      <c r="W2332" s="24"/>
      <c r="X2332" s="24"/>
      <c r="Y2332" s="24"/>
      <c r="Z2332" s="24"/>
      <c r="AA2332" s="24"/>
      <c r="AB2332" s="24"/>
    </row>
    <row r="2333" spans="1:28">
      <c r="A2333" s="24"/>
      <c r="B2333" s="24"/>
      <c r="C2333" s="24"/>
      <c r="D2333" s="24"/>
      <c r="E2333" s="24"/>
      <c r="F2333" s="24"/>
      <c r="G2333" s="24"/>
      <c r="H2333" s="24"/>
      <c r="I2333" s="24"/>
      <c r="J2333" s="24"/>
      <c r="K2333" s="24"/>
      <c r="L2333" s="24"/>
      <c r="M2333" s="24"/>
      <c r="N2333" s="24"/>
      <c r="O2333" s="24"/>
      <c r="P2333" s="24"/>
      <c r="Q2333" s="24"/>
      <c r="R2333" s="24"/>
      <c r="S2333" s="24"/>
      <c r="T2333" s="24"/>
      <c r="U2333" s="24"/>
      <c r="V2333" s="24"/>
      <c r="W2333" s="24"/>
      <c r="X2333" s="24"/>
      <c r="Y2333" s="24"/>
      <c r="Z2333" s="24"/>
      <c r="AA2333" s="24"/>
      <c r="AB2333" s="24"/>
    </row>
    <row r="2334" spans="1:28">
      <c r="A2334" s="24"/>
      <c r="B2334" s="24"/>
      <c r="C2334" s="24"/>
      <c r="D2334" s="24"/>
      <c r="E2334" s="24"/>
      <c r="F2334" s="24"/>
      <c r="G2334" s="24"/>
      <c r="H2334" s="24"/>
      <c r="I2334" s="24"/>
      <c r="J2334" s="24"/>
      <c r="K2334" s="24"/>
      <c r="L2334" s="24"/>
      <c r="M2334" s="24"/>
      <c r="N2334" s="24"/>
      <c r="O2334" s="24"/>
      <c r="P2334" s="24"/>
      <c r="Q2334" s="24"/>
      <c r="R2334" s="24"/>
      <c r="S2334" s="24"/>
      <c r="T2334" s="24"/>
      <c r="U2334" s="24"/>
      <c r="V2334" s="24"/>
      <c r="W2334" s="24"/>
      <c r="X2334" s="24"/>
      <c r="Y2334" s="24"/>
      <c r="Z2334" s="24"/>
      <c r="AA2334" s="24"/>
      <c r="AB2334" s="24"/>
    </row>
    <row r="2335" spans="1:28">
      <c r="A2335" s="24"/>
      <c r="B2335" s="24"/>
      <c r="C2335" s="24"/>
      <c r="D2335" s="24"/>
      <c r="E2335" s="24"/>
      <c r="F2335" s="24"/>
      <c r="G2335" s="24"/>
      <c r="H2335" s="24"/>
      <c r="I2335" s="24"/>
      <c r="J2335" s="24"/>
      <c r="K2335" s="24"/>
      <c r="L2335" s="24"/>
      <c r="M2335" s="24"/>
      <c r="N2335" s="24"/>
      <c r="O2335" s="24"/>
      <c r="P2335" s="24"/>
      <c r="Q2335" s="24"/>
      <c r="R2335" s="24"/>
      <c r="S2335" s="24"/>
      <c r="T2335" s="24"/>
      <c r="U2335" s="24"/>
      <c r="V2335" s="24"/>
      <c r="W2335" s="24"/>
      <c r="X2335" s="24"/>
      <c r="Y2335" s="24"/>
      <c r="Z2335" s="24"/>
      <c r="AA2335" s="24"/>
      <c r="AB2335" s="24"/>
    </row>
    <row r="2336" spans="1:28">
      <c r="A2336" s="24"/>
      <c r="B2336" s="24"/>
      <c r="C2336" s="24"/>
      <c r="D2336" s="24"/>
      <c r="E2336" s="24"/>
      <c r="F2336" s="24"/>
      <c r="G2336" s="24"/>
      <c r="H2336" s="24"/>
      <c r="I2336" s="24"/>
      <c r="J2336" s="24"/>
      <c r="K2336" s="24"/>
      <c r="L2336" s="24"/>
      <c r="M2336" s="24"/>
      <c r="N2336" s="24"/>
      <c r="O2336" s="24"/>
      <c r="P2336" s="24"/>
      <c r="Q2336" s="24"/>
      <c r="R2336" s="24"/>
      <c r="S2336" s="24"/>
      <c r="T2336" s="24"/>
      <c r="U2336" s="24"/>
      <c r="V2336" s="24"/>
      <c r="W2336" s="24"/>
      <c r="X2336" s="24"/>
      <c r="Y2336" s="24"/>
      <c r="Z2336" s="24"/>
      <c r="AA2336" s="24"/>
      <c r="AB2336" s="24"/>
    </row>
    <row r="2337" spans="1:28">
      <c r="A2337" s="24"/>
      <c r="B2337" s="24"/>
      <c r="C2337" s="24"/>
      <c r="D2337" s="24"/>
      <c r="E2337" s="24"/>
      <c r="F2337" s="24"/>
      <c r="G2337" s="24"/>
      <c r="H2337" s="24"/>
      <c r="I2337" s="24"/>
      <c r="J2337" s="24"/>
      <c r="K2337" s="24"/>
      <c r="L2337" s="24"/>
      <c r="M2337" s="24"/>
      <c r="N2337" s="24"/>
      <c r="O2337" s="24"/>
      <c r="P2337" s="24"/>
      <c r="Q2337" s="24"/>
      <c r="R2337" s="24"/>
      <c r="S2337" s="24"/>
      <c r="T2337" s="24"/>
      <c r="U2337" s="24"/>
      <c r="V2337" s="24"/>
      <c r="W2337" s="24"/>
      <c r="X2337" s="24"/>
      <c r="Y2337" s="24"/>
      <c r="Z2337" s="24"/>
      <c r="AA2337" s="24"/>
      <c r="AB2337" s="24"/>
    </row>
    <row r="2338" spans="1:28">
      <c r="A2338" s="24"/>
      <c r="B2338" s="24"/>
      <c r="C2338" s="24"/>
      <c r="D2338" s="24"/>
      <c r="E2338" s="24"/>
      <c r="F2338" s="24"/>
      <c r="G2338" s="24"/>
      <c r="H2338" s="24"/>
      <c r="I2338" s="24"/>
      <c r="J2338" s="24"/>
      <c r="K2338" s="24"/>
      <c r="L2338" s="24"/>
      <c r="M2338" s="24"/>
      <c r="N2338" s="24"/>
      <c r="O2338" s="24"/>
      <c r="P2338" s="24"/>
      <c r="Q2338" s="24"/>
      <c r="R2338" s="24"/>
      <c r="S2338" s="24"/>
      <c r="T2338" s="24"/>
      <c r="U2338" s="24"/>
      <c r="V2338" s="24"/>
      <c r="W2338" s="24"/>
      <c r="X2338" s="24"/>
      <c r="Y2338" s="24"/>
      <c r="Z2338" s="24"/>
      <c r="AA2338" s="24"/>
      <c r="AB2338" s="24"/>
    </row>
    <row r="2339" spans="1:28">
      <c r="A2339" s="24"/>
      <c r="B2339" s="24"/>
      <c r="C2339" s="24"/>
      <c r="D2339" s="24"/>
      <c r="E2339" s="24"/>
      <c r="F2339" s="24"/>
      <c r="G2339" s="24"/>
      <c r="H2339" s="24"/>
      <c r="I2339" s="24"/>
      <c r="J2339" s="24"/>
      <c r="K2339" s="24"/>
      <c r="L2339" s="24"/>
      <c r="M2339" s="24"/>
      <c r="N2339" s="24"/>
      <c r="O2339" s="24"/>
      <c r="P2339" s="24"/>
      <c r="Q2339" s="24"/>
      <c r="R2339" s="24"/>
      <c r="S2339" s="24"/>
      <c r="T2339" s="24"/>
      <c r="U2339" s="24"/>
      <c r="V2339" s="24"/>
      <c r="W2339" s="24"/>
      <c r="X2339" s="24"/>
      <c r="Y2339" s="24"/>
      <c r="Z2339" s="24"/>
      <c r="AA2339" s="24"/>
      <c r="AB2339" s="24"/>
    </row>
    <row r="2340" spans="1:28">
      <c r="A2340" s="24"/>
      <c r="B2340" s="24"/>
      <c r="C2340" s="24"/>
      <c r="D2340" s="24"/>
      <c r="E2340" s="24"/>
      <c r="F2340" s="24"/>
      <c r="G2340" s="24"/>
      <c r="H2340" s="24"/>
      <c r="I2340" s="24"/>
      <c r="J2340" s="24"/>
      <c r="K2340" s="24"/>
      <c r="L2340" s="24"/>
      <c r="M2340" s="24"/>
      <c r="N2340" s="24"/>
      <c r="O2340" s="24"/>
      <c r="P2340" s="24"/>
      <c r="Q2340" s="24"/>
      <c r="R2340" s="24"/>
      <c r="S2340" s="24"/>
      <c r="T2340" s="24"/>
      <c r="U2340" s="24"/>
      <c r="V2340" s="24"/>
      <c r="W2340" s="24"/>
      <c r="X2340" s="24"/>
      <c r="Y2340" s="24"/>
      <c r="Z2340" s="24"/>
      <c r="AA2340" s="24"/>
      <c r="AB2340" s="24"/>
    </row>
    <row r="2341" spans="1:28">
      <c r="A2341" s="24"/>
      <c r="B2341" s="24"/>
      <c r="C2341" s="24"/>
      <c r="D2341" s="24"/>
      <c r="E2341" s="24"/>
      <c r="F2341" s="24"/>
      <c r="G2341" s="24"/>
      <c r="H2341" s="24"/>
      <c r="I2341" s="24"/>
      <c r="J2341" s="24"/>
      <c r="K2341" s="24"/>
      <c r="L2341" s="24"/>
      <c r="M2341" s="24"/>
      <c r="N2341" s="24"/>
      <c r="O2341" s="24"/>
      <c r="P2341" s="24"/>
      <c r="Q2341" s="24"/>
      <c r="R2341" s="24"/>
      <c r="S2341" s="24"/>
      <c r="T2341" s="24"/>
      <c r="U2341" s="24"/>
      <c r="V2341" s="24"/>
      <c r="W2341" s="24"/>
      <c r="X2341" s="24"/>
      <c r="Y2341" s="24"/>
      <c r="Z2341" s="24"/>
      <c r="AA2341" s="24"/>
      <c r="AB2341" s="24"/>
    </row>
    <row r="2342" spans="1:28">
      <c r="A2342" s="24"/>
      <c r="B2342" s="24"/>
      <c r="C2342" s="24"/>
      <c r="D2342" s="24"/>
      <c r="E2342" s="24"/>
      <c r="F2342" s="24"/>
      <c r="G2342" s="24"/>
      <c r="H2342" s="24"/>
      <c r="I2342" s="24"/>
      <c r="J2342" s="24"/>
      <c r="K2342" s="24"/>
      <c r="L2342" s="24"/>
      <c r="M2342" s="24"/>
      <c r="N2342" s="24"/>
      <c r="O2342" s="24"/>
      <c r="P2342" s="24"/>
      <c r="Q2342" s="24"/>
      <c r="R2342" s="24"/>
      <c r="S2342" s="24"/>
      <c r="T2342" s="24"/>
      <c r="U2342" s="24"/>
      <c r="V2342" s="24"/>
      <c r="W2342" s="24"/>
      <c r="X2342" s="24"/>
      <c r="Y2342" s="24"/>
      <c r="Z2342" s="24"/>
      <c r="AA2342" s="24"/>
      <c r="AB2342" s="24"/>
    </row>
    <row r="2343" spans="1:28">
      <c r="A2343" s="24"/>
      <c r="B2343" s="24"/>
      <c r="C2343" s="24"/>
      <c r="D2343" s="24"/>
      <c r="E2343" s="24"/>
      <c r="F2343" s="24"/>
      <c r="G2343" s="24"/>
      <c r="H2343" s="24"/>
      <c r="I2343" s="24"/>
      <c r="J2343" s="24"/>
      <c r="K2343" s="24"/>
      <c r="L2343" s="24"/>
      <c r="M2343" s="24"/>
      <c r="N2343" s="24"/>
      <c r="O2343" s="24"/>
      <c r="P2343" s="24"/>
      <c r="Q2343" s="24"/>
      <c r="R2343" s="24"/>
      <c r="S2343" s="24"/>
      <c r="T2343" s="24"/>
      <c r="U2343" s="24"/>
      <c r="V2343" s="24"/>
      <c r="W2343" s="24"/>
      <c r="X2343" s="24"/>
      <c r="Y2343" s="24"/>
      <c r="Z2343" s="24"/>
      <c r="AA2343" s="24"/>
      <c r="AB2343" s="24"/>
    </row>
    <row r="2344" spans="1:28">
      <c r="A2344" s="24"/>
      <c r="B2344" s="24"/>
      <c r="C2344" s="24"/>
      <c r="D2344" s="24"/>
      <c r="E2344" s="24"/>
      <c r="F2344" s="24"/>
      <c r="G2344" s="24"/>
      <c r="H2344" s="24"/>
      <c r="I2344" s="24"/>
      <c r="J2344" s="24"/>
      <c r="K2344" s="24"/>
      <c r="L2344" s="24"/>
      <c r="M2344" s="24"/>
      <c r="N2344" s="24"/>
      <c r="O2344" s="24"/>
      <c r="P2344" s="24"/>
      <c r="Q2344" s="24"/>
      <c r="R2344" s="24"/>
      <c r="S2344" s="24"/>
      <c r="T2344" s="24"/>
      <c r="U2344" s="24"/>
      <c r="V2344" s="24"/>
      <c r="W2344" s="24"/>
      <c r="X2344" s="24"/>
      <c r="Y2344" s="24"/>
      <c r="Z2344" s="24"/>
      <c r="AA2344" s="24"/>
      <c r="AB2344" s="24"/>
    </row>
    <row r="2345" spans="1:28">
      <c r="A2345" s="24"/>
      <c r="B2345" s="24"/>
      <c r="C2345" s="24"/>
      <c r="D2345" s="24"/>
      <c r="E2345" s="24"/>
      <c r="F2345" s="24"/>
      <c r="G2345" s="24"/>
      <c r="H2345" s="24"/>
      <c r="I2345" s="24"/>
      <c r="J2345" s="24"/>
      <c r="K2345" s="24"/>
      <c r="L2345" s="24"/>
      <c r="M2345" s="24"/>
      <c r="N2345" s="24"/>
      <c r="O2345" s="24"/>
      <c r="P2345" s="24"/>
      <c r="Q2345" s="24"/>
      <c r="R2345" s="24"/>
      <c r="S2345" s="24"/>
      <c r="T2345" s="24"/>
      <c r="U2345" s="24"/>
      <c r="V2345" s="24"/>
      <c r="W2345" s="24"/>
      <c r="X2345" s="24"/>
      <c r="Y2345" s="24"/>
      <c r="Z2345" s="24"/>
      <c r="AA2345" s="24"/>
      <c r="AB2345" s="24"/>
    </row>
    <row r="2346" spans="1:28">
      <c r="A2346" s="24"/>
      <c r="B2346" s="24"/>
      <c r="C2346" s="24"/>
      <c r="D2346" s="24"/>
      <c r="E2346" s="24"/>
      <c r="F2346" s="24"/>
      <c r="G2346" s="24"/>
      <c r="H2346" s="24"/>
      <c r="I2346" s="24"/>
      <c r="J2346" s="24"/>
      <c r="K2346" s="24"/>
      <c r="L2346" s="24"/>
      <c r="M2346" s="24"/>
      <c r="N2346" s="24"/>
      <c r="O2346" s="24"/>
      <c r="P2346" s="24"/>
      <c r="Q2346" s="24"/>
      <c r="R2346" s="24"/>
      <c r="S2346" s="24"/>
      <c r="T2346" s="24"/>
      <c r="U2346" s="24"/>
      <c r="V2346" s="24"/>
      <c r="W2346" s="24"/>
      <c r="X2346" s="24"/>
      <c r="Y2346" s="24"/>
      <c r="Z2346" s="24"/>
      <c r="AA2346" s="24"/>
      <c r="AB2346" s="24"/>
    </row>
    <row r="2347" spans="1:28">
      <c r="A2347" s="24"/>
      <c r="B2347" s="24"/>
      <c r="C2347" s="24"/>
      <c r="D2347" s="24"/>
      <c r="E2347" s="24"/>
      <c r="F2347" s="24"/>
      <c r="G2347" s="24"/>
      <c r="H2347" s="24"/>
      <c r="I2347" s="24"/>
      <c r="J2347" s="24"/>
      <c r="K2347" s="24"/>
      <c r="L2347" s="24"/>
      <c r="M2347" s="24"/>
      <c r="N2347" s="24"/>
      <c r="O2347" s="24"/>
      <c r="P2347" s="24"/>
      <c r="Q2347" s="24"/>
      <c r="R2347" s="24"/>
      <c r="S2347" s="24"/>
      <c r="T2347" s="24"/>
      <c r="U2347" s="24"/>
      <c r="V2347" s="24"/>
      <c r="W2347" s="24"/>
      <c r="X2347" s="24"/>
      <c r="Y2347" s="24"/>
      <c r="Z2347" s="24"/>
      <c r="AA2347" s="24"/>
      <c r="AB2347" s="24"/>
    </row>
    <row r="2348" spans="1:28">
      <c r="A2348" s="24"/>
      <c r="B2348" s="24"/>
      <c r="C2348" s="24"/>
      <c r="D2348" s="24"/>
      <c r="E2348" s="24"/>
      <c r="F2348" s="24"/>
      <c r="G2348" s="24"/>
      <c r="H2348" s="24"/>
      <c r="I2348" s="24"/>
      <c r="J2348" s="24"/>
      <c r="K2348" s="24"/>
      <c r="L2348" s="24"/>
      <c r="M2348" s="24"/>
      <c r="N2348" s="24"/>
      <c r="O2348" s="24"/>
      <c r="P2348" s="24"/>
      <c r="Q2348" s="24"/>
      <c r="R2348" s="24"/>
      <c r="S2348" s="24"/>
      <c r="T2348" s="24"/>
      <c r="U2348" s="24"/>
      <c r="V2348" s="24"/>
      <c r="W2348" s="24"/>
      <c r="X2348" s="24"/>
      <c r="Y2348" s="24"/>
      <c r="Z2348" s="24"/>
      <c r="AA2348" s="24"/>
      <c r="AB2348" s="24"/>
    </row>
    <row r="2349" spans="1:28">
      <c r="A2349" s="24"/>
      <c r="B2349" s="24"/>
      <c r="C2349" s="24"/>
      <c r="D2349" s="24"/>
      <c r="E2349" s="24"/>
      <c r="F2349" s="24"/>
      <c r="G2349" s="24"/>
      <c r="H2349" s="24"/>
      <c r="I2349" s="24"/>
      <c r="J2349" s="24"/>
      <c r="K2349" s="24"/>
      <c r="L2349" s="24"/>
      <c r="M2349" s="24"/>
      <c r="N2349" s="24"/>
      <c r="O2349" s="24"/>
      <c r="P2349" s="24"/>
      <c r="Q2349" s="24"/>
      <c r="R2349" s="24"/>
      <c r="S2349" s="24"/>
      <c r="T2349" s="24"/>
      <c r="U2349" s="24"/>
      <c r="V2349" s="24"/>
      <c r="W2349" s="24"/>
      <c r="X2349" s="24"/>
      <c r="Y2349" s="24"/>
      <c r="Z2349" s="24"/>
      <c r="AA2349" s="24"/>
      <c r="AB2349" s="24"/>
    </row>
    <row r="2350" spans="1:28">
      <c r="A2350" s="24"/>
      <c r="B2350" s="24"/>
      <c r="C2350" s="24"/>
      <c r="D2350" s="24"/>
      <c r="E2350" s="24"/>
      <c r="F2350" s="24"/>
      <c r="G2350" s="24"/>
      <c r="H2350" s="24"/>
      <c r="I2350" s="24"/>
      <c r="J2350" s="24"/>
      <c r="K2350" s="24"/>
      <c r="L2350" s="24"/>
      <c r="M2350" s="24"/>
      <c r="N2350" s="24"/>
      <c r="O2350" s="24"/>
      <c r="P2350" s="24"/>
      <c r="Q2350" s="24"/>
      <c r="R2350" s="24"/>
      <c r="S2350" s="24"/>
      <c r="T2350" s="24"/>
      <c r="U2350" s="24"/>
      <c r="V2350" s="24"/>
      <c r="W2350" s="24"/>
      <c r="X2350" s="24"/>
      <c r="Y2350" s="24"/>
      <c r="Z2350" s="24"/>
      <c r="AA2350" s="24"/>
      <c r="AB2350" s="24"/>
    </row>
    <row r="2351" spans="1:28">
      <c r="A2351" s="24"/>
      <c r="B2351" s="24"/>
      <c r="C2351" s="24"/>
      <c r="D2351" s="24"/>
      <c r="E2351" s="24"/>
      <c r="F2351" s="24"/>
      <c r="G2351" s="24"/>
      <c r="H2351" s="24"/>
      <c r="I2351" s="24"/>
      <c r="J2351" s="24"/>
      <c r="K2351" s="24"/>
      <c r="L2351" s="24"/>
      <c r="M2351" s="24"/>
      <c r="N2351" s="24"/>
      <c r="O2351" s="24"/>
      <c r="P2351" s="24"/>
      <c r="Q2351" s="24"/>
      <c r="R2351" s="24"/>
      <c r="S2351" s="24"/>
      <c r="T2351" s="24"/>
      <c r="U2351" s="24"/>
      <c r="V2351" s="24"/>
      <c r="W2351" s="24"/>
      <c r="X2351" s="24"/>
      <c r="Y2351" s="24"/>
      <c r="Z2351" s="24"/>
      <c r="AA2351" s="24"/>
      <c r="AB2351" s="24"/>
    </row>
    <row r="2352" spans="1:28">
      <c r="A2352" s="24"/>
      <c r="B2352" s="24"/>
      <c r="C2352" s="24"/>
      <c r="D2352" s="24"/>
      <c r="E2352" s="24"/>
      <c r="F2352" s="24"/>
      <c r="G2352" s="24"/>
      <c r="H2352" s="24"/>
      <c r="I2352" s="24"/>
      <c r="J2352" s="24"/>
      <c r="K2352" s="24"/>
      <c r="L2352" s="24"/>
      <c r="M2352" s="24"/>
      <c r="N2352" s="24"/>
      <c r="O2352" s="24"/>
      <c r="P2352" s="24"/>
      <c r="Q2352" s="24"/>
      <c r="R2352" s="24"/>
      <c r="S2352" s="24"/>
      <c r="T2352" s="24"/>
      <c r="U2352" s="24"/>
      <c r="V2352" s="24"/>
      <c r="W2352" s="24"/>
      <c r="X2352" s="24"/>
      <c r="Y2352" s="24"/>
      <c r="Z2352" s="24"/>
      <c r="AA2352" s="24"/>
      <c r="AB2352" s="24"/>
    </row>
    <row r="2353" spans="1:28">
      <c r="A2353" s="24"/>
      <c r="B2353" s="24"/>
      <c r="C2353" s="24"/>
      <c r="D2353" s="24"/>
      <c r="E2353" s="24"/>
      <c r="F2353" s="24"/>
      <c r="G2353" s="24"/>
      <c r="H2353" s="24"/>
      <c r="I2353" s="24"/>
      <c r="J2353" s="24"/>
      <c r="K2353" s="24"/>
      <c r="L2353" s="24"/>
      <c r="M2353" s="24"/>
      <c r="N2353" s="24"/>
      <c r="O2353" s="24"/>
      <c r="P2353" s="24"/>
      <c r="Q2353" s="24"/>
      <c r="R2353" s="24"/>
      <c r="S2353" s="24"/>
      <c r="T2353" s="24"/>
      <c r="U2353" s="24"/>
      <c r="V2353" s="24"/>
      <c r="W2353" s="24"/>
      <c r="X2353" s="24"/>
      <c r="Y2353" s="24"/>
      <c r="Z2353" s="24"/>
      <c r="AA2353" s="24"/>
      <c r="AB2353" s="24"/>
    </row>
    <row r="2354" spans="1:28">
      <c r="A2354" s="24"/>
      <c r="B2354" s="24"/>
      <c r="C2354" s="24"/>
      <c r="D2354" s="24"/>
      <c r="E2354" s="24"/>
      <c r="F2354" s="24"/>
      <c r="G2354" s="24"/>
      <c r="H2354" s="24"/>
      <c r="I2354" s="24"/>
      <c r="J2354" s="24"/>
      <c r="K2354" s="24"/>
      <c r="L2354" s="24"/>
      <c r="M2354" s="24"/>
      <c r="N2354" s="24"/>
      <c r="O2354" s="24"/>
      <c r="P2354" s="24"/>
      <c r="Q2354" s="24"/>
      <c r="R2354" s="24"/>
      <c r="S2354" s="24"/>
      <c r="T2354" s="24"/>
      <c r="U2354" s="24"/>
      <c r="V2354" s="24"/>
      <c r="W2354" s="24"/>
      <c r="X2354" s="24"/>
      <c r="Y2354" s="24"/>
      <c r="Z2354" s="24"/>
      <c r="AA2354" s="24"/>
      <c r="AB2354" s="24"/>
    </row>
    <row r="2355" spans="1:28">
      <c r="A2355" s="24"/>
      <c r="B2355" s="24"/>
      <c r="C2355" s="24"/>
      <c r="D2355" s="24"/>
      <c r="E2355" s="24"/>
      <c r="F2355" s="24"/>
      <c r="G2355" s="24"/>
      <c r="H2355" s="24"/>
      <c r="I2355" s="24"/>
      <c r="J2355" s="24"/>
      <c r="K2355" s="24"/>
      <c r="L2355" s="24"/>
      <c r="M2355" s="24"/>
      <c r="N2355" s="24"/>
      <c r="O2355" s="24"/>
      <c r="P2355" s="24"/>
      <c r="Q2355" s="24"/>
      <c r="R2355" s="24"/>
      <c r="S2355" s="24"/>
      <c r="T2355" s="24"/>
      <c r="U2355" s="24"/>
      <c r="V2355" s="24"/>
      <c r="W2355" s="24"/>
      <c r="X2355" s="24"/>
      <c r="Y2355" s="24"/>
      <c r="Z2355" s="24"/>
      <c r="AA2355" s="24"/>
      <c r="AB2355" s="24"/>
    </row>
    <row r="2356" spans="1:28">
      <c r="A2356" s="24"/>
      <c r="B2356" s="24"/>
      <c r="C2356" s="24"/>
      <c r="D2356" s="24"/>
      <c r="E2356" s="24"/>
      <c r="F2356" s="24"/>
      <c r="G2356" s="24"/>
      <c r="H2356" s="24"/>
      <c r="I2356" s="24"/>
      <c r="J2356" s="24"/>
      <c r="K2356" s="24"/>
      <c r="L2356" s="24"/>
      <c r="M2356" s="24"/>
      <c r="N2356" s="24"/>
      <c r="O2356" s="24"/>
      <c r="P2356" s="24"/>
      <c r="Q2356" s="24"/>
      <c r="R2356" s="24"/>
      <c r="S2356" s="24"/>
      <c r="T2356" s="24"/>
      <c r="U2356" s="24"/>
      <c r="V2356" s="24"/>
      <c r="W2356" s="24"/>
      <c r="X2356" s="24"/>
      <c r="Y2356" s="24"/>
      <c r="Z2356" s="24"/>
      <c r="AA2356" s="24"/>
      <c r="AB2356" s="24"/>
    </row>
    <row r="2357" spans="1:28">
      <c r="A2357" s="24"/>
      <c r="B2357" s="24"/>
      <c r="C2357" s="24"/>
      <c r="D2357" s="24"/>
      <c r="E2357" s="24"/>
      <c r="F2357" s="24"/>
      <c r="G2357" s="24"/>
      <c r="H2357" s="24"/>
      <c r="I2357" s="24"/>
      <c r="J2357" s="24"/>
      <c r="K2357" s="24"/>
      <c r="L2357" s="24"/>
      <c r="M2357" s="24"/>
      <c r="N2357" s="24"/>
      <c r="O2357" s="24"/>
      <c r="P2357" s="24"/>
      <c r="Q2357" s="24"/>
      <c r="R2357" s="24"/>
      <c r="S2357" s="24"/>
      <c r="T2357" s="24"/>
      <c r="U2357" s="24"/>
      <c r="V2357" s="24"/>
      <c r="W2357" s="24"/>
      <c r="X2357" s="24"/>
      <c r="Y2357" s="24"/>
      <c r="Z2357" s="24"/>
      <c r="AA2357" s="24"/>
      <c r="AB2357" s="24"/>
    </row>
    <row r="2358" spans="1:28">
      <c r="A2358" s="24"/>
      <c r="B2358" s="24"/>
      <c r="C2358" s="24"/>
      <c r="D2358" s="24"/>
      <c r="E2358" s="24"/>
      <c r="F2358" s="24"/>
      <c r="G2358" s="24"/>
      <c r="H2358" s="24"/>
      <c r="I2358" s="24"/>
      <c r="J2358" s="24"/>
      <c r="K2358" s="24"/>
      <c r="L2358" s="24"/>
      <c r="M2358" s="24"/>
      <c r="N2358" s="24"/>
      <c r="O2358" s="24"/>
      <c r="P2358" s="24"/>
      <c r="Q2358" s="24"/>
      <c r="R2358" s="24"/>
      <c r="S2358" s="24"/>
      <c r="T2358" s="24"/>
      <c r="U2358" s="24"/>
      <c r="V2358" s="24"/>
      <c r="W2358" s="24"/>
      <c r="X2358" s="24"/>
      <c r="Y2358" s="24"/>
      <c r="Z2358" s="24"/>
      <c r="AA2358" s="24"/>
      <c r="AB2358" s="24"/>
    </row>
    <row r="2359" spans="1:28">
      <c r="A2359" s="24"/>
      <c r="B2359" s="24"/>
      <c r="C2359" s="24"/>
      <c r="D2359" s="24"/>
      <c r="E2359" s="24"/>
      <c r="F2359" s="24"/>
      <c r="G2359" s="24"/>
      <c r="H2359" s="24"/>
      <c r="I2359" s="24"/>
      <c r="J2359" s="24"/>
      <c r="K2359" s="24"/>
      <c r="L2359" s="24"/>
      <c r="M2359" s="24"/>
      <c r="N2359" s="24"/>
      <c r="O2359" s="24"/>
      <c r="P2359" s="24"/>
      <c r="Q2359" s="24"/>
      <c r="R2359" s="24"/>
      <c r="S2359" s="24"/>
      <c r="T2359" s="24"/>
      <c r="U2359" s="24"/>
      <c r="V2359" s="24"/>
      <c r="W2359" s="24"/>
      <c r="X2359" s="24"/>
      <c r="Y2359" s="24"/>
      <c r="Z2359" s="24"/>
      <c r="AA2359" s="24"/>
      <c r="AB2359" s="24"/>
    </row>
    <row r="2360" spans="1:28">
      <c r="A2360" s="24"/>
      <c r="B2360" s="24"/>
      <c r="C2360" s="24"/>
      <c r="D2360" s="24"/>
      <c r="E2360" s="24"/>
      <c r="F2360" s="24"/>
      <c r="G2360" s="24"/>
      <c r="H2360" s="24"/>
      <c r="I2360" s="24"/>
      <c r="J2360" s="24"/>
      <c r="K2360" s="24"/>
      <c r="L2360" s="24"/>
      <c r="M2360" s="24"/>
      <c r="N2360" s="24"/>
      <c r="O2360" s="24"/>
      <c r="P2360" s="24"/>
      <c r="Q2360" s="24"/>
      <c r="R2360" s="24"/>
      <c r="S2360" s="24"/>
      <c r="T2360" s="24"/>
      <c r="U2360" s="24"/>
      <c r="V2360" s="24"/>
      <c r="W2360" s="24"/>
      <c r="X2360" s="24"/>
      <c r="Y2360" s="24"/>
      <c r="Z2360" s="24"/>
      <c r="AA2360" s="24"/>
      <c r="AB2360" s="24"/>
    </row>
    <row r="2361" spans="1:28">
      <c r="A2361" s="24"/>
      <c r="B2361" s="24"/>
      <c r="C2361" s="24"/>
      <c r="D2361" s="24"/>
      <c r="E2361" s="24"/>
      <c r="F2361" s="24"/>
      <c r="G2361" s="24"/>
      <c r="H2361" s="24"/>
      <c r="I2361" s="24"/>
      <c r="J2361" s="24"/>
      <c r="K2361" s="24"/>
      <c r="L2361" s="24"/>
      <c r="M2361" s="24"/>
      <c r="N2361" s="24"/>
      <c r="O2361" s="24"/>
      <c r="P2361" s="24"/>
      <c r="Q2361" s="24"/>
      <c r="R2361" s="24"/>
      <c r="S2361" s="24"/>
      <c r="T2361" s="24"/>
      <c r="U2361" s="24"/>
      <c r="V2361" s="24"/>
      <c r="W2361" s="24"/>
      <c r="X2361" s="24"/>
      <c r="Y2361" s="24"/>
      <c r="Z2361" s="24"/>
      <c r="AA2361" s="24"/>
      <c r="AB2361" s="24"/>
    </row>
    <row r="2362" spans="1:28">
      <c r="A2362" s="24"/>
      <c r="B2362" s="24"/>
      <c r="C2362" s="24"/>
      <c r="D2362" s="24"/>
      <c r="E2362" s="24"/>
      <c r="F2362" s="24"/>
      <c r="G2362" s="24"/>
      <c r="H2362" s="24"/>
      <c r="I2362" s="24"/>
      <c r="J2362" s="24"/>
      <c r="K2362" s="24"/>
      <c r="L2362" s="24"/>
      <c r="M2362" s="24"/>
      <c r="N2362" s="24"/>
      <c r="O2362" s="24"/>
      <c r="P2362" s="24"/>
      <c r="Q2362" s="24"/>
      <c r="R2362" s="24"/>
      <c r="S2362" s="24"/>
      <c r="T2362" s="24"/>
      <c r="U2362" s="24"/>
      <c r="V2362" s="24"/>
      <c r="W2362" s="24"/>
      <c r="X2362" s="24"/>
      <c r="Y2362" s="24"/>
      <c r="Z2362" s="24"/>
      <c r="AA2362" s="24"/>
      <c r="AB2362" s="24"/>
    </row>
    <row r="2363" spans="1:28">
      <c r="A2363" s="24"/>
      <c r="B2363" s="24"/>
      <c r="C2363" s="24"/>
      <c r="D2363" s="24"/>
      <c r="E2363" s="24"/>
      <c r="F2363" s="24"/>
      <c r="G2363" s="24"/>
      <c r="H2363" s="24"/>
      <c r="I2363" s="24"/>
      <c r="J2363" s="24"/>
      <c r="K2363" s="24"/>
      <c r="L2363" s="24"/>
      <c r="M2363" s="24"/>
      <c r="N2363" s="24"/>
      <c r="O2363" s="24"/>
      <c r="P2363" s="24"/>
      <c r="Q2363" s="24"/>
      <c r="R2363" s="24"/>
      <c r="S2363" s="24"/>
      <c r="T2363" s="24"/>
      <c r="U2363" s="24"/>
      <c r="V2363" s="24"/>
      <c r="W2363" s="24"/>
      <c r="X2363" s="24"/>
      <c r="Y2363" s="24"/>
      <c r="Z2363" s="24"/>
      <c r="AA2363" s="24"/>
      <c r="AB2363" s="24"/>
    </row>
    <row r="2364" spans="1:28">
      <c r="A2364" s="24"/>
      <c r="B2364" s="24"/>
      <c r="C2364" s="24"/>
      <c r="D2364" s="24"/>
      <c r="E2364" s="24"/>
      <c r="F2364" s="24"/>
      <c r="G2364" s="24"/>
      <c r="H2364" s="24"/>
      <c r="I2364" s="24"/>
      <c r="J2364" s="24"/>
      <c r="K2364" s="24"/>
      <c r="L2364" s="24"/>
      <c r="M2364" s="24"/>
      <c r="N2364" s="24"/>
      <c r="O2364" s="24"/>
      <c r="P2364" s="24"/>
      <c r="Q2364" s="24"/>
      <c r="R2364" s="24"/>
      <c r="S2364" s="24"/>
      <c r="T2364" s="24"/>
      <c r="U2364" s="24"/>
      <c r="V2364" s="24"/>
      <c r="W2364" s="24"/>
      <c r="X2364" s="24"/>
      <c r="Y2364" s="24"/>
      <c r="Z2364" s="24"/>
      <c r="AA2364" s="24"/>
      <c r="AB2364" s="24"/>
    </row>
    <row r="2365" spans="1:28">
      <c r="A2365" s="24"/>
      <c r="B2365" s="24"/>
      <c r="C2365" s="24"/>
      <c r="D2365" s="24"/>
      <c r="E2365" s="24"/>
      <c r="F2365" s="24"/>
      <c r="G2365" s="24"/>
      <c r="H2365" s="24"/>
      <c r="I2365" s="24"/>
      <c r="J2365" s="24"/>
      <c r="K2365" s="24"/>
      <c r="L2365" s="24"/>
      <c r="M2365" s="24"/>
      <c r="N2365" s="24"/>
      <c r="O2365" s="24"/>
      <c r="P2365" s="24"/>
      <c r="Q2365" s="24"/>
      <c r="R2365" s="24"/>
      <c r="S2365" s="24"/>
      <c r="T2365" s="24"/>
      <c r="U2365" s="24"/>
      <c r="V2365" s="24"/>
      <c r="W2365" s="24"/>
      <c r="X2365" s="24"/>
      <c r="Y2365" s="24"/>
      <c r="Z2365" s="24"/>
      <c r="AA2365" s="24"/>
      <c r="AB2365" s="24"/>
    </row>
    <row r="2366" spans="1:28">
      <c r="A2366" s="24"/>
      <c r="B2366" s="24"/>
      <c r="C2366" s="24"/>
      <c r="D2366" s="24"/>
      <c r="E2366" s="24"/>
      <c r="F2366" s="24"/>
      <c r="G2366" s="24"/>
      <c r="H2366" s="24"/>
      <c r="I2366" s="24"/>
      <c r="J2366" s="24"/>
      <c r="K2366" s="24"/>
      <c r="L2366" s="24"/>
      <c r="M2366" s="24"/>
      <c r="N2366" s="24"/>
      <c r="O2366" s="24"/>
      <c r="P2366" s="24"/>
      <c r="Q2366" s="24"/>
      <c r="R2366" s="24"/>
      <c r="S2366" s="24"/>
      <c r="T2366" s="24"/>
      <c r="U2366" s="24"/>
      <c r="V2366" s="24"/>
      <c r="W2366" s="24"/>
      <c r="X2366" s="24"/>
      <c r="Y2366" s="24"/>
      <c r="Z2366" s="24"/>
      <c r="AA2366" s="24"/>
      <c r="AB2366" s="24"/>
    </row>
    <row r="2367" spans="1:28">
      <c r="A2367" s="24"/>
      <c r="B2367" s="24"/>
      <c r="C2367" s="24"/>
      <c r="D2367" s="24"/>
      <c r="E2367" s="24"/>
      <c r="F2367" s="24"/>
      <c r="G2367" s="24"/>
      <c r="H2367" s="24"/>
      <c r="I2367" s="24"/>
      <c r="J2367" s="24"/>
      <c r="K2367" s="24"/>
      <c r="L2367" s="24"/>
      <c r="M2367" s="24"/>
      <c r="N2367" s="24"/>
      <c r="O2367" s="24"/>
      <c r="P2367" s="24"/>
      <c r="Q2367" s="24"/>
      <c r="R2367" s="24"/>
      <c r="S2367" s="24"/>
      <c r="T2367" s="24"/>
      <c r="U2367" s="24"/>
      <c r="V2367" s="24"/>
      <c r="W2367" s="24"/>
      <c r="X2367" s="24"/>
      <c r="Y2367" s="24"/>
      <c r="Z2367" s="24"/>
      <c r="AA2367" s="24"/>
      <c r="AB2367" s="24"/>
    </row>
    <row r="2368" spans="1:28">
      <c r="A2368" s="24"/>
      <c r="B2368" s="24"/>
      <c r="C2368" s="24"/>
      <c r="D2368" s="24"/>
      <c r="E2368" s="24"/>
      <c r="F2368" s="24"/>
      <c r="G2368" s="24"/>
      <c r="H2368" s="24"/>
      <c r="I2368" s="24"/>
      <c r="J2368" s="24"/>
      <c r="K2368" s="24"/>
      <c r="L2368" s="24"/>
      <c r="M2368" s="24"/>
      <c r="N2368" s="24"/>
      <c r="O2368" s="24"/>
      <c r="P2368" s="24"/>
      <c r="Q2368" s="24"/>
      <c r="R2368" s="24"/>
      <c r="S2368" s="24"/>
      <c r="T2368" s="24"/>
      <c r="U2368" s="24"/>
      <c r="V2368" s="24"/>
      <c r="W2368" s="24"/>
      <c r="X2368" s="24"/>
      <c r="Y2368" s="24"/>
      <c r="Z2368" s="24"/>
      <c r="AA2368" s="24"/>
      <c r="AB2368" s="24"/>
    </row>
    <row r="2369" spans="1:28">
      <c r="A2369" s="24"/>
      <c r="B2369" s="24"/>
      <c r="C2369" s="24"/>
      <c r="D2369" s="24"/>
      <c r="E2369" s="24"/>
      <c r="F2369" s="24"/>
      <c r="G2369" s="24"/>
      <c r="H2369" s="24"/>
      <c r="I2369" s="24"/>
      <c r="J2369" s="24"/>
      <c r="K2369" s="24"/>
      <c r="L2369" s="24"/>
      <c r="M2369" s="24"/>
      <c r="N2369" s="24"/>
      <c r="O2369" s="24"/>
      <c r="P2369" s="24"/>
      <c r="Q2369" s="24"/>
      <c r="R2369" s="24"/>
      <c r="S2369" s="24"/>
      <c r="T2369" s="24"/>
      <c r="U2369" s="24"/>
      <c r="V2369" s="24"/>
      <c r="W2369" s="24"/>
      <c r="X2369" s="24"/>
      <c r="Y2369" s="24"/>
      <c r="Z2369" s="24"/>
      <c r="AA2369" s="24"/>
      <c r="AB2369" s="24"/>
    </row>
    <row r="2370" spans="1:28">
      <c r="A2370" s="24"/>
      <c r="B2370" s="24"/>
      <c r="C2370" s="24"/>
      <c r="D2370" s="24"/>
      <c r="E2370" s="24"/>
      <c r="F2370" s="24"/>
      <c r="G2370" s="24"/>
      <c r="H2370" s="24"/>
      <c r="I2370" s="24"/>
      <c r="J2370" s="24"/>
      <c r="K2370" s="24"/>
      <c r="L2370" s="24"/>
      <c r="M2370" s="24"/>
      <c r="N2370" s="24"/>
      <c r="O2370" s="24"/>
      <c r="P2370" s="24"/>
      <c r="Q2370" s="24"/>
      <c r="R2370" s="24"/>
      <c r="S2370" s="24"/>
      <c r="T2370" s="24"/>
      <c r="U2370" s="24"/>
      <c r="V2370" s="24"/>
      <c r="W2370" s="24"/>
      <c r="X2370" s="24"/>
      <c r="Y2370" s="24"/>
      <c r="Z2370" s="24"/>
      <c r="AA2370" s="24"/>
      <c r="AB2370" s="24"/>
    </row>
    <row r="2371" spans="1:28">
      <c r="A2371" s="24"/>
      <c r="B2371" s="24"/>
      <c r="C2371" s="24"/>
      <c r="D2371" s="24"/>
      <c r="E2371" s="24"/>
      <c r="F2371" s="24"/>
      <c r="G2371" s="24"/>
      <c r="H2371" s="24"/>
      <c r="I2371" s="24"/>
      <c r="J2371" s="24"/>
      <c r="K2371" s="24"/>
      <c r="L2371" s="24"/>
      <c r="M2371" s="24"/>
      <c r="N2371" s="24"/>
      <c r="O2371" s="24"/>
      <c r="P2371" s="24"/>
      <c r="Q2371" s="24"/>
      <c r="R2371" s="24"/>
      <c r="S2371" s="24"/>
      <c r="T2371" s="24"/>
      <c r="U2371" s="24"/>
      <c r="V2371" s="24"/>
      <c r="W2371" s="24"/>
      <c r="X2371" s="24"/>
      <c r="Y2371" s="24"/>
      <c r="Z2371" s="24"/>
      <c r="AA2371" s="24"/>
      <c r="AB2371" s="24"/>
    </row>
    <row r="2372" spans="1:28">
      <c r="A2372" s="24"/>
      <c r="B2372" s="24"/>
      <c r="C2372" s="24"/>
      <c r="D2372" s="24"/>
      <c r="E2372" s="24"/>
      <c r="F2372" s="24"/>
      <c r="G2372" s="24"/>
      <c r="H2372" s="24"/>
      <c r="I2372" s="24"/>
      <c r="J2372" s="24"/>
      <c r="K2372" s="24"/>
      <c r="L2372" s="24"/>
      <c r="M2372" s="24"/>
      <c r="N2372" s="24"/>
      <c r="O2372" s="24"/>
      <c r="P2372" s="24"/>
      <c r="Q2372" s="24"/>
      <c r="R2372" s="24"/>
      <c r="S2372" s="24"/>
      <c r="T2372" s="24"/>
      <c r="U2372" s="24"/>
      <c r="V2372" s="24"/>
      <c r="W2372" s="24"/>
      <c r="X2372" s="24"/>
      <c r="Y2372" s="24"/>
      <c r="Z2372" s="24"/>
      <c r="AA2372" s="24"/>
      <c r="AB2372" s="24"/>
    </row>
    <row r="2373" spans="1:28">
      <c r="A2373" s="24"/>
      <c r="B2373" s="24"/>
      <c r="C2373" s="24"/>
      <c r="D2373" s="24"/>
      <c r="E2373" s="24"/>
      <c r="F2373" s="24"/>
      <c r="G2373" s="24"/>
      <c r="H2373" s="24"/>
      <c r="I2373" s="24"/>
      <c r="J2373" s="24"/>
      <c r="K2373" s="24"/>
      <c r="L2373" s="24"/>
      <c r="M2373" s="24"/>
      <c r="N2373" s="24"/>
      <c r="O2373" s="24"/>
      <c r="P2373" s="24"/>
      <c r="Q2373" s="24"/>
      <c r="R2373" s="24"/>
      <c r="S2373" s="24"/>
      <c r="T2373" s="24"/>
      <c r="U2373" s="24"/>
      <c r="V2373" s="24"/>
      <c r="W2373" s="24"/>
      <c r="X2373" s="24"/>
      <c r="Y2373" s="24"/>
      <c r="Z2373" s="24"/>
      <c r="AA2373" s="24"/>
      <c r="AB2373" s="24"/>
    </row>
    <row r="2374" spans="1:28">
      <c r="A2374" s="24"/>
      <c r="B2374" s="24"/>
      <c r="C2374" s="24"/>
      <c r="D2374" s="24"/>
      <c r="E2374" s="24"/>
      <c r="F2374" s="24"/>
      <c r="G2374" s="24"/>
      <c r="H2374" s="24"/>
      <c r="I2374" s="24"/>
      <c r="J2374" s="24"/>
      <c r="K2374" s="24"/>
      <c r="L2374" s="24"/>
      <c r="M2374" s="24"/>
      <c r="N2374" s="24"/>
      <c r="O2374" s="24"/>
      <c r="P2374" s="24"/>
      <c r="Q2374" s="24"/>
      <c r="R2374" s="24"/>
      <c r="S2374" s="24"/>
      <c r="T2374" s="24"/>
      <c r="U2374" s="24"/>
      <c r="V2374" s="24"/>
      <c r="W2374" s="24"/>
      <c r="X2374" s="24"/>
      <c r="Y2374" s="24"/>
      <c r="Z2374" s="24"/>
      <c r="AA2374" s="24"/>
      <c r="AB2374" s="24"/>
    </row>
    <row r="2375" spans="1:28">
      <c r="A2375" s="24"/>
      <c r="B2375" s="24"/>
      <c r="C2375" s="24"/>
      <c r="D2375" s="24"/>
      <c r="E2375" s="24"/>
      <c r="F2375" s="24"/>
      <c r="G2375" s="24"/>
      <c r="H2375" s="24"/>
      <c r="I2375" s="24"/>
      <c r="J2375" s="24"/>
      <c r="K2375" s="24"/>
      <c r="L2375" s="24"/>
      <c r="M2375" s="24"/>
      <c r="N2375" s="24"/>
      <c r="O2375" s="24"/>
      <c r="P2375" s="24"/>
      <c r="Q2375" s="24"/>
      <c r="R2375" s="24"/>
      <c r="S2375" s="24"/>
      <c r="T2375" s="24"/>
      <c r="U2375" s="24"/>
      <c r="V2375" s="24"/>
      <c r="W2375" s="24"/>
      <c r="X2375" s="24"/>
      <c r="Y2375" s="24"/>
      <c r="Z2375" s="24"/>
      <c r="AA2375" s="24"/>
      <c r="AB2375" s="24"/>
    </row>
    <row r="2376" spans="1:28">
      <c r="A2376" s="24"/>
      <c r="B2376" s="24"/>
      <c r="C2376" s="24"/>
      <c r="D2376" s="24"/>
      <c r="E2376" s="24"/>
      <c r="F2376" s="24"/>
      <c r="G2376" s="24"/>
      <c r="H2376" s="24"/>
      <c r="I2376" s="24"/>
      <c r="J2376" s="24"/>
      <c r="K2376" s="24"/>
      <c r="L2376" s="24"/>
      <c r="M2376" s="24"/>
      <c r="N2376" s="24"/>
      <c r="O2376" s="24"/>
      <c r="P2376" s="24"/>
      <c r="Q2376" s="24"/>
      <c r="R2376" s="24"/>
      <c r="S2376" s="24"/>
      <c r="T2376" s="24"/>
      <c r="U2376" s="24"/>
      <c r="V2376" s="24"/>
      <c r="W2376" s="24"/>
      <c r="X2376" s="24"/>
      <c r="Y2376" s="24"/>
      <c r="Z2376" s="24"/>
      <c r="AA2376" s="24"/>
      <c r="AB2376" s="24"/>
    </row>
    <row r="2377" spans="1:28">
      <c r="A2377" s="24"/>
      <c r="B2377" s="24"/>
      <c r="C2377" s="24"/>
      <c r="D2377" s="24"/>
      <c r="E2377" s="24"/>
      <c r="F2377" s="24"/>
      <c r="G2377" s="24"/>
      <c r="H2377" s="24"/>
      <c r="I2377" s="24"/>
      <c r="J2377" s="24"/>
      <c r="K2377" s="24"/>
      <c r="L2377" s="24"/>
      <c r="M2377" s="24"/>
      <c r="N2377" s="24"/>
      <c r="O2377" s="24"/>
      <c r="P2377" s="24"/>
      <c r="Q2377" s="24"/>
      <c r="R2377" s="24"/>
      <c r="S2377" s="24"/>
      <c r="T2377" s="24"/>
      <c r="U2377" s="24"/>
      <c r="V2377" s="24"/>
      <c r="W2377" s="24"/>
      <c r="X2377" s="24"/>
      <c r="Y2377" s="24"/>
      <c r="Z2377" s="24"/>
      <c r="AA2377" s="24"/>
      <c r="AB2377" s="24"/>
    </row>
    <row r="2378" spans="1:28">
      <c r="A2378" s="24"/>
      <c r="B2378" s="24"/>
      <c r="C2378" s="24"/>
      <c r="D2378" s="24"/>
      <c r="E2378" s="24"/>
      <c r="F2378" s="24"/>
      <c r="G2378" s="24"/>
      <c r="H2378" s="24"/>
      <c r="I2378" s="24"/>
      <c r="J2378" s="24"/>
      <c r="K2378" s="24"/>
      <c r="L2378" s="24"/>
      <c r="M2378" s="24"/>
      <c r="N2378" s="24"/>
      <c r="O2378" s="24"/>
      <c r="P2378" s="24"/>
      <c r="Q2378" s="24"/>
      <c r="R2378" s="24"/>
      <c r="S2378" s="24"/>
      <c r="T2378" s="24"/>
      <c r="U2378" s="24"/>
      <c r="V2378" s="24"/>
      <c r="W2378" s="24"/>
      <c r="X2378" s="24"/>
      <c r="Y2378" s="24"/>
      <c r="Z2378" s="24"/>
      <c r="AA2378" s="24"/>
      <c r="AB2378" s="24"/>
    </row>
    <row r="2379" spans="1:28">
      <c r="A2379" s="24"/>
      <c r="B2379" s="24"/>
      <c r="C2379" s="24"/>
      <c r="D2379" s="24"/>
      <c r="E2379" s="24"/>
      <c r="F2379" s="24"/>
      <c r="G2379" s="24"/>
      <c r="H2379" s="24"/>
      <c r="I2379" s="24"/>
      <c r="J2379" s="24"/>
      <c r="K2379" s="24"/>
      <c r="L2379" s="24"/>
      <c r="M2379" s="24"/>
      <c r="N2379" s="24"/>
      <c r="O2379" s="24"/>
      <c r="P2379" s="24"/>
      <c r="Q2379" s="24"/>
      <c r="R2379" s="24"/>
      <c r="S2379" s="24"/>
      <c r="T2379" s="24"/>
      <c r="U2379" s="24"/>
      <c r="V2379" s="24"/>
      <c r="W2379" s="24"/>
      <c r="X2379" s="24"/>
      <c r="Y2379" s="24"/>
      <c r="Z2379" s="24"/>
      <c r="AA2379" s="24"/>
      <c r="AB2379" s="24"/>
    </row>
    <row r="2380" spans="1:28">
      <c r="A2380" s="24"/>
      <c r="B2380" s="24"/>
      <c r="C2380" s="24"/>
      <c r="D2380" s="24"/>
      <c r="E2380" s="24"/>
      <c r="F2380" s="24"/>
      <c r="G2380" s="24"/>
      <c r="H2380" s="24"/>
      <c r="I2380" s="24"/>
      <c r="J2380" s="24"/>
      <c r="K2380" s="24"/>
      <c r="L2380" s="24"/>
      <c r="M2380" s="24"/>
      <c r="N2380" s="24"/>
      <c r="O2380" s="24"/>
      <c r="P2380" s="24"/>
      <c r="Q2380" s="24"/>
      <c r="R2380" s="24"/>
      <c r="S2380" s="24"/>
      <c r="T2380" s="24"/>
      <c r="U2380" s="24"/>
      <c r="V2380" s="24"/>
      <c r="W2380" s="24"/>
      <c r="X2380" s="24"/>
      <c r="Y2380" s="24"/>
      <c r="Z2380" s="24"/>
      <c r="AA2380" s="24"/>
      <c r="AB2380" s="24"/>
    </row>
    <row r="2381" spans="1:28">
      <c r="A2381" s="24"/>
      <c r="B2381" s="24"/>
      <c r="C2381" s="24"/>
      <c r="D2381" s="24"/>
      <c r="E2381" s="24"/>
      <c r="F2381" s="24"/>
      <c r="G2381" s="24"/>
      <c r="H2381" s="24"/>
      <c r="I2381" s="24"/>
      <c r="J2381" s="24"/>
      <c r="K2381" s="24"/>
      <c r="L2381" s="24"/>
      <c r="M2381" s="24"/>
      <c r="N2381" s="24"/>
      <c r="O2381" s="24"/>
      <c r="P2381" s="24"/>
      <c r="Q2381" s="24"/>
      <c r="R2381" s="24"/>
      <c r="S2381" s="24"/>
      <c r="T2381" s="24"/>
      <c r="U2381" s="24"/>
      <c r="V2381" s="24"/>
      <c r="W2381" s="24"/>
      <c r="X2381" s="24"/>
      <c r="Y2381" s="24"/>
      <c r="Z2381" s="24"/>
      <c r="AA2381" s="24"/>
      <c r="AB2381" s="24"/>
    </row>
    <row r="2382" spans="1:28">
      <c r="A2382" s="24"/>
      <c r="B2382" s="24"/>
      <c r="C2382" s="24"/>
      <c r="D2382" s="24"/>
      <c r="E2382" s="24"/>
      <c r="F2382" s="24"/>
      <c r="G2382" s="24"/>
      <c r="H2382" s="24"/>
      <c r="I2382" s="24"/>
      <c r="J2382" s="24"/>
      <c r="K2382" s="24"/>
      <c r="L2382" s="24"/>
      <c r="M2382" s="24"/>
      <c r="N2382" s="24"/>
      <c r="O2382" s="24"/>
      <c r="P2382" s="24"/>
      <c r="Q2382" s="24"/>
      <c r="R2382" s="24"/>
      <c r="S2382" s="24"/>
      <c r="T2382" s="24"/>
      <c r="U2382" s="24"/>
      <c r="V2382" s="24"/>
      <c r="W2382" s="24"/>
      <c r="X2382" s="24"/>
      <c r="Y2382" s="24"/>
      <c r="Z2382" s="24"/>
      <c r="AA2382" s="24"/>
      <c r="AB2382" s="24"/>
    </row>
    <row r="2383" spans="1:28">
      <c r="A2383" s="24"/>
      <c r="B2383" s="24"/>
      <c r="C2383" s="24"/>
      <c r="D2383" s="24"/>
      <c r="E2383" s="24"/>
      <c r="F2383" s="24"/>
      <c r="G2383" s="24"/>
      <c r="H2383" s="24"/>
      <c r="I2383" s="24"/>
      <c r="J2383" s="24"/>
      <c r="K2383" s="24"/>
      <c r="L2383" s="24"/>
      <c r="M2383" s="24"/>
      <c r="N2383" s="24"/>
      <c r="O2383" s="24"/>
      <c r="P2383" s="24"/>
      <c r="Q2383" s="24"/>
      <c r="R2383" s="24"/>
      <c r="S2383" s="24"/>
      <c r="T2383" s="24"/>
      <c r="U2383" s="24"/>
      <c r="V2383" s="24"/>
      <c r="W2383" s="24"/>
      <c r="X2383" s="24"/>
      <c r="Y2383" s="24"/>
      <c r="Z2383" s="24"/>
      <c r="AA2383" s="24"/>
      <c r="AB2383" s="24"/>
    </row>
    <row r="2384" spans="1:28">
      <c r="A2384" s="24"/>
      <c r="B2384" s="24"/>
      <c r="C2384" s="24"/>
      <c r="D2384" s="24"/>
      <c r="E2384" s="24"/>
      <c r="F2384" s="24"/>
      <c r="G2384" s="24"/>
      <c r="H2384" s="24"/>
      <c r="I2384" s="24"/>
      <c r="J2384" s="24"/>
      <c r="K2384" s="24"/>
      <c r="L2384" s="24"/>
      <c r="M2384" s="24"/>
      <c r="N2384" s="24"/>
      <c r="O2384" s="24"/>
      <c r="P2384" s="24"/>
      <c r="Q2384" s="24"/>
      <c r="R2384" s="24"/>
      <c r="S2384" s="24"/>
      <c r="T2384" s="24"/>
      <c r="U2384" s="24"/>
      <c r="V2384" s="24"/>
      <c r="W2384" s="24"/>
      <c r="X2384" s="24"/>
      <c r="Y2384" s="24"/>
      <c r="Z2384" s="24"/>
      <c r="AA2384" s="24"/>
      <c r="AB2384" s="24"/>
    </row>
    <row r="2385" spans="1:28">
      <c r="A2385" s="24"/>
      <c r="B2385" s="24"/>
      <c r="C2385" s="24"/>
      <c r="D2385" s="24"/>
      <c r="E2385" s="24"/>
      <c r="F2385" s="24"/>
      <c r="G2385" s="24"/>
      <c r="H2385" s="24"/>
      <c r="I2385" s="24"/>
      <c r="J2385" s="24"/>
      <c r="K2385" s="24"/>
      <c r="L2385" s="24"/>
      <c r="M2385" s="24"/>
      <c r="N2385" s="24"/>
      <c r="O2385" s="24"/>
      <c r="P2385" s="24"/>
      <c r="Q2385" s="24"/>
      <c r="R2385" s="24"/>
      <c r="S2385" s="24"/>
      <c r="T2385" s="24"/>
      <c r="U2385" s="24"/>
      <c r="V2385" s="24"/>
      <c r="W2385" s="24"/>
      <c r="X2385" s="24"/>
      <c r="Y2385" s="24"/>
      <c r="Z2385" s="24"/>
      <c r="AA2385" s="24"/>
      <c r="AB2385" s="24"/>
    </row>
    <row r="2386" spans="1:28">
      <c r="A2386" s="24"/>
      <c r="B2386" s="24"/>
      <c r="C2386" s="24"/>
      <c r="D2386" s="24"/>
      <c r="E2386" s="24"/>
      <c r="F2386" s="24"/>
      <c r="G2386" s="24"/>
      <c r="H2386" s="24"/>
      <c r="I2386" s="24"/>
      <c r="J2386" s="24"/>
      <c r="K2386" s="24"/>
      <c r="L2386" s="24"/>
      <c r="M2386" s="24"/>
      <c r="N2386" s="24"/>
      <c r="O2386" s="24"/>
      <c r="P2386" s="24"/>
      <c r="Q2386" s="24"/>
      <c r="R2386" s="24"/>
      <c r="S2386" s="24"/>
      <c r="T2386" s="24"/>
      <c r="U2386" s="24"/>
      <c r="V2386" s="24"/>
      <c r="W2386" s="24"/>
      <c r="X2386" s="24"/>
      <c r="Y2386" s="24"/>
      <c r="Z2386" s="24"/>
      <c r="AA2386" s="24"/>
      <c r="AB2386" s="24"/>
    </row>
    <row r="2387" spans="1:28">
      <c r="A2387" s="24"/>
      <c r="B2387" s="24"/>
      <c r="C2387" s="24"/>
      <c r="D2387" s="24"/>
      <c r="E2387" s="24"/>
      <c r="F2387" s="24"/>
      <c r="G2387" s="24"/>
      <c r="H2387" s="24"/>
      <c r="I2387" s="24"/>
      <c r="J2387" s="24"/>
      <c r="K2387" s="24"/>
      <c r="L2387" s="24"/>
      <c r="M2387" s="24"/>
      <c r="N2387" s="24"/>
      <c r="O2387" s="24"/>
      <c r="P2387" s="24"/>
      <c r="Q2387" s="24"/>
      <c r="R2387" s="24"/>
      <c r="S2387" s="24"/>
      <c r="T2387" s="24"/>
      <c r="U2387" s="24"/>
      <c r="V2387" s="24"/>
      <c r="W2387" s="24"/>
      <c r="X2387" s="24"/>
      <c r="Y2387" s="24"/>
      <c r="Z2387" s="24"/>
      <c r="AA2387" s="24"/>
      <c r="AB2387" s="24"/>
    </row>
    <row r="2388" spans="1:28">
      <c r="A2388" s="24"/>
      <c r="B2388" s="24"/>
      <c r="C2388" s="24"/>
      <c r="D2388" s="24"/>
      <c r="E2388" s="24"/>
      <c r="F2388" s="24"/>
      <c r="G2388" s="24"/>
      <c r="H2388" s="24"/>
      <c r="I2388" s="24"/>
      <c r="J2388" s="24"/>
      <c r="K2388" s="24"/>
      <c r="L2388" s="24"/>
      <c r="M2388" s="24"/>
      <c r="N2388" s="24"/>
      <c r="O2388" s="24"/>
      <c r="P2388" s="24"/>
      <c r="Q2388" s="24"/>
      <c r="R2388" s="24"/>
      <c r="S2388" s="24"/>
      <c r="T2388" s="24"/>
      <c r="U2388" s="24"/>
      <c r="V2388" s="24"/>
      <c r="W2388" s="24"/>
      <c r="X2388" s="24"/>
      <c r="Y2388" s="24"/>
      <c r="Z2388" s="24"/>
      <c r="AA2388" s="24"/>
      <c r="AB2388" s="24"/>
    </row>
    <row r="2389" spans="1:28">
      <c r="A2389" s="24"/>
      <c r="B2389" s="24"/>
      <c r="C2389" s="24"/>
      <c r="D2389" s="24"/>
      <c r="E2389" s="24"/>
      <c r="F2389" s="24"/>
      <c r="G2389" s="24"/>
      <c r="H2389" s="24"/>
      <c r="I2389" s="24"/>
      <c r="J2389" s="24"/>
      <c r="K2389" s="24"/>
      <c r="L2389" s="24"/>
      <c r="M2389" s="24"/>
      <c r="N2389" s="24"/>
      <c r="O2389" s="24"/>
      <c r="P2389" s="24"/>
      <c r="Q2389" s="24"/>
      <c r="R2389" s="24"/>
      <c r="S2389" s="24"/>
      <c r="T2389" s="24"/>
      <c r="U2389" s="24"/>
      <c r="V2389" s="24"/>
      <c r="W2389" s="24"/>
      <c r="X2389" s="24"/>
      <c r="Y2389" s="24"/>
      <c r="Z2389" s="24"/>
      <c r="AA2389" s="24"/>
      <c r="AB2389" s="24"/>
    </row>
    <row r="2390" spans="1:28">
      <c r="A2390" s="24"/>
      <c r="B2390" s="24"/>
      <c r="C2390" s="24"/>
      <c r="D2390" s="24"/>
      <c r="E2390" s="24"/>
      <c r="F2390" s="24"/>
      <c r="G2390" s="24"/>
      <c r="H2390" s="24"/>
      <c r="I2390" s="24"/>
      <c r="J2390" s="24"/>
      <c r="K2390" s="24"/>
      <c r="L2390" s="24"/>
      <c r="M2390" s="24"/>
      <c r="N2390" s="24"/>
      <c r="O2390" s="24"/>
      <c r="P2390" s="24"/>
      <c r="Q2390" s="24"/>
      <c r="R2390" s="24"/>
      <c r="S2390" s="24"/>
      <c r="T2390" s="24"/>
      <c r="U2390" s="24"/>
      <c r="V2390" s="24"/>
      <c r="W2390" s="24"/>
      <c r="X2390" s="24"/>
      <c r="Y2390" s="24"/>
      <c r="Z2390" s="24"/>
      <c r="AA2390" s="24"/>
      <c r="AB2390" s="24"/>
    </row>
    <row r="2391" spans="1:28">
      <c r="A2391" s="24"/>
      <c r="B2391" s="24"/>
      <c r="C2391" s="24"/>
      <c r="D2391" s="24"/>
      <c r="E2391" s="24"/>
      <c r="F2391" s="24"/>
      <c r="G2391" s="24"/>
      <c r="H2391" s="24"/>
      <c r="I2391" s="24"/>
      <c r="J2391" s="24"/>
      <c r="K2391" s="24"/>
      <c r="L2391" s="24"/>
      <c r="M2391" s="24"/>
      <c r="N2391" s="24"/>
      <c r="O2391" s="24"/>
      <c r="P2391" s="24"/>
      <c r="Q2391" s="24"/>
      <c r="R2391" s="24"/>
      <c r="S2391" s="24"/>
      <c r="T2391" s="24"/>
      <c r="U2391" s="24"/>
      <c r="V2391" s="24"/>
      <c r="W2391" s="24"/>
      <c r="X2391" s="24"/>
      <c r="Y2391" s="24"/>
      <c r="Z2391" s="24"/>
      <c r="AA2391" s="24"/>
      <c r="AB2391" s="24"/>
    </row>
    <row r="2392" spans="1:28">
      <c r="A2392" s="24"/>
      <c r="B2392" s="24"/>
      <c r="C2392" s="24"/>
      <c r="D2392" s="24"/>
      <c r="E2392" s="24"/>
      <c r="F2392" s="24"/>
      <c r="G2392" s="24"/>
      <c r="H2392" s="24"/>
      <c r="I2392" s="24"/>
      <c r="J2392" s="24"/>
      <c r="K2392" s="24"/>
      <c r="L2392" s="24"/>
      <c r="M2392" s="24"/>
      <c r="N2392" s="24"/>
      <c r="O2392" s="24"/>
      <c r="P2392" s="24"/>
      <c r="Q2392" s="24"/>
      <c r="R2392" s="24"/>
      <c r="S2392" s="24"/>
      <c r="T2392" s="24"/>
      <c r="U2392" s="24"/>
      <c r="V2392" s="24"/>
      <c r="W2392" s="24"/>
      <c r="X2392" s="24"/>
      <c r="Y2392" s="24"/>
      <c r="Z2392" s="24"/>
      <c r="AA2392" s="24"/>
      <c r="AB2392" s="24"/>
    </row>
    <row r="2393" spans="1:28">
      <c r="A2393" s="24"/>
      <c r="B2393" s="24"/>
      <c r="C2393" s="24"/>
      <c r="D2393" s="24"/>
      <c r="E2393" s="24"/>
      <c r="F2393" s="24"/>
      <c r="G2393" s="24"/>
      <c r="H2393" s="24"/>
      <c r="I2393" s="24"/>
      <c r="J2393" s="24"/>
      <c r="K2393" s="24"/>
      <c r="L2393" s="24"/>
      <c r="M2393" s="24"/>
      <c r="N2393" s="24"/>
      <c r="O2393" s="24"/>
      <c r="P2393" s="24"/>
      <c r="Q2393" s="24"/>
      <c r="R2393" s="24"/>
      <c r="S2393" s="24"/>
      <c r="T2393" s="24"/>
      <c r="U2393" s="24"/>
      <c r="V2393" s="24"/>
      <c r="W2393" s="24"/>
      <c r="X2393" s="24"/>
      <c r="Y2393" s="24"/>
      <c r="Z2393" s="24"/>
      <c r="AA2393" s="24"/>
      <c r="AB2393" s="24"/>
    </row>
    <row r="2394" spans="1:28">
      <c r="A2394" s="24"/>
      <c r="B2394" s="24"/>
      <c r="C2394" s="24"/>
      <c r="D2394" s="24"/>
      <c r="E2394" s="24"/>
      <c r="F2394" s="24"/>
      <c r="G2394" s="24"/>
      <c r="H2394" s="24"/>
      <c r="I2394" s="24"/>
      <c r="J2394" s="24"/>
      <c r="K2394" s="24"/>
      <c r="L2394" s="24"/>
      <c r="M2394" s="24"/>
      <c r="N2394" s="24"/>
      <c r="O2394" s="24"/>
      <c r="P2394" s="24"/>
      <c r="Q2394" s="24"/>
      <c r="R2394" s="24"/>
      <c r="S2394" s="24"/>
      <c r="T2394" s="24"/>
      <c r="U2394" s="24"/>
      <c r="V2394" s="24"/>
      <c r="W2394" s="24"/>
      <c r="X2394" s="24"/>
      <c r="Y2394" s="24"/>
      <c r="Z2394" s="24"/>
      <c r="AA2394" s="24"/>
      <c r="AB2394" s="24"/>
    </row>
    <row r="2395" spans="1:28">
      <c r="A2395" s="24"/>
      <c r="B2395" s="24"/>
      <c r="C2395" s="24"/>
      <c r="D2395" s="24"/>
      <c r="E2395" s="24"/>
      <c r="F2395" s="24"/>
      <c r="G2395" s="24"/>
      <c r="H2395" s="24"/>
      <c r="I2395" s="24"/>
      <c r="J2395" s="24"/>
      <c r="K2395" s="24"/>
      <c r="L2395" s="24"/>
      <c r="M2395" s="24"/>
      <c r="N2395" s="24"/>
      <c r="O2395" s="24"/>
      <c r="P2395" s="24"/>
      <c r="Q2395" s="24"/>
      <c r="R2395" s="24"/>
      <c r="S2395" s="24"/>
      <c r="T2395" s="24"/>
      <c r="U2395" s="24"/>
      <c r="V2395" s="24"/>
      <c r="W2395" s="24"/>
      <c r="X2395" s="24"/>
      <c r="Y2395" s="24"/>
      <c r="Z2395" s="24"/>
      <c r="AA2395" s="24"/>
      <c r="AB2395" s="24"/>
    </row>
    <row r="2396" spans="1:28">
      <c r="A2396" s="24"/>
      <c r="B2396" s="24"/>
      <c r="C2396" s="24"/>
      <c r="D2396" s="24"/>
      <c r="E2396" s="24"/>
      <c r="F2396" s="24"/>
      <c r="G2396" s="24"/>
      <c r="H2396" s="24"/>
      <c r="I2396" s="24"/>
      <c r="J2396" s="24"/>
      <c r="K2396" s="24"/>
      <c r="L2396" s="24"/>
      <c r="M2396" s="24"/>
      <c r="N2396" s="24"/>
      <c r="O2396" s="24"/>
      <c r="P2396" s="24"/>
      <c r="Q2396" s="24"/>
      <c r="R2396" s="24"/>
      <c r="S2396" s="24"/>
      <c r="T2396" s="24"/>
      <c r="U2396" s="24"/>
      <c r="V2396" s="24"/>
      <c r="W2396" s="24"/>
      <c r="X2396" s="24"/>
      <c r="Y2396" s="24"/>
      <c r="Z2396" s="24"/>
      <c r="AA2396" s="24"/>
      <c r="AB2396" s="24"/>
    </row>
    <row r="2397" spans="1:28">
      <c r="A2397" s="24"/>
      <c r="B2397" s="24"/>
      <c r="C2397" s="24"/>
      <c r="D2397" s="24"/>
      <c r="E2397" s="24"/>
      <c r="F2397" s="24"/>
      <c r="G2397" s="24"/>
      <c r="H2397" s="24"/>
      <c r="I2397" s="24"/>
      <c r="J2397" s="24"/>
      <c r="K2397" s="24"/>
      <c r="L2397" s="24"/>
      <c r="M2397" s="24"/>
      <c r="N2397" s="24"/>
      <c r="O2397" s="24"/>
      <c r="P2397" s="24"/>
      <c r="Q2397" s="24"/>
      <c r="R2397" s="24"/>
      <c r="S2397" s="24"/>
      <c r="T2397" s="24"/>
      <c r="U2397" s="24"/>
      <c r="V2397" s="24"/>
      <c r="W2397" s="24"/>
      <c r="X2397" s="24"/>
      <c r="Y2397" s="24"/>
      <c r="Z2397" s="24"/>
      <c r="AA2397" s="24"/>
      <c r="AB2397" s="24"/>
    </row>
    <row r="2398" spans="1:28">
      <c r="A2398" s="24"/>
      <c r="B2398" s="24"/>
      <c r="C2398" s="24"/>
      <c r="D2398" s="24"/>
      <c r="E2398" s="24"/>
      <c r="F2398" s="24"/>
      <c r="G2398" s="24"/>
      <c r="H2398" s="24"/>
      <c r="I2398" s="24"/>
      <c r="J2398" s="24"/>
      <c r="K2398" s="24"/>
      <c r="L2398" s="24"/>
      <c r="M2398" s="24"/>
      <c r="N2398" s="24"/>
      <c r="O2398" s="24"/>
      <c r="P2398" s="24"/>
      <c r="Q2398" s="24"/>
      <c r="R2398" s="24"/>
      <c r="S2398" s="24"/>
      <c r="T2398" s="24"/>
      <c r="U2398" s="24"/>
      <c r="V2398" s="24"/>
      <c r="W2398" s="24"/>
      <c r="X2398" s="24"/>
      <c r="Y2398" s="24"/>
      <c r="Z2398" s="24"/>
      <c r="AA2398" s="24"/>
      <c r="AB2398" s="24"/>
    </row>
    <row r="2399" spans="1:28">
      <c r="A2399" s="24"/>
      <c r="B2399" s="24"/>
      <c r="C2399" s="24"/>
      <c r="D2399" s="24"/>
      <c r="E2399" s="24"/>
      <c r="F2399" s="24"/>
      <c r="G2399" s="24"/>
      <c r="H2399" s="24"/>
      <c r="I2399" s="24"/>
      <c r="J2399" s="24"/>
      <c r="K2399" s="24"/>
      <c r="L2399" s="24"/>
      <c r="M2399" s="24"/>
      <c r="N2399" s="24"/>
      <c r="O2399" s="24"/>
      <c r="P2399" s="24"/>
      <c r="Q2399" s="24"/>
      <c r="R2399" s="24"/>
      <c r="S2399" s="24"/>
      <c r="T2399" s="24"/>
      <c r="U2399" s="24"/>
      <c r="V2399" s="24"/>
      <c r="W2399" s="24"/>
      <c r="X2399" s="24"/>
      <c r="Y2399" s="24"/>
      <c r="Z2399" s="24"/>
      <c r="AA2399" s="24"/>
      <c r="AB2399" s="24"/>
    </row>
    <row r="2400" spans="1:28">
      <c r="A2400" s="24"/>
      <c r="B2400" s="24"/>
      <c r="C2400" s="24"/>
      <c r="D2400" s="24"/>
      <c r="E2400" s="24"/>
      <c r="F2400" s="24"/>
      <c r="G2400" s="24"/>
      <c r="H2400" s="24"/>
      <c r="I2400" s="24"/>
      <c r="J2400" s="24"/>
      <c r="K2400" s="24"/>
      <c r="L2400" s="24"/>
      <c r="M2400" s="24"/>
      <c r="N2400" s="24"/>
      <c r="O2400" s="24"/>
      <c r="P2400" s="24"/>
      <c r="Q2400" s="24"/>
      <c r="R2400" s="24"/>
      <c r="S2400" s="24"/>
      <c r="T2400" s="24"/>
      <c r="U2400" s="24"/>
      <c r="V2400" s="24"/>
      <c r="W2400" s="24"/>
      <c r="X2400" s="24"/>
      <c r="Y2400" s="24"/>
      <c r="Z2400" s="24"/>
      <c r="AA2400" s="24"/>
      <c r="AB2400" s="24"/>
    </row>
    <row r="2401" spans="1:28">
      <c r="A2401" s="24"/>
      <c r="B2401" s="24"/>
      <c r="C2401" s="24"/>
      <c r="D2401" s="24"/>
      <c r="E2401" s="24"/>
      <c r="F2401" s="24"/>
      <c r="G2401" s="24"/>
      <c r="H2401" s="24"/>
      <c r="I2401" s="24"/>
      <c r="J2401" s="24"/>
      <c r="K2401" s="24"/>
      <c r="L2401" s="24"/>
      <c r="M2401" s="24"/>
      <c r="N2401" s="24"/>
      <c r="O2401" s="24"/>
      <c r="P2401" s="24"/>
      <c r="Q2401" s="24"/>
      <c r="R2401" s="24"/>
      <c r="S2401" s="24"/>
      <c r="T2401" s="24"/>
      <c r="U2401" s="24"/>
      <c r="V2401" s="24"/>
      <c r="W2401" s="24"/>
      <c r="X2401" s="24"/>
      <c r="Y2401" s="24"/>
      <c r="Z2401" s="24"/>
      <c r="AA2401" s="24"/>
      <c r="AB2401" s="24"/>
    </row>
    <row r="2402" spans="1:28">
      <c r="A2402" s="24"/>
      <c r="B2402" s="24"/>
      <c r="C2402" s="24"/>
      <c r="D2402" s="24"/>
      <c r="E2402" s="24"/>
      <c r="F2402" s="24"/>
      <c r="G2402" s="24"/>
      <c r="H2402" s="24"/>
      <c r="I2402" s="24"/>
      <c r="J2402" s="24"/>
      <c r="K2402" s="24"/>
      <c r="L2402" s="24"/>
      <c r="M2402" s="24"/>
      <c r="N2402" s="24"/>
      <c r="O2402" s="24"/>
      <c r="P2402" s="24"/>
      <c r="Q2402" s="24"/>
      <c r="R2402" s="24"/>
      <c r="S2402" s="24"/>
      <c r="T2402" s="24"/>
      <c r="U2402" s="24"/>
      <c r="V2402" s="24"/>
      <c r="W2402" s="24"/>
      <c r="X2402" s="24"/>
      <c r="Y2402" s="24"/>
      <c r="Z2402" s="24"/>
      <c r="AA2402" s="24"/>
      <c r="AB2402" s="24"/>
    </row>
    <row r="2403" spans="1:28">
      <c r="A2403" s="24"/>
      <c r="B2403" s="24"/>
      <c r="C2403" s="24"/>
      <c r="D2403" s="24"/>
      <c r="E2403" s="24"/>
      <c r="F2403" s="24"/>
      <c r="G2403" s="24"/>
      <c r="H2403" s="24"/>
      <c r="I2403" s="24"/>
      <c r="J2403" s="24"/>
      <c r="K2403" s="24"/>
      <c r="L2403" s="24"/>
      <c r="M2403" s="24"/>
      <c r="N2403" s="24"/>
      <c r="O2403" s="24"/>
      <c r="P2403" s="24"/>
      <c r="Q2403" s="24"/>
      <c r="R2403" s="24"/>
      <c r="S2403" s="24"/>
      <c r="T2403" s="24"/>
      <c r="U2403" s="24"/>
      <c r="V2403" s="24"/>
      <c r="W2403" s="24"/>
      <c r="X2403" s="24"/>
      <c r="Y2403" s="24"/>
      <c r="Z2403" s="24"/>
      <c r="AA2403" s="24"/>
      <c r="AB2403" s="24"/>
    </row>
    <row r="2404" spans="1:28">
      <c r="A2404" s="24"/>
      <c r="B2404" s="24"/>
      <c r="C2404" s="24"/>
      <c r="D2404" s="24"/>
      <c r="E2404" s="24"/>
      <c r="F2404" s="24"/>
      <c r="G2404" s="24"/>
      <c r="H2404" s="24"/>
      <c r="I2404" s="24"/>
      <c r="J2404" s="24"/>
      <c r="K2404" s="24"/>
      <c r="L2404" s="24"/>
      <c r="M2404" s="24"/>
      <c r="N2404" s="24"/>
      <c r="O2404" s="24"/>
      <c r="P2404" s="24"/>
      <c r="Q2404" s="24"/>
      <c r="R2404" s="24"/>
      <c r="S2404" s="24"/>
      <c r="T2404" s="24"/>
      <c r="U2404" s="24"/>
      <c r="V2404" s="24"/>
      <c r="W2404" s="24"/>
      <c r="X2404" s="24"/>
      <c r="Y2404" s="24"/>
      <c r="Z2404" s="24"/>
      <c r="AA2404" s="24"/>
      <c r="AB2404" s="24"/>
    </row>
    <row r="2405" spans="1:28">
      <c r="A2405" s="24"/>
      <c r="B2405" s="24"/>
      <c r="C2405" s="24"/>
      <c r="D2405" s="24"/>
      <c r="E2405" s="24"/>
      <c r="F2405" s="24"/>
      <c r="G2405" s="24"/>
      <c r="H2405" s="24"/>
      <c r="I2405" s="24"/>
      <c r="J2405" s="24"/>
      <c r="K2405" s="24"/>
      <c r="L2405" s="24"/>
      <c r="M2405" s="24"/>
      <c r="N2405" s="24"/>
      <c r="O2405" s="24"/>
      <c r="P2405" s="24"/>
      <c r="Q2405" s="24"/>
      <c r="R2405" s="24"/>
      <c r="S2405" s="24"/>
      <c r="T2405" s="24"/>
      <c r="U2405" s="24"/>
      <c r="V2405" s="24"/>
      <c r="W2405" s="24"/>
      <c r="X2405" s="24"/>
      <c r="Y2405" s="24"/>
      <c r="Z2405" s="24"/>
      <c r="AA2405" s="24"/>
      <c r="AB2405" s="24"/>
    </row>
    <row r="2406" spans="1:28">
      <c r="A2406" s="24"/>
      <c r="B2406" s="24"/>
      <c r="C2406" s="24"/>
      <c r="D2406" s="24"/>
      <c r="E2406" s="24"/>
      <c r="F2406" s="24"/>
      <c r="G2406" s="24"/>
      <c r="H2406" s="24"/>
      <c r="I2406" s="24"/>
      <c r="J2406" s="24"/>
      <c r="K2406" s="24"/>
      <c r="L2406" s="24"/>
      <c r="M2406" s="24"/>
      <c r="N2406" s="24"/>
      <c r="O2406" s="24"/>
      <c r="P2406" s="24"/>
      <c r="Q2406" s="24"/>
      <c r="R2406" s="24"/>
      <c r="S2406" s="24"/>
      <c r="T2406" s="24"/>
      <c r="U2406" s="24"/>
      <c r="V2406" s="24"/>
      <c r="W2406" s="24"/>
      <c r="X2406" s="24"/>
      <c r="Y2406" s="24"/>
      <c r="Z2406" s="24"/>
      <c r="AA2406" s="24"/>
      <c r="AB2406" s="24"/>
    </row>
    <row r="2407" spans="1:28">
      <c r="A2407" s="24"/>
      <c r="B2407" s="24"/>
      <c r="C2407" s="24"/>
      <c r="D2407" s="24"/>
      <c r="E2407" s="24"/>
      <c r="F2407" s="24"/>
      <c r="G2407" s="24"/>
      <c r="H2407" s="24"/>
      <c r="I2407" s="24"/>
      <c r="J2407" s="24"/>
      <c r="K2407" s="24"/>
      <c r="L2407" s="24"/>
      <c r="M2407" s="24"/>
      <c r="N2407" s="24"/>
      <c r="O2407" s="24"/>
      <c r="P2407" s="24"/>
      <c r="Q2407" s="24"/>
      <c r="R2407" s="24"/>
      <c r="S2407" s="24"/>
      <c r="T2407" s="24"/>
      <c r="U2407" s="24"/>
      <c r="V2407" s="24"/>
      <c r="W2407" s="24"/>
      <c r="X2407" s="24"/>
      <c r="Y2407" s="24"/>
      <c r="Z2407" s="24"/>
      <c r="AA2407" s="24"/>
      <c r="AB2407" s="24"/>
    </row>
    <row r="2408" spans="1:28">
      <c r="A2408" s="24"/>
      <c r="B2408" s="24"/>
      <c r="C2408" s="24"/>
      <c r="D2408" s="24"/>
      <c r="E2408" s="24"/>
      <c r="F2408" s="24"/>
      <c r="G2408" s="24"/>
      <c r="H2408" s="24"/>
      <c r="I2408" s="24"/>
      <c r="J2408" s="24"/>
      <c r="K2408" s="24"/>
      <c r="L2408" s="24"/>
      <c r="M2408" s="24"/>
      <c r="N2408" s="24"/>
      <c r="O2408" s="24"/>
      <c r="P2408" s="24"/>
      <c r="Q2408" s="24"/>
      <c r="R2408" s="24"/>
      <c r="S2408" s="24"/>
      <c r="T2408" s="24"/>
      <c r="U2408" s="24"/>
      <c r="V2408" s="24"/>
      <c r="W2408" s="24"/>
      <c r="X2408" s="24"/>
      <c r="Y2408" s="24"/>
      <c r="Z2408" s="24"/>
      <c r="AA2408" s="24"/>
      <c r="AB2408" s="24"/>
    </row>
    <row r="2409" spans="1:28">
      <c r="A2409" s="24"/>
      <c r="B2409" s="24"/>
      <c r="C2409" s="24"/>
      <c r="D2409" s="24"/>
      <c r="E2409" s="24"/>
      <c r="F2409" s="24"/>
      <c r="G2409" s="24"/>
      <c r="H2409" s="24"/>
      <c r="I2409" s="24"/>
      <c r="J2409" s="24"/>
      <c r="K2409" s="24"/>
      <c r="L2409" s="24"/>
      <c r="M2409" s="24"/>
      <c r="N2409" s="24"/>
      <c r="O2409" s="24"/>
      <c r="P2409" s="24"/>
      <c r="Q2409" s="24"/>
      <c r="R2409" s="24"/>
      <c r="S2409" s="24"/>
      <c r="T2409" s="24"/>
      <c r="U2409" s="24"/>
      <c r="V2409" s="24"/>
      <c r="W2409" s="24"/>
      <c r="X2409" s="24"/>
      <c r="Y2409" s="24"/>
      <c r="Z2409" s="24"/>
      <c r="AA2409" s="24"/>
      <c r="AB2409" s="24"/>
    </row>
    <row r="2410" spans="1:28">
      <c r="A2410" s="24"/>
      <c r="B2410" s="24"/>
      <c r="C2410" s="24"/>
      <c r="D2410" s="24"/>
      <c r="E2410" s="24"/>
      <c r="F2410" s="24"/>
      <c r="G2410" s="24"/>
      <c r="H2410" s="24"/>
      <c r="I2410" s="24"/>
      <c r="J2410" s="24"/>
      <c r="K2410" s="24"/>
      <c r="L2410" s="24"/>
      <c r="M2410" s="24"/>
      <c r="N2410" s="24"/>
      <c r="O2410" s="24"/>
      <c r="P2410" s="24"/>
      <c r="Q2410" s="24"/>
      <c r="R2410" s="24"/>
      <c r="S2410" s="24"/>
      <c r="T2410" s="24"/>
      <c r="U2410" s="24"/>
      <c r="V2410" s="24"/>
      <c r="W2410" s="24"/>
      <c r="X2410" s="24"/>
      <c r="Y2410" s="24"/>
      <c r="Z2410" s="24"/>
      <c r="AA2410" s="24"/>
      <c r="AB2410" s="24"/>
    </row>
    <row r="2411" spans="1:28">
      <c r="A2411" s="24"/>
      <c r="B2411" s="24"/>
      <c r="C2411" s="24"/>
      <c r="D2411" s="24"/>
      <c r="E2411" s="24"/>
      <c r="F2411" s="24"/>
      <c r="G2411" s="24"/>
      <c r="H2411" s="24"/>
      <c r="I2411" s="24"/>
      <c r="J2411" s="24"/>
      <c r="K2411" s="24"/>
      <c r="L2411" s="24"/>
      <c r="M2411" s="24"/>
      <c r="N2411" s="24"/>
      <c r="O2411" s="24"/>
      <c r="P2411" s="24"/>
      <c r="Q2411" s="24"/>
      <c r="R2411" s="24"/>
      <c r="S2411" s="24"/>
      <c r="T2411" s="24"/>
      <c r="U2411" s="24"/>
      <c r="V2411" s="24"/>
      <c r="W2411" s="24"/>
      <c r="X2411" s="24"/>
      <c r="Y2411" s="24"/>
      <c r="Z2411" s="24"/>
      <c r="AA2411" s="24"/>
      <c r="AB2411" s="24"/>
    </row>
    <row r="2412" spans="1:28">
      <c r="A2412" s="24"/>
      <c r="B2412" s="24"/>
      <c r="C2412" s="24"/>
      <c r="D2412" s="24"/>
      <c r="E2412" s="24"/>
      <c r="F2412" s="24"/>
      <c r="G2412" s="24"/>
      <c r="H2412" s="24"/>
      <c r="I2412" s="24"/>
      <c r="J2412" s="24"/>
      <c r="K2412" s="24"/>
      <c r="L2412" s="24"/>
      <c r="M2412" s="24"/>
      <c r="N2412" s="24"/>
      <c r="O2412" s="24"/>
      <c r="P2412" s="24"/>
      <c r="Q2412" s="24"/>
      <c r="R2412" s="24"/>
      <c r="S2412" s="24"/>
      <c r="T2412" s="24"/>
      <c r="U2412" s="24"/>
      <c r="V2412" s="24"/>
      <c r="W2412" s="24"/>
      <c r="X2412" s="24"/>
      <c r="Y2412" s="24"/>
      <c r="Z2412" s="24"/>
      <c r="AA2412" s="24"/>
      <c r="AB2412" s="24"/>
    </row>
    <row r="2413" spans="1:28">
      <c r="A2413" s="24"/>
      <c r="B2413" s="24"/>
      <c r="C2413" s="24"/>
      <c r="D2413" s="24"/>
      <c r="E2413" s="24"/>
      <c r="F2413" s="24"/>
      <c r="G2413" s="24"/>
      <c r="H2413" s="24"/>
      <c r="I2413" s="24"/>
      <c r="J2413" s="24"/>
      <c r="K2413" s="24"/>
      <c r="L2413" s="24"/>
      <c r="M2413" s="24"/>
      <c r="N2413" s="24"/>
      <c r="O2413" s="24"/>
      <c r="P2413" s="24"/>
      <c r="Q2413" s="24"/>
      <c r="R2413" s="24"/>
      <c r="S2413" s="24"/>
      <c r="T2413" s="24"/>
      <c r="U2413" s="24"/>
      <c r="V2413" s="24"/>
      <c r="W2413" s="24"/>
      <c r="X2413" s="24"/>
      <c r="Y2413" s="24"/>
      <c r="Z2413" s="24"/>
      <c r="AA2413" s="24"/>
      <c r="AB2413" s="24"/>
    </row>
    <row r="2414" spans="1:28">
      <c r="A2414" s="24"/>
      <c r="B2414" s="24"/>
      <c r="C2414" s="24"/>
      <c r="D2414" s="24"/>
      <c r="E2414" s="24"/>
      <c r="F2414" s="24"/>
      <c r="G2414" s="24"/>
      <c r="H2414" s="24"/>
      <c r="I2414" s="24"/>
      <c r="J2414" s="24"/>
      <c r="K2414" s="24"/>
      <c r="L2414" s="24"/>
      <c r="M2414" s="24"/>
      <c r="N2414" s="24"/>
      <c r="O2414" s="24"/>
      <c r="P2414" s="24"/>
      <c r="Q2414" s="24"/>
      <c r="R2414" s="24"/>
      <c r="S2414" s="24"/>
      <c r="T2414" s="24"/>
      <c r="U2414" s="24"/>
      <c r="V2414" s="24"/>
      <c r="W2414" s="24"/>
      <c r="X2414" s="24"/>
      <c r="Y2414" s="24"/>
      <c r="Z2414" s="24"/>
      <c r="AA2414" s="24"/>
      <c r="AB2414" s="24"/>
    </row>
    <row r="2415" spans="1:28">
      <c r="A2415" s="24"/>
      <c r="B2415" s="24"/>
      <c r="C2415" s="24"/>
      <c r="D2415" s="24"/>
      <c r="E2415" s="24"/>
      <c r="F2415" s="24"/>
      <c r="G2415" s="24"/>
      <c r="H2415" s="24"/>
      <c r="I2415" s="24"/>
      <c r="J2415" s="24"/>
      <c r="K2415" s="24"/>
      <c r="L2415" s="24"/>
      <c r="M2415" s="24"/>
      <c r="N2415" s="24"/>
      <c r="O2415" s="24"/>
      <c r="P2415" s="24"/>
      <c r="Q2415" s="24"/>
      <c r="R2415" s="24"/>
      <c r="S2415" s="24"/>
      <c r="T2415" s="24"/>
      <c r="U2415" s="24"/>
      <c r="V2415" s="24"/>
      <c r="W2415" s="24"/>
      <c r="X2415" s="24"/>
      <c r="Y2415" s="24"/>
      <c r="Z2415" s="24"/>
      <c r="AA2415" s="24"/>
      <c r="AB2415" s="24"/>
    </row>
    <row r="2416" spans="1:28">
      <c r="A2416" s="24"/>
      <c r="B2416" s="24"/>
      <c r="C2416" s="24"/>
      <c r="D2416" s="24"/>
      <c r="E2416" s="24"/>
      <c r="F2416" s="24"/>
      <c r="G2416" s="24"/>
      <c r="H2416" s="24"/>
      <c r="I2416" s="24"/>
      <c r="J2416" s="24"/>
      <c r="K2416" s="24"/>
      <c r="L2416" s="24"/>
      <c r="M2416" s="24"/>
      <c r="N2416" s="24"/>
      <c r="O2416" s="24"/>
      <c r="P2416" s="24"/>
      <c r="Q2416" s="24"/>
      <c r="R2416" s="24"/>
      <c r="S2416" s="24"/>
      <c r="T2416" s="24"/>
      <c r="U2416" s="24"/>
      <c r="V2416" s="24"/>
      <c r="W2416" s="24"/>
      <c r="X2416" s="24"/>
      <c r="Y2416" s="24"/>
      <c r="Z2416" s="24"/>
      <c r="AA2416" s="24"/>
      <c r="AB2416" s="24"/>
    </row>
  </sheetData>
  <mergeCells count="7">
    <mergeCell ref="A4:AB4"/>
    <mergeCell ref="A2:AB2"/>
    <mergeCell ref="A3:AB3"/>
    <mergeCell ref="A5:G5"/>
    <mergeCell ref="H5:N5"/>
    <mergeCell ref="O5:U5"/>
    <mergeCell ref="V5:AB5"/>
  </mergeCells>
  <printOptions horizontalCentered="1" verticalCentered="1"/>
  <pageMargins left="0.78740157480314965" right="0.78740157480314965" top="0.59055118110236227" bottom="0.78740157480314965" header="0.51181102362204722" footer="0.51181102362204722"/>
  <pageSetup scale="76" fitToHeight="2" orientation="landscape" verticalDpi="12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B2416"/>
  <sheetViews>
    <sheetView zoomScale="125" zoomScaleNormal="125" zoomScalePageLayoutView="125" workbookViewId="0">
      <pane xSplit="1" ySplit="6" topLeftCell="B12" activePane="bottomRight" state="frozen"/>
      <selection pane="topRight" activeCell="B1" sqref="B1"/>
      <selection pane="bottomLeft" activeCell="A7" sqref="A7"/>
      <selection pane="bottomRight" activeCell="B7" sqref="B7"/>
    </sheetView>
  </sheetViews>
  <sheetFormatPr baseColWidth="10" defaultColWidth="8.85546875" defaultRowHeight="12" x14ac:dyDescent="0"/>
  <cols>
    <col min="1" max="1" width="3.7109375" style="23" customWidth="1"/>
    <col min="2" max="6" width="4.28515625" style="23" customWidth="1"/>
    <col min="7" max="7" width="4.140625" style="23" customWidth="1"/>
    <col min="8" max="8" width="0.7109375" style="23" customWidth="1"/>
    <col min="9" max="14" width="4.28515625" style="23" customWidth="1"/>
    <col min="15" max="15" width="0.85546875" style="23" customWidth="1"/>
    <col min="16" max="16" width="3.7109375" style="23" customWidth="1"/>
    <col min="17" max="22" width="4.28515625" style="23" customWidth="1"/>
    <col min="23" max="23" width="0.85546875" style="23" customWidth="1"/>
    <col min="24" max="29" width="4.28515625" style="23" customWidth="1"/>
    <col min="30" max="16384" width="8.85546875" style="23"/>
  </cols>
  <sheetData>
    <row r="1" spans="1:80" ht="4.5" customHeight="1">
      <c r="C1" s="35"/>
    </row>
    <row r="2" spans="1:80" ht="15">
      <c r="A2" s="79" t="s">
        <v>106</v>
      </c>
      <c r="B2" s="87"/>
      <c r="C2" s="87"/>
      <c r="D2" s="87"/>
      <c r="E2" s="87"/>
      <c r="F2" s="87"/>
      <c r="G2" s="87"/>
      <c r="H2" s="87"/>
      <c r="I2" s="87"/>
      <c r="J2" s="87"/>
      <c r="K2" s="87"/>
      <c r="L2" s="87"/>
      <c r="M2" s="87"/>
      <c r="N2" s="87"/>
      <c r="O2" s="87"/>
      <c r="P2" s="87"/>
      <c r="Q2" s="87"/>
      <c r="R2" s="87"/>
      <c r="S2" s="87"/>
      <c r="T2" s="87"/>
      <c r="U2" s="87"/>
      <c r="V2" s="87"/>
      <c r="W2" s="87"/>
      <c r="X2" s="87"/>
      <c r="Y2" s="87"/>
      <c r="Z2" s="87"/>
      <c r="AA2" s="87"/>
      <c r="AB2" s="87"/>
      <c r="AC2" s="88"/>
    </row>
    <row r="3" spans="1:80" ht="15">
      <c r="A3" s="89" t="s">
        <v>105</v>
      </c>
      <c r="B3" s="86"/>
      <c r="C3" s="86"/>
      <c r="D3" s="86"/>
      <c r="E3" s="86"/>
      <c r="F3" s="86"/>
      <c r="G3" s="86"/>
      <c r="H3" s="86"/>
      <c r="I3" s="86"/>
      <c r="J3" s="86"/>
      <c r="K3" s="86"/>
      <c r="L3" s="86"/>
      <c r="M3" s="86"/>
      <c r="N3" s="86"/>
      <c r="O3" s="86"/>
      <c r="P3" s="86"/>
      <c r="Q3" s="86"/>
      <c r="R3" s="86"/>
      <c r="S3" s="86"/>
      <c r="T3" s="86"/>
      <c r="U3" s="86"/>
      <c r="V3" s="86"/>
      <c r="W3" s="86"/>
      <c r="X3" s="86"/>
      <c r="Y3" s="86"/>
      <c r="Z3" s="86"/>
      <c r="AA3" s="86"/>
      <c r="AB3" s="86"/>
      <c r="AC3" s="86"/>
    </row>
    <row r="4" spans="1:80" ht="15">
      <c r="A4" s="77"/>
      <c r="B4" s="90"/>
      <c r="C4" s="90"/>
      <c r="D4" s="90"/>
      <c r="E4" s="90"/>
      <c r="F4" s="90"/>
      <c r="G4" s="90"/>
      <c r="H4" s="90"/>
      <c r="I4" s="90"/>
      <c r="J4" s="90"/>
      <c r="K4" s="90"/>
      <c r="L4" s="90"/>
      <c r="M4" s="90"/>
      <c r="N4" s="90"/>
      <c r="O4" s="90"/>
      <c r="P4" s="90"/>
      <c r="Q4" s="90"/>
      <c r="R4" s="90"/>
      <c r="S4" s="90"/>
      <c r="T4" s="90"/>
      <c r="U4" s="90"/>
      <c r="V4" s="90"/>
      <c r="W4" s="90"/>
      <c r="X4" s="90"/>
      <c r="Y4" s="90"/>
      <c r="Z4" s="90"/>
      <c r="AA4" s="90"/>
      <c r="AB4" s="90"/>
      <c r="AC4" s="90"/>
    </row>
    <row r="5" spans="1:80" ht="15">
      <c r="A5" s="84" t="s">
        <v>104</v>
      </c>
      <c r="B5" s="85"/>
      <c r="C5" s="85"/>
      <c r="D5" s="85"/>
      <c r="E5" s="85"/>
      <c r="F5" s="85"/>
      <c r="G5" s="85"/>
      <c r="H5" s="85"/>
      <c r="I5" s="85"/>
      <c r="J5" s="85"/>
      <c r="K5" s="85"/>
      <c r="L5" s="85"/>
      <c r="M5" s="85"/>
      <c r="N5" s="86"/>
      <c r="O5" s="41"/>
      <c r="P5" s="84" t="s">
        <v>103</v>
      </c>
      <c r="Q5" s="85"/>
      <c r="R5" s="85"/>
      <c r="S5" s="85"/>
      <c r="T5" s="85"/>
      <c r="U5" s="85"/>
      <c r="V5" s="85"/>
      <c r="W5" s="85"/>
      <c r="X5" s="85"/>
      <c r="Y5" s="85"/>
      <c r="Z5" s="85"/>
      <c r="AA5" s="85"/>
      <c r="AB5" s="85"/>
      <c r="AC5" s="86"/>
    </row>
    <row r="6" spans="1:80" s="25" customFormat="1" ht="10">
      <c r="A6" s="40"/>
      <c r="B6" s="39" t="s">
        <v>87</v>
      </c>
      <c r="C6" s="39" t="s">
        <v>86</v>
      </c>
      <c r="D6" s="39" t="s">
        <v>85</v>
      </c>
      <c r="E6" s="39" t="s">
        <v>84</v>
      </c>
      <c r="F6" s="39" t="s">
        <v>102</v>
      </c>
      <c r="G6" s="39" t="s">
        <v>96</v>
      </c>
      <c r="H6" s="38"/>
      <c r="I6" s="39" t="s">
        <v>101</v>
      </c>
      <c r="J6" s="39" t="s">
        <v>100</v>
      </c>
      <c r="K6" s="39" t="s">
        <v>99</v>
      </c>
      <c r="L6" s="39" t="s">
        <v>98</v>
      </c>
      <c r="M6" s="39" t="s">
        <v>97</v>
      </c>
      <c r="N6" s="39" t="s">
        <v>96</v>
      </c>
      <c r="O6" s="39"/>
      <c r="P6" s="40"/>
      <c r="Q6" s="39" t="s">
        <v>87</v>
      </c>
      <c r="R6" s="39" t="s">
        <v>86</v>
      </c>
      <c r="S6" s="39" t="s">
        <v>85</v>
      </c>
      <c r="T6" s="39" t="s">
        <v>84</v>
      </c>
      <c r="U6" s="39" t="s">
        <v>102</v>
      </c>
      <c r="V6" s="39" t="s">
        <v>96</v>
      </c>
      <c r="W6" s="38"/>
      <c r="X6" s="39" t="s">
        <v>101</v>
      </c>
      <c r="Y6" s="39" t="s">
        <v>100</v>
      </c>
      <c r="Z6" s="39" t="s">
        <v>99</v>
      </c>
      <c r="AA6" s="39" t="s">
        <v>98</v>
      </c>
      <c r="AB6" s="39" t="s">
        <v>97</v>
      </c>
      <c r="AC6" s="39" t="s">
        <v>96</v>
      </c>
      <c r="AD6" s="38"/>
      <c r="AE6" s="38"/>
      <c r="AF6" s="38"/>
      <c r="AG6" s="38"/>
      <c r="AH6" s="38"/>
      <c r="AI6" s="38"/>
      <c r="AJ6" s="38"/>
      <c r="AK6" s="38"/>
      <c r="AL6" s="38"/>
      <c r="AM6" s="38"/>
      <c r="AN6" s="38"/>
      <c r="AO6" s="38"/>
      <c r="AP6" s="38"/>
      <c r="AQ6" s="38"/>
      <c r="AR6" s="38"/>
      <c r="AS6" s="38"/>
      <c r="AT6" s="38"/>
      <c r="AU6" s="38"/>
      <c r="AV6" s="38"/>
      <c r="AW6" s="38"/>
      <c r="AX6" s="38"/>
    </row>
    <row r="7" spans="1:80">
      <c r="A7" s="26">
        <v>1916</v>
      </c>
      <c r="B7" s="30"/>
      <c r="C7" s="30"/>
      <c r="D7" s="30">
        <v>3.2237509380695175</v>
      </c>
      <c r="E7" s="30">
        <v>3.6211060924178553</v>
      </c>
      <c r="F7" s="30">
        <v>4.1036894280942482</v>
      </c>
      <c r="G7" s="30">
        <v>3.9711191335740068</v>
      </c>
      <c r="I7" s="30"/>
      <c r="J7" s="30"/>
      <c r="K7" s="30">
        <v>1.0807019350898688</v>
      </c>
      <c r="L7" s="30">
        <v>2.7797143296752194</v>
      </c>
      <c r="M7" s="30">
        <v>4.210344811636026</v>
      </c>
      <c r="N7" s="30">
        <v>3.9711191335740068</v>
      </c>
      <c r="O7" s="30"/>
      <c r="P7" s="26">
        <v>1916</v>
      </c>
      <c r="Q7" s="30"/>
      <c r="R7" s="30"/>
      <c r="S7" s="30">
        <v>7.5268817204301079</v>
      </c>
      <c r="T7" s="30">
        <v>8.6021505376344081</v>
      </c>
      <c r="U7" s="30">
        <v>10.86021505376344</v>
      </c>
      <c r="V7" s="30">
        <v>14.193548387096774</v>
      </c>
      <c r="W7" s="25"/>
      <c r="X7" s="30"/>
      <c r="Y7" s="30"/>
      <c r="Z7" s="30">
        <v>1.5367423625073995</v>
      </c>
      <c r="AA7" s="30">
        <v>4.5485657927023961</v>
      </c>
      <c r="AB7" s="30">
        <v>8.0804738133174343</v>
      </c>
      <c r="AC7" s="30">
        <v>14.193548387096774</v>
      </c>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row>
    <row r="8" spans="1:80">
      <c r="A8" s="26">
        <v>1917</v>
      </c>
      <c r="B8" s="30"/>
      <c r="C8" s="30">
        <v>1.6246911581107739</v>
      </c>
      <c r="D8" s="30">
        <v>1.5392667858522422</v>
      </c>
      <c r="E8" s="30">
        <v>1.4530639230986295</v>
      </c>
      <c r="F8" s="30">
        <v>1.2275296350604736</v>
      </c>
      <c r="G8" s="30">
        <v>0.78664912413804577</v>
      </c>
      <c r="I8" s="30"/>
      <c r="J8" s="30">
        <v>1.7425015031807882</v>
      </c>
      <c r="K8" s="30">
        <v>1.9022172353645062</v>
      </c>
      <c r="L8" s="30">
        <v>1.7720730057626206</v>
      </c>
      <c r="M8" s="30">
        <v>1.5174881696421858</v>
      </c>
      <c r="N8" s="30">
        <v>0.78664912413804577</v>
      </c>
      <c r="O8" s="30"/>
      <c r="P8" s="26">
        <v>1917</v>
      </c>
      <c r="Q8" s="30"/>
      <c r="R8" s="30">
        <v>2.6128455775929829</v>
      </c>
      <c r="S8" s="30">
        <v>2.9256786026129245</v>
      </c>
      <c r="T8" s="30">
        <v>2.9801615793993372</v>
      </c>
      <c r="U8" s="30">
        <v>3.0234319460825598</v>
      </c>
      <c r="V8" s="30">
        <v>3.0740505220308334</v>
      </c>
      <c r="W8" s="25"/>
      <c r="X8" s="30"/>
      <c r="Y8" s="30">
        <v>2.1686795604908036</v>
      </c>
      <c r="Z8" s="30">
        <v>2.6954786819222516</v>
      </c>
      <c r="AA8" s="30">
        <v>2.9189708137137602</v>
      </c>
      <c r="AB8" s="30">
        <v>2.9896093707645059</v>
      </c>
      <c r="AC8" s="30">
        <v>3.0740505220308334</v>
      </c>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row>
    <row r="9" spans="1:80">
      <c r="A9" s="26">
        <v>1918</v>
      </c>
      <c r="B9" s="30">
        <v>1.1709744092598406</v>
      </c>
      <c r="C9" s="30">
        <v>1.3309121101185684</v>
      </c>
      <c r="D9" s="30">
        <v>1.3754502119340586</v>
      </c>
      <c r="E9" s="30">
        <v>1.2312132626727985</v>
      </c>
      <c r="F9" s="30">
        <v>0.78492115644044014</v>
      </c>
      <c r="G9" s="30">
        <v>0.40816533851084852</v>
      </c>
      <c r="I9" s="30">
        <v>0.7264476347687463</v>
      </c>
      <c r="J9" s="30">
        <v>1.2781263529214988</v>
      </c>
      <c r="K9" s="30">
        <v>1.8828257281146454</v>
      </c>
      <c r="L9" s="30">
        <v>1.7589979150848611</v>
      </c>
      <c r="M9" s="30">
        <v>0.99849954525174989</v>
      </c>
      <c r="N9" s="30">
        <v>0.40816533851084852</v>
      </c>
      <c r="O9" s="30"/>
      <c r="P9" s="26">
        <v>1918</v>
      </c>
      <c r="Q9" s="30">
        <v>1.6856788152729951</v>
      </c>
      <c r="R9" s="30">
        <v>2.0175491570108628</v>
      </c>
      <c r="S9" s="30">
        <v>2.403576579531272</v>
      </c>
      <c r="T9" s="30">
        <v>2.3283757309182023</v>
      </c>
      <c r="U9" s="30">
        <v>1.8441232511160923</v>
      </c>
      <c r="V9" s="30">
        <v>1.6129113192056475</v>
      </c>
      <c r="W9" s="25"/>
      <c r="X9" s="30">
        <v>0.80651305030105003</v>
      </c>
      <c r="Y9" s="30">
        <v>1.592569179558762</v>
      </c>
      <c r="Z9" s="30">
        <v>2.6682204936194815</v>
      </c>
      <c r="AA9" s="30">
        <v>2.897683068632757</v>
      </c>
      <c r="AB9" s="30">
        <v>1.9772561963742412</v>
      </c>
      <c r="AC9" s="30">
        <v>1.6129113192056475</v>
      </c>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row>
    <row r="10" spans="1:80">
      <c r="A10" s="26">
        <v>1919</v>
      </c>
      <c r="B10" s="30">
        <v>3.0697381310249465</v>
      </c>
      <c r="C10" s="30">
        <v>3.5825763713724776</v>
      </c>
      <c r="D10" s="30">
        <v>3.721122789739876</v>
      </c>
      <c r="E10" s="30">
        <v>3.4384979974217593</v>
      </c>
      <c r="F10" s="30">
        <v>2.84318870163521</v>
      </c>
      <c r="G10" s="30">
        <v>2.0287185709873348</v>
      </c>
      <c r="I10" s="30">
        <v>1.5614185167312358</v>
      </c>
      <c r="J10" s="30">
        <v>3.4184956428243609</v>
      </c>
      <c r="K10" s="30">
        <v>4.6606867610073683</v>
      </c>
      <c r="L10" s="30">
        <v>4.0946627747078832</v>
      </c>
      <c r="M10" s="30">
        <v>3.264910748003218</v>
      </c>
      <c r="N10" s="30">
        <v>2.0287185709873348</v>
      </c>
      <c r="O10" s="30"/>
      <c r="P10" s="26">
        <v>1919</v>
      </c>
      <c r="Q10" s="30">
        <v>4.5317401988958599</v>
      </c>
      <c r="R10" s="30">
        <v>5.5198602381378397</v>
      </c>
      <c r="S10" s="30">
        <v>6.6721590792748762</v>
      </c>
      <c r="T10" s="30">
        <v>6.7152687000976643</v>
      </c>
      <c r="U10" s="30">
        <v>6.7806791741258223</v>
      </c>
      <c r="V10" s="30">
        <v>7.6493244848138398</v>
      </c>
      <c r="W10" s="25"/>
      <c r="X10" s="30">
        <v>1.7319047650687136</v>
      </c>
      <c r="Y10" s="30">
        <v>4.2369099083783741</v>
      </c>
      <c r="Z10" s="30">
        <v>6.5277365080571839</v>
      </c>
      <c r="AA10" s="30">
        <v>6.6430963619655525</v>
      </c>
      <c r="AB10" s="30">
        <v>6.3233691374034322</v>
      </c>
      <c r="AC10" s="30">
        <v>7.6493244848138398</v>
      </c>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row>
    <row r="11" spans="1:80">
      <c r="A11" s="26">
        <v>1920</v>
      </c>
      <c r="B11" s="30">
        <v>3.4736053015242727</v>
      </c>
      <c r="C11" s="30">
        <v>3.9262294254450727</v>
      </c>
      <c r="D11" s="30">
        <v>3.4487737942133356</v>
      </c>
      <c r="E11" s="30">
        <v>2.7612312516206301</v>
      </c>
      <c r="F11" s="30">
        <v>1.5180758896171178</v>
      </c>
      <c r="G11" s="30">
        <v>0.61554410330700637</v>
      </c>
      <c r="I11" s="30">
        <v>2.2840718946216416</v>
      </c>
      <c r="J11" s="30">
        <v>4.4513371843335827</v>
      </c>
      <c r="K11" s="30">
        <v>5.5356046029548951</v>
      </c>
      <c r="L11" s="30">
        <v>3.928250843333803</v>
      </c>
      <c r="M11" s="30">
        <v>1.9205028594407347</v>
      </c>
      <c r="N11" s="30">
        <v>0.61554410330700637</v>
      </c>
      <c r="O11" s="30"/>
      <c r="P11" s="26">
        <v>1920</v>
      </c>
      <c r="Q11" s="30">
        <v>4.7031894029916668</v>
      </c>
      <c r="R11" s="30">
        <v>5.5619390895937819</v>
      </c>
      <c r="S11" s="30">
        <v>5.6194660831326972</v>
      </c>
      <c r="T11" s="30">
        <v>4.9229035652120334</v>
      </c>
      <c r="U11" s="30">
        <v>3.3492450838363248</v>
      </c>
      <c r="V11" s="30">
        <v>2.4175334592660671</v>
      </c>
      <c r="W11" s="25"/>
      <c r="X11" s="30">
        <v>2.531433243441318</v>
      </c>
      <c r="Y11" s="30">
        <v>5.5029329552010253</v>
      </c>
      <c r="Z11" s="30">
        <v>7.7247445827822769</v>
      </c>
      <c r="AA11" s="30">
        <v>6.380003056313436</v>
      </c>
      <c r="AB11" s="30">
        <v>3.7686290894567374</v>
      </c>
      <c r="AC11" s="30">
        <v>2.4175334592660671</v>
      </c>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row>
    <row r="12" spans="1:80">
      <c r="A12" s="26">
        <v>1921</v>
      </c>
      <c r="B12" s="30">
        <v>1.5107917744770674</v>
      </c>
      <c r="C12" s="30">
        <v>1.8329893489058584</v>
      </c>
      <c r="D12" s="30">
        <v>1.9090691576185725</v>
      </c>
      <c r="E12" s="30">
        <v>1.6915041881379256</v>
      </c>
      <c r="F12" s="30">
        <v>1.1677144203299965</v>
      </c>
      <c r="G12" s="30">
        <v>0.39515770996770561</v>
      </c>
      <c r="I12" s="30">
        <v>0.71052856878621218</v>
      </c>
      <c r="J12" s="30">
        <v>1.7543037791844847</v>
      </c>
      <c r="K12" s="30">
        <v>2.5547271109152709</v>
      </c>
      <c r="L12" s="30">
        <v>2.1758440028732635</v>
      </c>
      <c r="M12" s="30">
        <v>1.4975336355772142</v>
      </c>
      <c r="N12" s="30">
        <v>0.39515770996770561</v>
      </c>
      <c r="O12" s="30"/>
      <c r="P12" s="26">
        <v>1921</v>
      </c>
      <c r="Q12" s="30">
        <v>2.1250287356058544</v>
      </c>
      <c r="R12" s="30">
        <v>2.6868771085441923</v>
      </c>
      <c r="S12" s="30">
        <v>3.2101444859436952</v>
      </c>
      <c r="T12" s="30">
        <v>3.0754484196634913</v>
      </c>
      <c r="U12" s="30">
        <v>2.5323109966309714</v>
      </c>
      <c r="V12" s="30">
        <v>1.5621124169094804</v>
      </c>
      <c r="W12" s="25"/>
      <c r="X12" s="30">
        <v>0.78885340656029623</v>
      </c>
      <c r="Y12" s="30">
        <v>2.1833042766216386</v>
      </c>
      <c r="Z12" s="30">
        <v>3.6100839611578852</v>
      </c>
      <c r="AA12" s="30">
        <v>3.5745555037502874</v>
      </c>
      <c r="AB12" s="30">
        <v>2.9508768970762342</v>
      </c>
      <c r="AC12" s="30">
        <v>1.5621124169094804</v>
      </c>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row>
    <row r="13" spans="1:80">
      <c r="A13" s="26">
        <v>1922</v>
      </c>
      <c r="B13" s="30">
        <v>2.7177357246305371</v>
      </c>
      <c r="C13" s="30">
        <v>3.3528227483888009</v>
      </c>
      <c r="D13" s="30">
        <v>4.2175300232911095</v>
      </c>
      <c r="E13" s="30">
        <v>4.398647984795681</v>
      </c>
      <c r="F13" s="30">
        <v>4.8977412719464599</v>
      </c>
      <c r="G13" s="30">
        <v>5.8466751793122507</v>
      </c>
      <c r="I13" s="30">
        <v>1.0198827183401584</v>
      </c>
      <c r="J13" s="30">
        <v>2.3800655488486311</v>
      </c>
      <c r="K13" s="30">
        <v>3.6405952691664618</v>
      </c>
      <c r="L13" s="30">
        <v>3.8974876828224256</v>
      </c>
      <c r="M13" s="30">
        <v>4.4324237143885883</v>
      </c>
      <c r="N13" s="30">
        <v>5.8466751793122507</v>
      </c>
      <c r="O13" s="30"/>
      <c r="P13" s="26">
        <v>1922</v>
      </c>
      <c r="Q13" s="30">
        <v>4.4799288464111795</v>
      </c>
      <c r="R13" s="30">
        <v>5.7739476591948291</v>
      </c>
      <c r="S13" s="30">
        <v>8.4076473069396673</v>
      </c>
      <c r="T13" s="30">
        <v>9.4144178455690408</v>
      </c>
      <c r="U13" s="30">
        <v>12.398517796039307</v>
      </c>
      <c r="V13" s="30">
        <v>19.896797376227219</v>
      </c>
      <c r="W13" s="25"/>
      <c r="X13" s="30">
        <v>1.1319203248470098</v>
      </c>
      <c r="Y13" s="30">
        <v>2.9574844191177916</v>
      </c>
      <c r="Z13" s="30">
        <v>5.1209504925092402</v>
      </c>
      <c r="AA13" s="30">
        <v>6.3313049184646495</v>
      </c>
      <c r="AB13" s="30">
        <v>8.4885968490222705</v>
      </c>
      <c r="AC13" s="30">
        <v>19.896797376227219</v>
      </c>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row>
    <row r="14" spans="1:80">
      <c r="A14" s="26">
        <v>1923</v>
      </c>
      <c r="B14" s="30">
        <v>3.1134063633710634</v>
      </c>
      <c r="C14" s="30">
        <v>3.4356913877031525</v>
      </c>
      <c r="D14" s="30">
        <v>4.0680411890372943</v>
      </c>
      <c r="E14" s="30">
        <v>4.2594938140776417</v>
      </c>
      <c r="F14" s="30">
        <v>4.793459313790069</v>
      </c>
      <c r="G14" s="30">
        <v>6.1787124948275123</v>
      </c>
      <c r="I14" s="30">
        <v>2.3025407926125863</v>
      </c>
      <c r="J14" s="30">
        <v>2.7471744425541385</v>
      </c>
      <c r="K14" s="30">
        <v>3.4721430113600471</v>
      </c>
      <c r="L14" s="30">
        <v>3.7489290883931674</v>
      </c>
      <c r="M14" s="30">
        <v>4.1327070424153556</v>
      </c>
      <c r="N14" s="30">
        <v>6.1787124948275123</v>
      </c>
      <c r="O14" s="30"/>
      <c r="P14" s="26">
        <v>1923</v>
      </c>
      <c r="Q14" s="30">
        <v>4.8675427234270439</v>
      </c>
      <c r="R14" s="30">
        <v>5.8196582181921688</v>
      </c>
      <c r="S14" s="30">
        <v>8.1519921575099819</v>
      </c>
      <c r="T14" s="30">
        <v>9.1758333727511054</v>
      </c>
      <c r="U14" s="30">
        <v>12.305365463287275</v>
      </c>
      <c r="V14" s="30">
        <v>20.850055100323686</v>
      </c>
      <c r="W14" s="25"/>
      <c r="X14" s="30">
        <v>2.5518500597260405</v>
      </c>
      <c r="Y14" s="30">
        <v>3.41054465044544</v>
      </c>
      <c r="Z14" s="30">
        <v>4.8874756684342966</v>
      </c>
      <c r="AA14" s="30">
        <v>6.0958621153026655</v>
      </c>
      <c r="AB14" s="30">
        <v>7.9373852073816158</v>
      </c>
      <c r="AC14" s="30">
        <v>20.850055100323686</v>
      </c>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row>
    <row r="15" spans="1:80">
      <c r="A15" s="26">
        <v>1924</v>
      </c>
      <c r="B15" s="30">
        <v>3.7776050835994068</v>
      </c>
      <c r="C15" s="30">
        <v>4.3438961177886828</v>
      </c>
      <c r="D15" s="30">
        <v>5.728059641260848</v>
      </c>
      <c r="E15" s="30">
        <v>5.9969849883478838</v>
      </c>
      <c r="F15" s="30">
        <v>6.5466231331173841</v>
      </c>
      <c r="G15" s="30">
        <v>7.0395787867124406</v>
      </c>
      <c r="I15" s="30">
        <v>2.3279261207616972</v>
      </c>
      <c r="J15" s="30">
        <v>2.7494887773160661</v>
      </c>
      <c r="K15" s="30">
        <v>4.86143424580015</v>
      </c>
      <c r="L15" s="30">
        <v>5.4529760822896804</v>
      </c>
      <c r="M15" s="30">
        <v>6.3050519401310288</v>
      </c>
      <c r="N15" s="30">
        <v>7.0395787867124406</v>
      </c>
      <c r="O15" s="30"/>
      <c r="P15" s="26">
        <v>1924</v>
      </c>
      <c r="Q15" s="30">
        <v>6.0332184727295033</v>
      </c>
      <c r="R15" s="30">
        <v>7.4202721088225836</v>
      </c>
      <c r="S15" s="30">
        <v>11.039667738096178</v>
      </c>
      <c r="T15" s="30">
        <v>12.311324371167251</v>
      </c>
      <c r="U15" s="30">
        <v>15.762669200464929</v>
      </c>
      <c r="V15" s="30">
        <v>23.248521238797572</v>
      </c>
      <c r="W15" s="25"/>
      <c r="X15" s="30">
        <v>2.57991141953213</v>
      </c>
      <c r="Y15" s="30">
        <v>3.4133982213895302</v>
      </c>
      <c r="Z15" s="30">
        <v>6.8031640594079184</v>
      </c>
      <c r="AA15" s="30">
        <v>8.7694945116443517</v>
      </c>
      <c r="AB15" s="30">
        <v>11.862186838837939</v>
      </c>
      <c r="AC15" s="30">
        <v>23.248521238797572</v>
      </c>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row>
    <row r="16" spans="1:80">
      <c r="A16" s="26">
        <v>1925</v>
      </c>
      <c r="B16" s="30">
        <v>6.3792135489502328</v>
      </c>
      <c r="C16" s="30">
        <v>7.7555482728378546</v>
      </c>
      <c r="D16" s="30">
        <v>10.71477621340502</v>
      </c>
      <c r="E16" s="30">
        <v>11.617508420159755</v>
      </c>
      <c r="F16" s="30">
        <v>13.483038131924921</v>
      </c>
      <c r="G16" s="30">
        <v>15.815992258666929</v>
      </c>
      <c r="I16" s="30">
        <v>2.336198497966457</v>
      </c>
      <c r="J16" s="30">
        <v>3.986647581821638</v>
      </c>
      <c r="K16" s="30">
        <v>7.6961357882980765</v>
      </c>
      <c r="L16" s="30">
        <v>9.6426817610680615</v>
      </c>
      <c r="M16" s="30">
        <v>12.188099634531842</v>
      </c>
      <c r="N16" s="30">
        <v>15.815992258666929</v>
      </c>
      <c r="O16" s="30"/>
      <c r="P16" s="26">
        <v>1925</v>
      </c>
      <c r="Q16" s="30">
        <v>11.062907641846992</v>
      </c>
      <c r="R16" s="30">
        <v>13.609844130131615</v>
      </c>
      <c r="S16" s="30">
        <v>20.389304788298841</v>
      </c>
      <c r="T16" s="30">
        <v>23.083047924310844</v>
      </c>
      <c r="U16" s="30">
        <v>29.953910234312215</v>
      </c>
      <c r="V16" s="30">
        <v>42.905959388494516</v>
      </c>
      <c r="W16" s="25"/>
      <c r="X16" s="30">
        <v>2.5890555004390881</v>
      </c>
      <c r="Y16" s="30">
        <v>4.9341328552377464</v>
      </c>
      <c r="Z16" s="30">
        <v>10.643423003204578</v>
      </c>
      <c r="AA16" s="30">
        <v>15.100413082981067</v>
      </c>
      <c r="AB16" s="30">
        <v>21.727972350429773</v>
      </c>
      <c r="AC16" s="30">
        <v>42.905959388494516</v>
      </c>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row>
    <row r="17" spans="1:80">
      <c r="A17" s="26">
        <v>1926</v>
      </c>
      <c r="B17" s="30">
        <v>5.0746743777855876</v>
      </c>
      <c r="C17" s="30">
        <v>5.9886539736889883</v>
      </c>
      <c r="D17" s="30">
        <v>7.9922297755209701</v>
      </c>
      <c r="E17" s="30">
        <v>8.7690196043038657</v>
      </c>
      <c r="F17" s="30">
        <v>10.534447582497988</v>
      </c>
      <c r="G17" s="30">
        <v>12.926053972816343</v>
      </c>
      <c r="I17" s="30">
        <v>2.3264087882066522</v>
      </c>
      <c r="J17" s="30">
        <v>3.4188454540266733</v>
      </c>
      <c r="K17" s="30">
        <v>5.3949855701415723</v>
      </c>
      <c r="L17" s="30">
        <v>6.8233874940159573</v>
      </c>
      <c r="M17" s="30">
        <v>9.1355687253287403</v>
      </c>
      <c r="N17" s="30">
        <v>12.926053972816343</v>
      </c>
      <c r="O17" s="30"/>
      <c r="P17" s="26">
        <v>1926</v>
      </c>
      <c r="Q17" s="30">
        <v>9.0251178713419229</v>
      </c>
      <c r="R17" s="30">
        <v>10.861108771218561</v>
      </c>
      <c r="S17" s="30">
        <v>16.102843313324382</v>
      </c>
      <c r="T17" s="30">
        <v>18.506783317420172</v>
      </c>
      <c r="U17" s="30">
        <v>24.900212084612928</v>
      </c>
      <c r="V17" s="30">
        <v>37.256737786777002</v>
      </c>
      <c r="W17" s="25"/>
      <c r="X17" s="30">
        <v>2.5782341795037773</v>
      </c>
      <c r="Y17" s="30">
        <v>4.2373397928137724</v>
      </c>
      <c r="Z17" s="30">
        <v>7.5329501403126091</v>
      </c>
      <c r="AA17" s="30">
        <v>10.877503035502794</v>
      </c>
      <c r="AB17" s="30">
        <v>16.741688950778357</v>
      </c>
      <c r="AC17" s="30">
        <v>37.256737786777002</v>
      </c>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row>
    <row r="18" spans="1:80">
      <c r="A18" s="26">
        <v>1927</v>
      </c>
      <c r="B18" s="30">
        <v>5.9768452147326601</v>
      </c>
      <c r="C18" s="30">
        <v>6.9881321594294148</v>
      </c>
      <c r="D18" s="30">
        <v>9.3116892902519073</v>
      </c>
      <c r="E18" s="30">
        <v>10.336641251278367</v>
      </c>
      <c r="F18" s="30">
        <v>12.496765580530671</v>
      </c>
      <c r="G18" s="30">
        <v>14.320860301993115</v>
      </c>
      <c r="I18" s="30">
        <v>2.8328967448312747</v>
      </c>
      <c r="J18" s="30">
        <v>3.8696730789655129</v>
      </c>
      <c r="K18" s="30">
        <v>5.7587137780000024</v>
      </c>
      <c r="L18" s="30">
        <v>7.8590565658895946</v>
      </c>
      <c r="M18" s="30">
        <v>11.393138947796301</v>
      </c>
      <c r="N18" s="30">
        <v>14.320860301993115</v>
      </c>
      <c r="O18" s="30"/>
      <c r="P18" s="26">
        <v>1927</v>
      </c>
      <c r="Q18" s="30">
        <v>10.57682501281667</v>
      </c>
      <c r="R18" s="30">
        <v>12.661129347402332</v>
      </c>
      <c r="S18" s="30">
        <v>18.543250802927869</v>
      </c>
      <c r="T18" s="30">
        <v>21.348596364967531</v>
      </c>
      <c r="U18" s="30">
        <v>28.412532367748817</v>
      </c>
      <c r="V18" s="30">
        <v>40.068835386824361</v>
      </c>
      <c r="W18" s="25"/>
      <c r="X18" s="30">
        <v>3.1377863556426648</v>
      </c>
      <c r="Y18" s="30">
        <v>4.7907448081759112</v>
      </c>
      <c r="Z18" s="30">
        <v>8.0285868247197918</v>
      </c>
      <c r="AA18" s="30">
        <v>12.44631878724244</v>
      </c>
      <c r="AB18" s="30">
        <v>20.45572834272248</v>
      </c>
      <c r="AC18" s="30">
        <v>40.068835386824361</v>
      </c>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row>
    <row r="19" spans="1:80">
      <c r="A19" s="26">
        <v>1928</v>
      </c>
      <c r="B19" s="30">
        <v>8.549547999878321</v>
      </c>
      <c r="C19" s="30">
        <v>10.278828491761773</v>
      </c>
      <c r="D19" s="30">
        <v>14.699700430551015</v>
      </c>
      <c r="E19" s="30">
        <v>16.398111951159262</v>
      </c>
      <c r="F19" s="30">
        <v>19.456552105888886</v>
      </c>
      <c r="G19" s="30">
        <v>20.691757898675206</v>
      </c>
      <c r="I19" s="30">
        <v>2.7956139986397295</v>
      </c>
      <c r="J19" s="30">
        <v>3.8414355026832627</v>
      </c>
      <c r="K19" s="30">
        <v>8.3100226149926204</v>
      </c>
      <c r="L19" s="30">
        <v>12.500583228427375</v>
      </c>
      <c r="M19" s="30">
        <v>18.63347538788134</v>
      </c>
      <c r="N19" s="30">
        <v>20.691757898675206</v>
      </c>
      <c r="O19" s="30"/>
      <c r="P19" s="26">
        <v>1928</v>
      </c>
      <c r="Q19" s="30">
        <v>15.3549366198902</v>
      </c>
      <c r="R19" s="30">
        <v>18.657482116256716</v>
      </c>
      <c r="S19" s="30">
        <v>27.755385153966433</v>
      </c>
      <c r="T19" s="30">
        <v>31.569324795600672</v>
      </c>
      <c r="U19" s="30">
        <v>39.969990991627149</v>
      </c>
      <c r="V19" s="30">
        <v>51.067031822467577</v>
      </c>
      <c r="W19" s="25"/>
      <c r="X19" s="30">
        <v>3.0966189415314789</v>
      </c>
      <c r="Y19" s="30">
        <v>4.7561185715151053</v>
      </c>
      <c r="Z19" s="30">
        <v>11.463205878183649</v>
      </c>
      <c r="AA19" s="30">
        <v>19.231597481184547</v>
      </c>
      <c r="AB19" s="30">
        <v>31.413520217557057</v>
      </c>
      <c r="AC19" s="30">
        <v>51.067031822467577</v>
      </c>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row>
    <row r="20" spans="1:80">
      <c r="A20" s="26">
        <v>1929</v>
      </c>
      <c r="B20" s="30">
        <v>7.6398952264507161</v>
      </c>
      <c r="C20" s="30">
        <v>9.1841638366873575</v>
      </c>
      <c r="D20" s="30">
        <v>13.470513888635484</v>
      </c>
      <c r="E20" s="30">
        <v>15.188973477045728</v>
      </c>
      <c r="F20" s="30">
        <v>19.361351728739873</v>
      </c>
      <c r="G20" s="30">
        <v>22.71057420485003</v>
      </c>
      <c r="I20" s="30">
        <v>2.525287922540278</v>
      </c>
      <c r="J20" s="30">
        <v>3.144245372838224</v>
      </c>
      <c r="K20" s="30">
        <v>7.1082677402464611</v>
      </c>
      <c r="L20" s="30">
        <v>9.7916366617566943</v>
      </c>
      <c r="M20" s="30">
        <v>17.019918051722602</v>
      </c>
      <c r="N20" s="30">
        <v>22.71057420485003</v>
      </c>
      <c r="O20" s="30"/>
      <c r="P20" s="26">
        <v>1929</v>
      </c>
      <c r="Q20" s="30">
        <v>14.192090311064685</v>
      </c>
      <c r="R20" s="30">
        <v>17.411224804020446</v>
      </c>
      <c r="S20" s="30">
        <v>26.562513179642725</v>
      </c>
      <c r="T20" s="30">
        <v>30.52659816767671</v>
      </c>
      <c r="U20" s="30">
        <v>40.493386163605216</v>
      </c>
      <c r="V20" s="30">
        <v>54.030432453047766</v>
      </c>
      <c r="W20" s="25"/>
      <c r="X20" s="30">
        <v>2.79802456101043</v>
      </c>
      <c r="Y20" s="30">
        <v>3.8996530508953988</v>
      </c>
      <c r="Z20" s="30">
        <v>9.8544618298272955</v>
      </c>
      <c r="AA20" s="30">
        <v>15.319382269178782</v>
      </c>
      <c r="AB20" s="30">
        <v>29.088924919943679</v>
      </c>
      <c r="AC20" s="30">
        <v>54.030432453047766</v>
      </c>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row>
    <row r="21" spans="1:80">
      <c r="A21" s="26">
        <v>1930</v>
      </c>
      <c r="B21" s="30">
        <v>2.9321489579389195</v>
      </c>
      <c r="C21" s="30">
        <v>3.4224933235248476</v>
      </c>
      <c r="D21" s="30">
        <v>4.2516394553902748</v>
      </c>
      <c r="E21" s="30">
        <v>4.7367341554620674</v>
      </c>
      <c r="F21" s="30">
        <v>6.0870167734878597</v>
      </c>
      <c r="G21" s="30">
        <v>8.0066751424421998</v>
      </c>
      <c r="I21" s="30">
        <v>1.6225979194929914</v>
      </c>
      <c r="J21" s="30">
        <v>2.4827586022825541</v>
      </c>
      <c r="K21" s="30">
        <v>2.715944446674861</v>
      </c>
      <c r="L21" s="30">
        <v>3.2564545571092496</v>
      </c>
      <c r="M21" s="30">
        <v>4.905806527169446</v>
      </c>
      <c r="N21" s="30">
        <v>8.0066751424421998</v>
      </c>
      <c r="O21" s="30"/>
      <c r="P21" s="26">
        <v>1930</v>
      </c>
      <c r="Q21" s="30">
        <v>5.3547181303774529</v>
      </c>
      <c r="R21" s="30">
        <v>6.341008727321193</v>
      </c>
      <c r="S21" s="30">
        <v>9.3474594361235646</v>
      </c>
      <c r="T21" s="30">
        <v>11.025243682035974</v>
      </c>
      <c r="U21" s="30">
        <v>15.975770739421126</v>
      </c>
      <c r="V21" s="30">
        <v>25.823813903776244</v>
      </c>
      <c r="W21" s="25"/>
      <c r="X21" s="30">
        <v>1.7996420267605973</v>
      </c>
      <c r="Y21" s="30">
        <v>3.0843042953001585</v>
      </c>
      <c r="Z21" s="30">
        <v>3.8352789047802847</v>
      </c>
      <c r="AA21" s="30">
        <v>5.3121001763351012</v>
      </c>
      <c r="AB21" s="30">
        <v>9.352783586671908</v>
      </c>
      <c r="AC21" s="30">
        <v>25.823813903776244</v>
      </c>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row>
    <row r="22" spans="1:80">
      <c r="A22" s="26">
        <v>1931</v>
      </c>
      <c r="B22" s="30">
        <v>1.0733396483765261</v>
      </c>
      <c r="C22" s="30">
        <v>1.345878068048366</v>
      </c>
      <c r="D22" s="30">
        <v>1.8809401897553835</v>
      </c>
      <c r="E22" s="30">
        <v>2.115094611776227</v>
      </c>
      <c r="F22" s="30">
        <v>2.7217089103547436</v>
      </c>
      <c r="G22" s="30">
        <v>3.741568843989787</v>
      </c>
      <c r="I22" s="30">
        <v>0.43643361192930158</v>
      </c>
      <c r="J22" s="30">
        <v>0.82122058506119633</v>
      </c>
      <c r="K22" s="30">
        <v>1.2028703325899726</v>
      </c>
      <c r="L22" s="30">
        <v>1.4979656126703145</v>
      </c>
      <c r="M22" s="30">
        <v>2.1242868073730667</v>
      </c>
      <c r="N22" s="30">
        <v>3.741568843989787</v>
      </c>
      <c r="O22" s="30"/>
      <c r="P22" s="26">
        <v>1931</v>
      </c>
      <c r="Q22" s="30">
        <v>2.2416601314631794</v>
      </c>
      <c r="R22" s="30">
        <v>2.5790702951759621</v>
      </c>
      <c r="S22" s="30">
        <v>4.2699079997278133</v>
      </c>
      <c r="T22" s="30">
        <v>5.1404917019663436</v>
      </c>
      <c r="U22" s="30">
        <v>7.7089827266909259</v>
      </c>
      <c r="V22" s="30">
        <v>13.455891089860854</v>
      </c>
      <c r="W22" s="25"/>
      <c r="X22" s="30">
        <v>0.48469119599995669</v>
      </c>
      <c r="Y22" s="30">
        <v>1.0244225391341513</v>
      </c>
      <c r="Z22" s="30">
        <v>1.7095730691587356</v>
      </c>
      <c r="AA22" s="30">
        <v>2.4719236436813152</v>
      </c>
      <c r="AB22" s="30">
        <v>4.1601990550590546</v>
      </c>
      <c r="AC22" s="30">
        <v>13.455891089860854</v>
      </c>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row>
    <row r="23" spans="1:80">
      <c r="A23" s="26">
        <v>1932</v>
      </c>
      <c r="B23" s="30">
        <v>0.48449983551174175</v>
      </c>
      <c r="C23" s="30">
        <v>0.57465748929861882</v>
      </c>
      <c r="D23" s="30">
        <v>0.89465028805724811</v>
      </c>
      <c r="E23" s="30">
        <v>1.0922028955886485</v>
      </c>
      <c r="F23" s="30">
        <v>1.3543592402917137</v>
      </c>
      <c r="G23" s="30">
        <v>1.4715265208894497</v>
      </c>
      <c r="I23" s="30">
        <v>0.26951892303404212</v>
      </c>
      <c r="J23" s="30">
        <v>0.28343222113904615</v>
      </c>
      <c r="K23" s="30">
        <v>0.30944087501693834</v>
      </c>
      <c r="L23" s="30">
        <v>0.81726554335415103</v>
      </c>
      <c r="M23" s="30">
        <v>1.2973983191507183</v>
      </c>
      <c r="N23" s="30">
        <v>1.4715265208894497</v>
      </c>
      <c r="O23" s="30"/>
      <c r="P23" s="26">
        <v>1932</v>
      </c>
      <c r="Q23" s="30">
        <v>0.70600563398530092</v>
      </c>
      <c r="R23" s="30">
        <v>0.88410858146744187</v>
      </c>
      <c r="S23" s="30">
        <v>1.9803044658845275</v>
      </c>
      <c r="T23" s="30">
        <v>2.501005076138743</v>
      </c>
      <c r="U23" s="30">
        <v>3.5866008943127334</v>
      </c>
      <c r="V23" s="30">
        <v>5.6372454002221302</v>
      </c>
      <c r="W23" s="25"/>
      <c r="X23" s="30">
        <v>0.29937581731797352</v>
      </c>
      <c r="Y23" s="30">
        <v>0.35403941098224401</v>
      </c>
      <c r="Z23" s="30">
        <v>0.44147292244954445</v>
      </c>
      <c r="AA23" s="30">
        <v>1.3547280883421444</v>
      </c>
      <c r="AB23" s="30">
        <v>2.5615629634693975</v>
      </c>
      <c r="AC23" s="30">
        <v>5.6372454002221302</v>
      </c>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row>
    <row r="24" spans="1:80">
      <c r="A24" s="26">
        <v>1933</v>
      </c>
      <c r="B24" s="30">
        <v>1.9667371147126864</v>
      </c>
      <c r="C24" s="30">
        <v>2.483577238374115</v>
      </c>
      <c r="D24" s="30">
        <v>3.6230063642351076</v>
      </c>
      <c r="E24" s="30">
        <v>4.1893768262362752</v>
      </c>
      <c r="F24" s="30">
        <v>5.3335980331228665</v>
      </c>
      <c r="G24" s="30">
        <v>6.1692312847553445</v>
      </c>
      <c r="I24" s="30">
        <v>0.60196522666010921</v>
      </c>
      <c r="J24" s="30">
        <v>1.383557028730185</v>
      </c>
      <c r="K24" s="30">
        <v>1.912271023881762</v>
      </c>
      <c r="L24" s="30">
        <v>2.9486469199895313</v>
      </c>
      <c r="M24" s="30">
        <v>4.901756201702864</v>
      </c>
      <c r="N24" s="30">
        <v>6.1692312847553445</v>
      </c>
      <c r="O24" s="30"/>
      <c r="P24" s="26">
        <v>1933</v>
      </c>
      <c r="Q24" s="30">
        <v>3.3540218938535458</v>
      </c>
      <c r="R24" s="30">
        <v>4.4046074363585355</v>
      </c>
      <c r="S24" s="30">
        <v>7.7592700035995641</v>
      </c>
      <c r="T24" s="30">
        <v>9.3778906475030404</v>
      </c>
      <c r="U24" s="30">
        <v>13.416707845326329</v>
      </c>
      <c r="V24" s="30">
        <v>20.823057420531402</v>
      </c>
      <c r="W24" s="25"/>
      <c r="X24" s="30">
        <v>0.66840319020246508</v>
      </c>
      <c r="Y24" s="30">
        <v>1.7234849366676381</v>
      </c>
      <c r="Z24" s="30">
        <v>2.709609288424113</v>
      </c>
      <c r="AA24" s="30">
        <v>4.819668201334312</v>
      </c>
      <c r="AB24" s="30">
        <v>9.3454225728649778</v>
      </c>
      <c r="AC24" s="30">
        <v>20.823057420531402</v>
      </c>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row>
    <row r="25" spans="1:80">
      <c r="A25" s="26">
        <v>1934</v>
      </c>
      <c r="B25" s="30">
        <v>1.0648911951494477</v>
      </c>
      <c r="C25" s="30">
        <v>1.3603531345734836</v>
      </c>
      <c r="D25" s="30">
        <v>1.8454414908476107</v>
      </c>
      <c r="E25" s="30">
        <v>2.0577923334061285</v>
      </c>
      <c r="F25" s="30">
        <v>2.1843255338172574</v>
      </c>
      <c r="G25" s="30">
        <v>1.6396316225176493</v>
      </c>
      <c r="I25" s="30">
        <v>0.25423092762395499</v>
      </c>
      <c r="J25" s="30">
        <v>0.90660506504225369</v>
      </c>
      <c r="K25" s="30">
        <v>1.2250915934713216</v>
      </c>
      <c r="L25" s="30">
        <v>1.9340924574224168</v>
      </c>
      <c r="M25" s="30">
        <v>2.4504125723433239</v>
      </c>
      <c r="N25" s="30">
        <v>1.6396316225176493</v>
      </c>
      <c r="O25" s="30"/>
      <c r="P25" s="26">
        <v>1934</v>
      </c>
      <c r="Q25" s="30">
        <v>1.7250337122506949</v>
      </c>
      <c r="R25" s="30">
        <v>2.2414386048560728</v>
      </c>
      <c r="S25" s="30">
        <v>3.41040690682674</v>
      </c>
      <c r="T25" s="30">
        <v>3.9643156212253712</v>
      </c>
      <c r="U25" s="30">
        <v>4.7200149306375128</v>
      </c>
      <c r="V25" s="30">
        <v>4.4593578678761512</v>
      </c>
      <c r="W25" s="25"/>
      <c r="X25" s="30">
        <v>0.28263848723726687</v>
      </c>
      <c r="Y25" s="30">
        <v>1.1345420582734844</v>
      </c>
      <c r="Z25" s="30">
        <v>1.7501308478161741</v>
      </c>
      <c r="AA25" s="30">
        <v>3.213129945051624</v>
      </c>
      <c r="AB25" s="30">
        <v>4.8532552341167641</v>
      </c>
      <c r="AC25" s="30">
        <v>4.4593578678761512</v>
      </c>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row>
    <row r="26" spans="1:80">
      <c r="A26" s="26">
        <v>1935</v>
      </c>
      <c r="B26" s="30">
        <v>2.3549897645412128</v>
      </c>
      <c r="C26" s="30">
        <v>3.1109316923383248</v>
      </c>
      <c r="D26" s="30">
        <v>4.095562321215076</v>
      </c>
      <c r="E26" s="30">
        <v>4.5023227755370936</v>
      </c>
      <c r="F26" s="30">
        <v>4.7617894939163357</v>
      </c>
      <c r="G26" s="30">
        <v>3.4595799867351738</v>
      </c>
      <c r="I26" s="30">
        <v>0.41357564157070431</v>
      </c>
      <c r="J26" s="30">
        <v>2.0882575035268354</v>
      </c>
      <c r="K26" s="30">
        <v>2.8756965819569049</v>
      </c>
      <c r="L26" s="30">
        <v>4.2448579958134376</v>
      </c>
      <c r="M26" s="30">
        <v>5.4067436742690269</v>
      </c>
      <c r="N26" s="30">
        <v>3.4595799867351738</v>
      </c>
      <c r="O26" s="30"/>
      <c r="P26" s="26">
        <v>1935</v>
      </c>
      <c r="Q26" s="30">
        <v>3.8516103273571138</v>
      </c>
      <c r="R26" s="30">
        <v>5.1342427581238566</v>
      </c>
      <c r="S26" s="30">
        <v>7.490159937782205</v>
      </c>
      <c r="T26" s="30">
        <v>8.5722004443812594</v>
      </c>
      <c r="U26" s="30">
        <v>10.082926599425758</v>
      </c>
      <c r="V26" s="30">
        <v>9.1189638366554941</v>
      </c>
      <c r="W26" s="25"/>
      <c r="X26" s="30">
        <v>0.45995121200655331</v>
      </c>
      <c r="Y26" s="30">
        <v>2.6171534924316089</v>
      </c>
      <c r="Z26" s="30">
        <v>4.1081379742241504</v>
      </c>
      <c r="AA26" s="30">
        <v>7.0250626706083601</v>
      </c>
      <c r="AB26" s="30">
        <v>10.58457501256207</v>
      </c>
      <c r="AC26" s="30">
        <v>9.1189638366554941</v>
      </c>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row>
    <row r="27" spans="1:80">
      <c r="A27" s="26">
        <v>1936</v>
      </c>
      <c r="B27" s="30">
        <v>4.3341604095950448</v>
      </c>
      <c r="C27" s="30">
        <v>5.1717545766929991</v>
      </c>
      <c r="D27" s="30">
        <v>6.3260596635644761</v>
      </c>
      <c r="E27" s="30">
        <v>6.728091878902454</v>
      </c>
      <c r="F27" s="30">
        <v>6.721490777333698</v>
      </c>
      <c r="G27" s="30">
        <v>4.3816785981392874</v>
      </c>
      <c r="I27" s="30">
        <v>2.001532482004019</v>
      </c>
      <c r="J27" s="30">
        <v>3.7792127917403779</v>
      </c>
      <c r="K27" s="30">
        <v>5.0440552355499655</v>
      </c>
      <c r="L27" s="30">
        <v>6.7346977426321644</v>
      </c>
      <c r="M27" s="30">
        <v>7.852707660333488</v>
      </c>
      <c r="N27" s="30">
        <v>4.3816785981392874</v>
      </c>
      <c r="O27" s="30"/>
      <c r="P27" s="26">
        <v>1936</v>
      </c>
      <c r="Q27" s="30">
        <v>6.8218463162633425</v>
      </c>
      <c r="R27" s="30">
        <v>8.4053236207308792</v>
      </c>
      <c r="S27" s="30">
        <v>11.317233396990003</v>
      </c>
      <c r="T27" s="30">
        <v>12.543055814584516</v>
      </c>
      <c r="U27" s="30">
        <v>13.934281111695263</v>
      </c>
      <c r="V27" s="30">
        <v>11.371803491159719</v>
      </c>
      <c r="W27" s="25"/>
      <c r="X27" s="30">
        <v>2.233860857932084</v>
      </c>
      <c r="Y27" s="30">
        <v>4.7464382398143625</v>
      </c>
      <c r="Z27" s="30">
        <v>7.2057931936428092</v>
      </c>
      <c r="AA27" s="30">
        <v>11.099905391415282</v>
      </c>
      <c r="AB27" s="30">
        <v>15.227118868725965</v>
      </c>
      <c r="AC27" s="30">
        <v>11.371803491159719</v>
      </c>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row>
    <row r="28" spans="1:80">
      <c r="A28" s="26">
        <v>1937</v>
      </c>
      <c r="B28" s="30">
        <v>1.6456310090230648</v>
      </c>
      <c r="C28" s="30">
        <v>1.8745538746610371</v>
      </c>
      <c r="D28" s="30">
        <v>2.494979047541654</v>
      </c>
      <c r="E28" s="30">
        <v>2.5314659112561149</v>
      </c>
      <c r="F28" s="30">
        <v>2.3535529475042569</v>
      </c>
      <c r="G28" s="30">
        <v>1.7056968487196371</v>
      </c>
      <c r="I28" s="30">
        <v>1.0403388055337943</v>
      </c>
      <c r="J28" s="30">
        <v>1.1816848060106104</v>
      </c>
      <c r="K28" s="30">
        <v>2.3825488504732721</v>
      </c>
      <c r="L28" s="30">
        <v>2.7061053698974535</v>
      </c>
      <c r="M28" s="30">
        <v>2.6654535682890863</v>
      </c>
      <c r="N28" s="30">
        <v>1.7056968487196371</v>
      </c>
      <c r="O28" s="30"/>
      <c r="P28" s="26">
        <v>1937</v>
      </c>
      <c r="Q28" s="30">
        <v>2.5422293186229967</v>
      </c>
      <c r="R28" s="30">
        <v>3.0551667296902405</v>
      </c>
      <c r="S28" s="30">
        <v>4.4445049802200698</v>
      </c>
      <c r="T28" s="30">
        <v>4.7742347386595307</v>
      </c>
      <c r="U28" s="30">
        <v>5.060064426945158</v>
      </c>
      <c r="V28" s="30">
        <v>4.6336852543611782</v>
      </c>
      <c r="W28" s="25"/>
      <c r="X28" s="30">
        <v>1.158610556197802</v>
      </c>
      <c r="Y28" s="30">
        <v>1.47929107725033</v>
      </c>
      <c r="Z28" s="30">
        <v>3.4036412149618167</v>
      </c>
      <c r="AA28" s="30">
        <v>4.4899252650454597</v>
      </c>
      <c r="AB28" s="30">
        <v>5.2746695890672717</v>
      </c>
      <c r="AC28" s="30">
        <v>4.6336852543611782</v>
      </c>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row>
    <row r="29" spans="1:80">
      <c r="A29" s="26">
        <v>1938</v>
      </c>
      <c r="B29" s="30">
        <v>1.9747265944232577</v>
      </c>
      <c r="C29" s="30">
        <v>2.421322037831009</v>
      </c>
      <c r="D29" s="30">
        <v>3.6026481591647253</v>
      </c>
      <c r="E29" s="30">
        <v>4.0483483762866319</v>
      </c>
      <c r="F29" s="30">
        <v>5.3599789280312118</v>
      </c>
      <c r="G29" s="30">
        <v>8.771390105939215</v>
      </c>
      <c r="I29" s="30">
        <v>0.90687791309818888</v>
      </c>
      <c r="J29" s="30">
        <v>1.2680291088115376</v>
      </c>
      <c r="K29" s="30">
        <v>2.3488211304774915</v>
      </c>
      <c r="L29" s="30">
        <v>2.8216736093200083</v>
      </c>
      <c r="M29" s="30">
        <v>3.6390345142309877</v>
      </c>
      <c r="N29" s="30">
        <v>8.771390105939215</v>
      </c>
      <c r="O29" s="30"/>
      <c r="P29" s="26">
        <v>1938</v>
      </c>
      <c r="Q29" s="30">
        <v>3.4809047243540321</v>
      </c>
      <c r="R29" s="30">
        <v>4.4841373456207663</v>
      </c>
      <c r="S29" s="30">
        <v>7.3478643448833516</v>
      </c>
      <c r="T29" s="30">
        <v>8.6930726855740161</v>
      </c>
      <c r="U29" s="30">
        <v>12.688884598073345</v>
      </c>
      <c r="V29" s="30">
        <v>21.873801278981464</v>
      </c>
      <c r="W29" s="25"/>
      <c r="X29" s="30">
        <v>1.0106973894624192</v>
      </c>
      <c r="Y29" s="30">
        <v>1.5900770459632583</v>
      </c>
      <c r="Z29" s="30">
        <v>3.3667557679520206</v>
      </c>
      <c r="AA29" s="30">
        <v>4.7027893488666797</v>
      </c>
      <c r="AB29" s="30">
        <v>7.2254814755192722</v>
      </c>
      <c r="AC29" s="30">
        <v>21.873801278981464</v>
      </c>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row>
    <row r="30" spans="1:80">
      <c r="A30" s="26">
        <v>1939</v>
      </c>
      <c r="B30" s="30">
        <v>1.7923315716527559</v>
      </c>
      <c r="C30" s="30">
        <v>2.1423511570099971</v>
      </c>
      <c r="D30" s="30">
        <v>2.9365282107645165</v>
      </c>
      <c r="E30" s="30">
        <v>3.0888623302076872</v>
      </c>
      <c r="F30" s="30">
        <v>3.2649763026998322</v>
      </c>
      <c r="G30" s="30">
        <v>3.186188861265967</v>
      </c>
      <c r="I30" s="30">
        <v>0.9578762094059885</v>
      </c>
      <c r="J30" s="30">
        <v>1.3606977462163716</v>
      </c>
      <c r="K30" s="30">
        <v>2.504080995252195</v>
      </c>
      <c r="L30" s="30">
        <v>2.925978142438272</v>
      </c>
      <c r="M30" s="30">
        <v>3.3019133282601163</v>
      </c>
      <c r="N30" s="30">
        <v>3.186188861265967</v>
      </c>
      <c r="O30" s="30"/>
      <c r="P30" s="26">
        <v>1939</v>
      </c>
      <c r="Q30" s="30">
        <v>2.8335536989148418</v>
      </c>
      <c r="R30" s="30">
        <v>3.5578151995227612</v>
      </c>
      <c r="S30" s="30">
        <v>5.400689703978812</v>
      </c>
      <c r="T30" s="30">
        <v>6.0190006092618322</v>
      </c>
      <c r="U30" s="30">
        <v>7.2225595710900832</v>
      </c>
      <c r="V30" s="30">
        <v>8.5403714999267493</v>
      </c>
      <c r="W30" s="25"/>
      <c r="X30" s="30">
        <v>1.0677160319580339</v>
      </c>
      <c r="Y30" s="30">
        <v>1.7066778645800929</v>
      </c>
      <c r="Z30" s="30">
        <v>3.5901012852164804</v>
      </c>
      <c r="AA30" s="30">
        <v>4.8766302373971211</v>
      </c>
      <c r="AB30" s="30">
        <v>6.5605022369675838</v>
      </c>
      <c r="AC30" s="30">
        <v>8.5403714999267493</v>
      </c>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row>
    <row r="31" spans="1:80">
      <c r="A31" s="26">
        <v>1940</v>
      </c>
      <c r="B31" s="30">
        <v>1.5220632989359477</v>
      </c>
      <c r="C31" s="30">
        <v>1.8836086176669846</v>
      </c>
      <c r="D31" s="30">
        <v>2.5861695646182152</v>
      </c>
      <c r="E31" s="30">
        <v>2.7604923909414238</v>
      </c>
      <c r="F31" s="30">
        <v>3.0836433889671429</v>
      </c>
      <c r="G31" s="30">
        <v>3.8690152945616862</v>
      </c>
      <c r="I31" s="30">
        <v>0.65025209937195194</v>
      </c>
      <c r="J31" s="30">
        <v>1.1625390382227043</v>
      </c>
      <c r="K31" s="30">
        <v>2.0835567549942819</v>
      </c>
      <c r="L31" s="30">
        <v>2.4627773359957854</v>
      </c>
      <c r="M31" s="30">
        <v>2.7124976248539441</v>
      </c>
      <c r="N31" s="30">
        <v>3.8690152945616862</v>
      </c>
      <c r="O31" s="30"/>
      <c r="P31" s="26">
        <v>1940</v>
      </c>
      <c r="Q31" s="30">
        <v>2.4978459568081028</v>
      </c>
      <c r="R31" s="30">
        <v>3.2173741018083</v>
      </c>
      <c r="S31" s="30">
        <v>4.8989527493981058</v>
      </c>
      <c r="T31" s="30">
        <v>5.5420257518144638</v>
      </c>
      <c r="U31" s="30">
        <v>7.0567275862608998</v>
      </c>
      <c r="V31" s="30">
        <v>10.276598395611096</v>
      </c>
      <c r="W31" s="25"/>
      <c r="X31" s="30">
        <v>0.72407176324933142</v>
      </c>
      <c r="Y31" s="30">
        <v>1.4574095364804718</v>
      </c>
      <c r="Z31" s="30">
        <v>2.985395709129099</v>
      </c>
      <c r="AA31" s="30">
        <v>4.1046288933263089</v>
      </c>
      <c r="AB31" s="30">
        <v>5.3957234754846475</v>
      </c>
      <c r="AC31" s="30">
        <v>10.276598395611096</v>
      </c>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row>
    <row r="32" spans="1:80">
      <c r="A32" s="26">
        <v>1941</v>
      </c>
      <c r="B32" s="30">
        <v>1.5982479348060239</v>
      </c>
      <c r="C32" s="30">
        <v>2.0381103366375561</v>
      </c>
      <c r="D32" s="30">
        <v>2.6921304919548885</v>
      </c>
      <c r="E32" s="30">
        <v>2.9205039615150881</v>
      </c>
      <c r="F32" s="30">
        <v>3.7720853051229222</v>
      </c>
      <c r="G32" s="30">
        <v>5.6998669100137835</v>
      </c>
      <c r="I32" s="30">
        <v>0.47559721257787907</v>
      </c>
      <c r="J32" s="30">
        <v>1.32763879093919</v>
      </c>
      <c r="K32" s="30">
        <v>2.026404259570306</v>
      </c>
      <c r="L32" s="30">
        <v>2.1386610601046154</v>
      </c>
      <c r="M32" s="30">
        <v>2.8885409784862954</v>
      </c>
      <c r="N32" s="30">
        <v>5.6998669100137835</v>
      </c>
      <c r="O32" s="30"/>
      <c r="P32" s="26">
        <v>1941</v>
      </c>
      <c r="Q32" s="30">
        <v>2.7477905050560629</v>
      </c>
      <c r="R32" s="30">
        <v>3.5959174861945726</v>
      </c>
      <c r="S32" s="30">
        <v>5.3335968706581482</v>
      </c>
      <c r="T32" s="30">
        <v>6.1375011791125278</v>
      </c>
      <c r="U32" s="30">
        <v>8.8208586114488128</v>
      </c>
      <c r="V32" s="30">
        <v>14.780195302261937</v>
      </c>
      <c r="W32" s="25"/>
      <c r="X32" s="30">
        <v>0.52928042829665423</v>
      </c>
      <c r="Y32" s="30">
        <v>1.6650750341870155</v>
      </c>
      <c r="Z32" s="30">
        <v>2.903267791127027</v>
      </c>
      <c r="AA32" s="30">
        <v>3.5644351001743591</v>
      </c>
      <c r="AB32" s="30">
        <v>5.7438989818021495</v>
      </c>
      <c r="AC32" s="30">
        <v>14.780195302261937</v>
      </c>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row>
    <row r="33" spans="1:80">
      <c r="A33" s="26">
        <v>1942</v>
      </c>
      <c r="B33" s="30">
        <v>1.0606874925152745</v>
      </c>
      <c r="C33" s="30">
        <v>1.4357526058611736</v>
      </c>
      <c r="D33" s="30">
        <v>1.9145850337585524</v>
      </c>
      <c r="E33" s="30">
        <v>2.0229586148965932</v>
      </c>
      <c r="F33" s="30">
        <v>2.6764854105482918</v>
      </c>
      <c r="G33" s="30">
        <v>4.0352376530053107</v>
      </c>
      <c r="I33" s="30">
        <v>0.1369728571200706</v>
      </c>
      <c r="J33" s="30">
        <v>0.92420028066530191</v>
      </c>
      <c r="K33" s="30">
        <v>1.599113025194955</v>
      </c>
      <c r="L33" s="30">
        <v>1.4440272457339791</v>
      </c>
      <c r="M33" s="30">
        <v>2.0958396351090354</v>
      </c>
      <c r="N33" s="30">
        <v>4.0352376530053107</v>
      </c>
      <c r="O33" s="30"/>
      <c r="P33" s="26">
        <v>1942</v>
      </c>
      <c r="Q33" s="30">
        <v>1.8513701250380359</v>
      </c>
      <c r="R33" s="30">
        <v>2.527449355716112</v>
      </c>
      <c r="S33" s="30">
        <v>3.7882048179615251</v>
      </c>
      <c r="T33" s="30">
        <v>4.2868986576607808</v>
      </c>
      <c r="U33" s="30">
        <v>6.3340781514662501</v>
      </c>
      <c r="V33" s="30">
        <v>10.860421606475256</v>
      </c>
      <c r="W33" s="25"/>
      <c r="X33" s="30">
        <v>0.15228476960002502</v>
      </c>
      <c r="Y33" s="30">
        <v>1.1592680854187911</v>
      </c>
      <c r="Z33" s="30">
        <v>2.2949324829224627</v>
      </c>
      <c r="AA33" s="30">
        <v>2.4125183131817427</v>
      </c>
      <c r="AB33" s="30">
        <v>4.1916792702180707</v>
      </c>
      <c r="AC33" s="30">
        <v>10.860421606475256</v>
      </c>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row>
    <row r="34" spans="1:80">
      <c r="A34" s="26">
        <v>1943</v>
      </c>
      <c r="B34" s="30">
        <v>2.3422811447299297</v>
      </c>
      <c r="C34" s="30">
        <v>2.9388196021581221</v>
      </c>
      <c r="D34" s="30">
        <v>3.9049077881399001</v>
      </c>
      <c r="E34" s="30">
        <v>4.1047665159190991</v>
      </c>
      <c r="F34" s="30">
        <v>5.121445631901552</v>
      </c>
      <c r="G34" s="30">
        <v>7.0604661531657325</v>
      </c>
      <c r="I34" s="30">
        <v>0.88901614054007216</v>
      </c>
      <c r="J34" s="30">
        <v>1.9575501258532801</v>
      </c>
      <c r="K34" s="30">
        <v>3.3492897612247026</v>
      </c>
      <c r="L34" s="30">
        <v>3.2605664356727178</v>
      </c>
      <c r="M34" s="30">
        <v>4.4314215507259709</v>
      </c>
      <c r="N34" s="30">
        <v>7.0604661531657325</v>
      </c>
      <c r="O34" s="30"/>
      <c r="P34" s="26">
        <v>1943</v>
      </c>
      <c r="Q34" s="30">
        <v>3.8633383883155075</v>
      </c>
      <c r="R34" s="30">
        <v>5.0089193386541266</v>
      </c>
      <c r="S34" s="30">
        <v>7.4419631111727478</v>
      </c>
      <c r="T34" s="30">
        <v>8.3443813541243532</v>
      </c>
      <c r="U34" s="30">
        <v>11.64513178494013</v>
      </c>
      <c r="V34" s="30">
        <v>18.465551233992528</v>
      </c>
      <c r="W34" s="25"/>
      <c r="X34" s="30">
        <v>0.99171415567205579</v>
      </c>
      <c r="Y34" s="30">
        <v>2.4650330035654577</v>
      </c>
      <c r="Z34" s="30">
        <v>4.8309287451303495</v>
      </c>
      <c r="AA34" s="30">
        <v>5.4639701220972441</v>
      </c>
      <c r="AB34" s="30">
        <v>8.8628431014519435</v>
      </c>
      <c r="AC34" s="30">
        <v>18.465551233992528</v>
      </c>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row>
    <row r="35" spans="1:80">
      <c r="A35" s="26">
        <v>1944</v>
      </c>
      <c r="B35" s="30">
        <v>2.2925464595047096</v>
      </c>
      <c r="C35" s="30">
        <v>2.9418690010431461</v>
      </c>
      <c r="D35" s="30">
        <v>3.7871704924831491</v>
      </c>
      <c r="E35" s="30">
        <v>4.0882616569569254</v>
      </c>
      <c r="F35" s="30">
        <v>5.0972088225829175</v>
      </c>
      <c r="G35" s="30">
        <v>6.7633783322017749</v>
      </c>
      <c r="I35" s="30">
        <v>0.8179348391964586</v>
      </c>
      <c r="J35" s="30">
        <v>2.1342298552060659</v>
      </c>
      <c r="K35" s="30">
        <v>2.9982918005889587</v>
      </c>
      <c r="L35" s="30">
        <v>3.2882076445877022</v>
      </c>
      <c r="M35" s="30">
        <v>4.44059934009627</v>
      </c>
      <c r="N35" s="30">
        <v>6.7633783322017749</v>
      </c>
      <c r="O35" s="30"/>
      <c r="P35" s="26">
        <v>1944</v>
      </c>
      <c r="Q35" s="30">
        <v>3.7312038716248743</v>
      </c>
      <c r="R35" s="30">
        <v>4.9382574958642715</v>
      </c>
      <c r="S35" s="30">
        <v>7.2277204104286241</v>
      </c>
      <c r="T35" s="30">
        <v>8.2922638455732738</v>
      </c>
      <c r="U35" s="30">
        <v>11.626736962936443</v>
      </c>
      <c r="V35" s="30">
        <v>17.737785770734728</v>
      </c>
      <c r="W35" s="25"/>
      <c r="X35" s="30">
        <v>0.91213233160485219</v>
      </c>
      <c r="Y35" s="30">
        <v>2.6893108471321279</v>
      </c>
      <c r="Z35" s="30">
        <v>4.3202839204266024</v>
      </c>
      <c r="AA35" s="30">
        <v>5.5105457722028506</v>
      </c>
      <c r="AB35" s="30">
        <v>8.8811986801925382</v>
      </c>
      <c r="AC35" s="30">
        <v>17.737785770734728</v>
      </c>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row>
    <row r="36" spans="1:80">
      <c r="A36" s="26">
        <v>1945</v>
      </c>
      <c r="B36" s="30">
        <v>4.8237719174014346</v>
      </c>
      <c r="C36" s="30">
        <v>6.0677382520968557</v>
      </c>
      <c r="D36" s="30">
        <v>7.5915285048907792</v>
      </c>
      <c r="E36" s="30">
        <v>8.291207256545766</v>
      </c>
      <c r="F36" s="30">
        <v>10.492595222856071</v>
      </c>
      <c r="G36" s="30">
        <v>13.511259057261285</v>
      </c>
      <c r="I36" s="30">
        <v>1.7649780819823639</v>
      </c>
      <c r="J36" s="30">
        <v>4.5957350054110782</v>
      </c>
      <c r="K36" s="30">
        <v>5.8260695630813659</v>
      </c>
      <c r="L36" s="30">
        <v>6.6159046395440786</v>
      </c>
      <c r="M36" s="30">
        <v>9.4127966906097758</v>
      </c>
      <c r="N36" s="30">
        <v>13.511259057261285</v>
      </c>
      <c r="O36" s="30"/>
      <c r="P36" s="26">
        <v>1945</v>
      </c>
      <c r="Q36" s="30">
        <v>7.8879334917812001</v>
      </c>
      <c r="R36" s="30">
        <v>10.183543783804224</v>
      </c>
      <c r="S36" s="30">
        <v>14.439531921829781</v>
      </c>
      <c r="T36" s="30">
        <v>16.648342120975339</v>
      </c>
      <c r="U36" s="30">
        <v>23.230971497193543</v>
      </c>
      <c r="V36" s="30">
        <v>33.328434266813389</v>
      </c>
      <c r="W36" s="25"/>
      <c r="X36" s="30">
        <v>1.9765918300114964</v>
      </c>
      <c r="Y36" s="30">
        <v>5.8454085646189062</v>
      </c>
      <c r="Z36" s="30">
        <v>8.4638449456141895</v>
      </c>
      <c r="AA36" s="30">
        <v>11.149447198319656</v>
      </c>
      <c r="AB36" s="30">
        <v>18.825593381219552</v>
      </c>
      <c r="AC36" s="30">
        <v>33.328434266813389</v>
      </c>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row>
    <row r="37" spans="1:80">
      <c r="A37" s="26">
        <v>1946</v>
      </c>
      <c r="B37" s="30">
        <v>6.1615918052299996</v>
      </c>
      <c r="C37" s="30">
        <v>7.1075641351430603</v>
      </c>
      <c r="D37" s="30">
        <v>8.059682500389858</v>
      </c>
      <c r="E37" s="30">
        <v>8.667990272496553</v>
      </c>
      <c r="F37" s="30">
        <v>11.630444740387841</v>
      </c>
      <c r="G37" s="30">
        <v>16.680853904986076</v>
      </c>
      <c r="I37" s="30">
        <v>3.7342982728719929</v>
      </c>
      <c r="J37" s="30">
        <v>6.2217306029735653</v>
      </c>
      <c r="K37" s="30">
        <v>6.5798168336142151</v>
      </c>
      <c r="L37" s="30">
        <v>6.4480324636633828</v>
      </c>
      <c r="M37" s="30">
        <v>9.635214389667464</v>
      </c>
      <c r="N37" s="30">
        <v>16.680853904986076</v>
      </c>
      <c r="O37" s="30"/>
      <c r="P37" s="26">
        <v>1946</v>
      </c>
      <c r="Q37" s="30">
        <v>9.7098704587542954</v>
      </c>
      <c r="R37" s="30">
        <v>11.747754806859998</v>
      </c>
      <c r="S37" s="30">
        <v>15.592787468712162</v>
      </c>
      <c r="T37" s="30">
        <v>17.885151370336207</v>
      </c>
      <c r="U37" s="30">
        <v>26.232194660597457</v>
      </c>
      <c r="V37" s="30">
        <v>40.029181627342489</v>
      </c>
      <c r="W37" s="25"/>
      <c r="X37" s="30">
        <v>4.2192466384569283</v>
      </c>
      <c r="Y37" s="30">
        <v>7.962950757790904</v>
      </c>
      <c r="Z37" s="30">
        <v>9.5798342033180948</v>
      </c>
      <c r="AA37" s="30">
        <v>10.863467423799992</v>
      </c>
      <c r="AB37" s="30">
        <v>19.270428779334928</v>
      </c>
      <c r="AC37" s="30">
        <v>40.029181627342489</v>
      </c>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row>
    <row r="38" spans="1:80">
      <c r="A38" s="26">
        <v>1947</v>
      </c>
      <c r="B38" s="30">
        <v>3.8475420438392547</v>
      </c>
      <c r="C38" s="30">
        <v>4.564613170783911</v>
      </c>
      <c r="D38" s="30">
        <v>5.3855241653885688</v>
      </c>
      <c r="E38" s="30">
        <v>5.9745224718663135</v>
      </c>
      <c r="F38" s="30">
        <v>8.5628056674720501</v>
      </c>
      <c r="G38" s="30">
        <v>12.117888852409431</v>
      </c>
      <c r="I38" s="30">
        <v>2.0835765347308692</v>
      </c>
      <c r="J38" s="30">
        <v>3.8242287840214169</v>
      </c>
      <c r="K38" s="30">
        <v>3.9571119887084514</v>
      </c>
      <c r="L38" s="30">
        <v>4.0084149482176423</v>
      </c>
      <c r="M38" s="30">
        <v>7.1084034345128559</v>
      </c>
      <c r="N38" s="30">
        <v>12.117888852409431</v>
      </c>
      <c r="O38" s="30"/>
      <c r="P38" s="26">
        <v>1947</v>
      </c>
      <c r="Q38" s="30">
        <v>6.160679247631446</v>
      </c>
      <c r="R38" s="30">
        <v>7.6590066400092622</v>
      </c>
      <c r="S38" s="30">
        <v>10.648678142708658</v>
      </c>
      <c r="T38" s="30">
        <v>12.561508462440321</v>
      </c>
      <c r="U38" s="30">
        <v>19.555034730321093</v>
      </c>
      <c r="V38" s="30">
        <v>30.262868070421433</v>
      </c>
      <c r="W38" s="25"/>
      <c r="X38" s="30">
        <v>2.3367238967203048</v>
      </c>
      <c r="Y38" s="30">
        <v>4.849836800616993</v>
      </c>
      <c r="Z38" s="30">
        <v>5.7176612001043772</v>
      </c>
      <c r="AA38" s="30">
        <v>6.7256233959567977</v>
      </c>
      <c r="AB38" s="30">
        <v>14.216806869025712</v>
      </c>
      <c r="AC38" s="30">
        <v>30.262868070421433</v>
      </c>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row>
    <row r="39" spans="1:80">
      <c r="A39" s="26">
        <v>1948</v>
      </c>
      <c r="B39" s="30">
        <v>3.5881851981091337</v>
      </c>
      <c r="C39" s="30">
        <v>4.3600660266413831</v>
      </c>
      <c r="D39" s="30">
        <v>5.1111372156942032</v>
      </c>
      <c r="E39" s="30">
        <v>5.6087685345138096</v>
      </c>
      <c r="F39" s="30">
        <v>7.4418292481353348</v>
      </c>
      <c r="G39" s="30">
        <v>10.104099632871652</v>
      </c>
      <c r="I39" s="30">
        <v>1.7131409520844716</v>
      </c>
      <c r="J39" s="30">
        <v>3.6685249321430802</v>
      </c>
      <c r="K39" s="30">
        <v>3.8570199140026502</v>
      </c>
      <c r="L39" s="30">
        <v>4.1875106045248955</v>
      </c>
      <c r="M39" s="30">
        <v>6.3768324535609153</v>
      </c>
      <c r="N39" s="30">
        <v>10.104099632871652</v>
      </c>
      <c r="O39" s="30"/>
      <c r="P39" s="26">
        <v>1948</v>
      </c>
      <c r="Q39" s="30">
        <v>5.7110003173560413</v>
      </c>
      <c r="R39" s="30">
        <v>7.2185049763445246</v>
      </c>
      <c r="S39" s="30">
        <v>9.9069969529801689</v>
      </c>
      <c r="T39" s="30">
        <v>11.535115585637717</v>
      </c>
      <c r="U39" s="30">
        <v>16.920022835917141</v>
      </c>
      <c r="V39" s="30">
        <v>25.695209412160878</v>
      </c>
      <c r="W39" s="25"/>
      <c r="X39" s="30">
        <v>1.9180942391652853</v>
      </c>
      <c r="Y39" s="30">
        <v>4.6496208527665495</v>
      </c>
      <c r="Z39" s="30">
        <v>5.5714258787573776</v>
      </c>
      <c r="AA39" s="30">
        <v>7.0282356933699726</v>
      </c>
      <c r="AB39" s="30">
        <v>12.753664907121831</v>
      </c>
      <c r="AC39" s="30">
        <v>25.695209412160878</v>
      </c>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row>
    <row r="40" spans="1:80">
      <c r="A40" s="26">
        <v>1949</v>
      </c>
      <c r="B40" s="30">
        <v>2.5589820733468169</v>
      </c>
      <c r="C40" s="30">
        <v>3.1424128849202062</v>
      </c>
      <c r="D40" s="30">
        <v>4.0300364549552583</v>
      </c>
      <c r="E40" s="30">
        <v>4.4751347199096223</v>
      </c>
      <c r="F40" s="30">
        <v>5.9709496700387064</v>
      </c>
      <c r="G40" s="30">
        <v>8.0867468631613324</v>
      </c>
      <c r="I40" s="30">
        <v>1.2035637525752272</v>
      </c>
      <c r="J40" s="30">
        <v>2.3525493711177496</v>
      </c>
      <c r="K40" s="30">
        <v>2.9234387617436792</v>
      </c>
      <c r="L40" s="30">
        <v>3.3175216587500151</v>
      </c>
      <c r="M40" s="30">
        <v>5.0957125076525376</v>
      </c>
      <c r="N40" s="30">
        <v>8.0867468631613324</v>
      </c>
      <c r="O40" s="30"/>
      <c r="P40" s="26">
        <v>1949</v>
      </c>
      <c r="Q40" s="30">
        <v>4.1327066691409273</v>
      </c>
      <c r="R40" s="30">
        <v>5.2984478348651027</v>
      </c>
      <c r="S40" s="30">
        <v>7.8390953597906536</v>
      </c>
      <c r="T40" s="30">
        <v>9.2303524852292416</v>
      </c>
      <c r="U40" s="30">
        <v>13.680009639206077</v>
      </c>
      <c r="V40" s="30">
        <v>20.948813683436885</v>
      </c>
      <c r="W40" s="25"/>
      <c r="X40" s="30">
        <v>1.3444849399261563</v>
      </c>
      <c r="Y40" s="30">
        <v>2.9668605359775926</v>
      </c>
      <c r="Z40" s="30">
        <v>4.2115185642525104</v>
      </c>
      <c r="AA40" s="30">
        <v>5.5599448268911367</v>
      </c>
      <c r="AB40" s="30">
        <v>10.191425015305075</v>
      </c>
      <c r="AC40" s="30">
        <v>20.948813683436885</v>
      </c>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row>
    <row r="41" spans="1:80">
      <c r="A41" s="26">
        <v>1950</v>
      </c>
      <c r="B41" s="30">
        <v>4.5723717142621627</v>
      </c>
      <c r="C41" s="30">
        <v>5.2033342828466091</v>
      </c>
      <c r="D41" s="30">
        <v>7.5693089100290623</v>
      </c>
      <c r="E41" s="30">
        <v>7.8862643484149837</v>
      </c>
      <c r="F41" s="30">
        <v>10.325000520756062</v>
      </c>
      <c r="G41" s="30">
        <v>13.005172132547125</v>
      </c>
      <c r="I41" s="30">
        <v>3.031648468188505</v>
      </c>
      <c r="J41" s="30">
        <v>2.9476358694965819</v>
      </c>
      <c r="K41" s="30">
        <v>6.7599174235982726</v>
      </c>
      <c r="L41" s="30">
        <v>5.9234477789327764</v>
      </c>
      <c r="M41" s="30">
        <v>9.4723833538841529</v>
      </c>
      <c r="N41" s="30">
        <v>13.005172132547125</v>
      </c>
      <c r="O41" s="30"/>
      <c r="P41" s="26">
        <v>1950</v>
      </c>
      <c r="Q41" s="30">
        <v>7.440464043594579</v>
      </c>
      <c r="R41" s="30">
        <v>9.0219216965681337</v>
      </c>
      <c r="S41" s="30">
        <v>14.274477594601857</v>
      </c>
      <c r="T41" s="30">
        <v>15.904404593714956</v>
      </c>
      <c r="U41" s="30">
        <v>22.634025691997138</v>
      </c>
      <c r="V41" s="30">
        <v>32.223730369102334</v>
      </c>
      <c r="W41" s="25"/>
      <c r="X41" s="30">
        <v>3.4145053194148973</v>
      </c>
      <c r="Y41" s="30">
        <v>3.7257276688078038</v>
      </c>
      <c r="Z41" s="30">
        <v>9.847214481562748</v>
      </c>
      <c r="AA41" s="30">
        <v>9.9708493068559108</v>
      </c>
      <c r="AB41" s="30">
        <v>18.944766707768302</v>
      </c>
      <c r="AC41" s="30">
        <v>32.223730369102334</v>
      </c>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row>
    <row r="42" spans="1:80">
      <c r="A42" s="26">
        <v>1951</v>
      </c>
      <c r="B42" s="30">
        <v>3.8318606647400504</v>
      </c>
      <c r="C42" s="30">
        <v>4.9033678552421778</v>
      </c>
      <c r="D42" s="30">
        <v>6.8660908005009906</v>
      </c>
      <c r="E42" s="30">
        <v>7.5441582755137118</v>
      </c>
      <c r="F42" s="30">
        <v>9.9878519075709882</v>
      </c>
      <c r="G42" s="30">
        <v>13.039350278360873</v>
      </c>
      <c r="I42" s="30">
        <v>1.349139300156813</v>
      </c>
      <c r="J42" s="30">
        <v>3.1364476374999284</v>
      </c>
      <c r="K42" s="30">
        <v>5.2082531018060916</v>
      </c>
      <c r="L42" s="30">
        <v>5.6852832684769874</v>
      </c>
      <c r="M42" s="30">
        <v>8.7577698837430038</v>
      </c>
      <c r="N42" s="30">
        <v>13.039350278360873</v>
      </c>
      <c r="O42" s="30"/>
      <c r="P42" s="26">
        <v>1951</v>
      </c>
      <c r="Q42" s="30">
        <v>6.4416146605996794</v>
      </c>
      <c r="R42" s="30">
        <v>8.4835611106616025</v>
      </c>
      <c r="S42" s="30">
        <v>13.240050546374384</v>
      </c>
      <c r="T42" s="30">
        <v>15.412557572706371</v>
      </c>
      <c r="U42" s="30">
        <v>22.383461512936606</v>
      </c>
      <c r="V42" s="30">
        <v>32.298647054767784</v>
      </c>
      <c r="W42" s="25"/>
      <c r="X42" s="30">
        <v>1.508086416407159</v>
      </c>
      <c r="Y42" s="30">
        <v>3.9672207221047326</v>
      </c>
      <c r="Z42" s="30">
        <v>7.5527519853077036</v>
      </c>
      <c r="AA42" s="30">
        <v>9.5661155755045328</v>
      </c>
      <c r="AB42" s="30">
        <v>17.515539767486008</v>
      </c>
      <c r="AC42" s="30">
        <v>32.298647054767784</v>
      </c>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row>
    <row r="43" spans="1:80">
      <c r="A43" s="26">
        <v>1952</v>
      </c>
      <c r="B43" s="30">
        <v>3.0405740940882069</v>
      </c>
      <c r="C43" s="30">
        <v>3.8563781690921783</v>
      </c>
      <c r="D43" s="30">
        <v>5.8174129461857973</v>
      </c>
      <c r="E43" s="30">
        <v>6.6091220998466635</v>
      </c>
      <c r="F43" s="30">
        <v>9.6889085239275765</v>
      </c>
      <c r="G43" s="30">
        <v>12.296619001142719</v>
      </c>
      <c r="I43" s="30">
        <v>1.2506359454518814</v>
      </c>
      <c r="J43" s="30">
        <v>2.2127751408476333</v>
      </c>
      <c r="K43" s="30">
        <v>3.9384416726948599</v>
      </c>
      <c r="L43" s="30">
        <v>4.3915210837601109</v>
      </c>
      <c r="M43" s="30">
        <v>8.6816597681877639</v>
      </c>
      <c r="N43" s="30">
        <v>12.296619001142719</v>
      </c>
      <c r="O43" s="30"/>
      <c r="P43" s="26">
        <v>1952</v>
      </c>
      <c r="Q43" s="30">
        <v>5.1657414828250516</v>
      </c>
      <c r="R43" s="30">
        <v>6.8225355874544729</v>
      </c>
      <c r="S43" s="30">
        <v>11.411879411626931</v>
      </c>
      <c r="T43" s="30">
        <v>13.670866759244653</v>
      </c>
      <c r="U43" s="30">
        <v>21.585225620917452</v>
      </c>
      <c r="V43" s="30">
        <v>30.660347131955284</v>
      </c>
      <c r="W43" s="25"/>
      <c r="X43" s="30">
        <v>1.3973625698741508</v>
      </c>
      <c r="Y43" s="30">
        <v>2.7891127234324156</v>
      </c>
      <c r="Z43" s="30">
        <v>5.6903773012688692</v>
      </c>
      <c r="AA43" s="30">
        <v>7.3731675072034832</v>
      </c>
      <c r="AB43" s="30">
        <v>17.363319536375528</v>
      </c>
      <c r="AC43" s="30">
        <v>30.660347131955284</v>
      </c>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row>
    <row r="44" spans="1:80">
      <c r="A44" s="26">
        <v>1953</v>
      </c>
      <c r="B44" s="30">
        <v>2.3766904593678952</v>
      </c>
      <c r="C44" s="30">
        <v>3.1094269130428005</v>
      </c>
      <c r="D44" s="30">
        <v>4.7752444415226369</v>
      </c>
      <c r="E44" s="30">
        <v>5.6819422807405617</v>
      </c>
      <c r="F44" s="30">
        <v>8.5183416375848413</v>
      </c>
      <c r="G44" s="30">
        <v>11.553030493959627</v>
      </c>
      <c r="I44" s="30">
        <v>0.85829231353577196</v>
      </c>
      <c r="J44" s="30">
        <v>1.8013995773227511</v>
      </c>
      <c r="K44" s="30">
        <v>2.6964473532832391</v>
      </c>
      <c r="L44" s="30">
        <v>3.6896869155895424</v>
      </c>
      <c r="M44" s="30">
        <v>7.3522598899473222</v>
      </c>
      <c r="N44" s="30">
        <v>11.553030493959627</v>
      </c>
      <c r="O44" s="30"/>
      <c r="P44" s="26">
        <v>1953</v>
      </c>
      <c r="Q44" s="30">
        <v>4.0789856625831655</v>
      </c>
      <c r="R44" s="30">
        <v>5.5387664066506517</v>
      </c>
      <c r="S44" s="30">
        <v>9.5404411469321619</v>
      </c>
      <c r="T44" s="30">
        <v>11.860834763176616</v>
      </c>
      <c r="U44" s="30">
        <v>19.227563982866684</v>
      </c>
      <c r="V44" s="30">
        <v>28.998302636734337</v>
      </c>
      <c r="W44" s="25"/>
      <c r="X44" s="30">
        <v>0.95730991165684287</v>
      </c>
      <c r="Y44" s="30">
        <v>2.2670640525007077</v>
      </c>
      <c r="Z44" s="30">
        <v>3.881974907446617</v>
      </c>
      <c r="AA44" s="30">
        <v>6.1875282627675272</v>
      </c>
      <c r="AB44" s="30">
        <v>14.704519779894643</v>
      </c>
      <c r="AC44" s="30">
        <v>28.998302636734337</v>
      </c>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row>
    <row r="45" spans="1:80">
      <c r="A45" s="26">
        <v>1954</v>
      </c>
      <c r="B45" s="30">
        <v>4.0030256991193447</v>
      </c>
      <c r="C45" s="30">
        <v>5.5745181638446288</v>
      </c>
      <c r="D45" s="30">
        <v>7.9115626496374603</v>
      </c>
      <c r="E45" s="30">
        <v>9.1067526220167796</v>
      </c>
      <c r="F45" s="30">
        <v>13.782283362618706</v>
      </c>
      <c r="G45" s="30">
        <v>17.172270438528066</v>
      </c>
      <c r="I45" s="30">
        <v>0.62586705453963976</v>
      </c>
      <c r="J45" s="30">
        <v>3.688579023163463</v>
      </c>
      <c r="K45" s="30">
        <v>5.149500080545387</v>
      </c>
      <c r="L45" s="30">
        <v>5.745808674857229</v>
      </c>
      <c r="M45" s="30">
        <v>12.422313365601481</v>
      </c>
      <c r="N45" s="30">
        <v>17.172270438528066</v>
      </c>
      <c r="O45" s="30"/>
      <c r="P45" s="26">
        <v>1954</v>
      </c>
      <c r="Q45" s="30">
        <v>6.9892844515166743</v>
      </c>
      <c r="R45" s="30">
        <v>9.7813537050834451</v>
      </c>
      <c r="S45" s="30">
        <v>15.716962116118523</v>
      </c>
      <c r="T45" s="30">
        <v>18.991115778881415</v>
      </c>
      <c r="U45" s="30">
        <v>30.26529734677672</v>
      </c>
      <c r="V45" s="30">
        <v>41.035611111678485</v>
      </c>
      <c r="W45" s="25"/>
      <c r="X45" s="30">
        <v>0.69734760233231985</v>
      </c>
      <c r="Y45" s="30">
        <v>4.6753946386637768</v>
      </c>
      <c r="Z45" s="30">
        <v>7.4662789842962907</v>
      </c>
      <c r="AA45" s="30">
        <v>9.6689409325738236</v>
      </c>
      <c r="AB45" s="30">
        <v>24.844626731202961</v>
      </c>
      <c r="AC45" s="30">
        <v>41.035611111678485</v>
      </c>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row>
    <row r="46" spans="1:80">
      <c r="A46" s="26">
        <v>1955</v>
      </c>
      <c r="B46" s="30">
        <v>5.8204224051455125</v>
      </c>
      <c r="C46" s="30">
        <v>7.2124628436052536</v>
      </c>
      <c r="D46" s="30">
        <v>10.834476430989325</v>
      </c>
      <c r="E46" s="30">
        <v>12.459826057878102</v>
      </c>
      <c r="F46" s="30">
        <v>18.247606089498127</v>
      </c>
      <c r="G46" s="30">
        <v>21.227499068093586</v>
      </c>
      <c r="I46" s="30">
        <v>2.8219400685153468</v>
      </c>
      <c r="J46" s="30">
        <v>4.2860747166403135</v>
      </c>
      <c r="K46" s="30">
        <v>7.0901702556217856</v>
      </c>
      <c r="L46" s="30">
        <v>8.2039235315493659</v>
      </c>
      <c r="M46" s="30">
        <v>16.966252493890888</v>
      </c>
      <c r="N46" s="30">
        <v>21.227499068093586</v>
      </c>
      <c r="O46" s="30"/>
      <c r="P46" s="26">
        <v>1955</v>
      </c>
      <c r="Q46" s="30">
        <v>9.9571916487368846</v>
      </c>
      <c r="R46" s="30">
        <v>12.929556459087266</v>
      </c>
      <c r="S46" s="30">
        <v>21.416436277059919</v>
      </c>
      <c r="T46" s="30">
        <v>25.722729914454995</v>
      </c>
      <c r="U46" s="30">
        <v>39.282622328075291</v>
      </c>
      <c r="V46" s="30">
        <v>49.029302631473271</v>
      </c>
      <c r="W46" s="25"/>
      <c r="X46" s="30">
        <v>3.1753136081321189</v>
      </c>
      <c r="Y46" s="30">
        <v>5.4451114756443184</v>
      </c>
      <c r="Z46" s="30">
        <v>10.33824294408117</v>
      </c>
      <c r="AA46" s="30">
        <v>13.862754177936374</v>
      </c>
      <c r="AB46" s="30">
        <v>33.932504987781776</v>
      </c>
      <c r="AC46" s="30">
        <v>49.029302631473271</v>
      </c>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row>
    <row r="47" spans="1:80">
      <c r="A47" s="26">
        <v>1956</v>
      </c>
      <c r="B47" s="30">
        <v>4.4766130275766738</v>
      </c>
      <c r="C47" s="30">
        <v>5.7220318800113024</v>
      </c>
      <c r="D47" s="30">
        <v>9.1441534889047009</v>
      </c>
      <c r="E47" s="30">
        <v>11.885271605805173</v>
      </c>
      <c r="F47" s="30">
        <v>17.261487148607525</v>
      </c>
      <c r="G47" s="30">
        <v>19.59938464612798</v>
      </c>
      <c r="I47" s="30">
        <v>1.8295412193164313</v>
      </c>
      <c r="J47" s="30">
        <v>3.0146002426210727</v>
      </c>
      <c r="K47" s="30">
        <v>2.8337302048246831</v>
      </c>
      <c r="L47" s="30">
        <v>8.1019688715257168</v>
      </c>
      <c r="M47" s="30">
        <v>16.287161736100231</v>
      </c>
      <c r="N47" s="30">
        <v>19.59938464612798</v>
      </c>
      <c r="O47" s="30"/>
      <c r="P47" s="26">
        <v>1956</v>
      </c>
      <c r="Q47" s="30">
        <v>8.0091424797079718</v>
      </c>
      <c r="R47" s="30">
        <v>10.672466176499501</v>
      </c>
      <c r="S47" s="30">
        <v>18.679727588063177</v>
      </c>
      <c r="T47" s="30">
        <v>24.303826779806993</v>
      </c>
      <c r="U47" s="30">
        <v>37.146793872212392</v>
      </c>
      <c r="V47" s="30">
        <v>45.885083080931238</v>
      </c>
      <c r="W47" s="25"/>
      <c r="X47" s="30">
        <v>2.0494885717764033</v>
      </c>
      <c r="Y47" s="30">
        <v>3.8113365131915073</v>
      </c>
      <c r="Z47" s="30">
        <v>4.0812291564162555</v>
      </c>
      <c r="AA47" s="30">
        <v>13.688115934562292</v>
      </c>
      <c r="AB47" s="30">
        <v>32.574323472200462</v>
      </c>
      <c r="AC47" s="30">
        <v>45.885083080931238</v>
      </c>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row>
    <row r="48" spans="1:80">
      <c r="A48" s="26">
        <v>1957</v>
      </c>
      <c r="B48" s="30">
        <v>3.4075896009329978</v>
      </c>
      <c r="C48" s="30">
        <v>4.5652264120422528</v>
      </c>
      <c r="D48" s="30">
        <v>6.893042880144395</v>
      </c>
      <c r="E48" s="30">
        <v>8.8996980033432074</v>
      </c>
      <c r="F48" s="30">
        <v>13.378617953732785</v>
      </c>
      <c r="G48" s="30">
        <v>15.459230833265845</v>
      </c>
      <c r="I48" s="30">
        <v>0.99100491118497691</v>
      </c>
      <c r="J48" s="30">
        <v>2.7735016107141353</v>
      </c>
      <c r="K48" s="30">
        <v>2.3883339242806456</v>
      </c>
      <c r="L48" s="30">
        <v>5.811817453958728</v>
      </c>
      <c r="M48" s="30">
        <v>12.537078182611284</v>
      </c>
      <c r="N48" s="30">
        <v>15.459230833265845</v>
      </c>
      <c r="O48" s="30"/>
      <c r="P48" s="26">
        <v>1957</v>
      </c>
      <c r="Q48" s="30">
        <v>5.9903384329884606</v>
      </c>
      <c r="R48" s="30">
        <v>8.2341241483152636</v>
      </c>
      <c r="S48" s="30">
        <v>14.0276564201945</v>
      </c>
      <c r="T48" s="30">
        <v>18.323833649962676</v>
      </c>
      <c r="U48" s="30">
        <v>29.180696900708085</v>
      </c>
      <c r="V48" s="30">
        <v>37.490156500049146</v>
      </c>
      <c r="W48" s="25"/>
      <c r="X48" s="30">
        <v>1.1059878541842298</v>
      </c>
      <c r="Y48" s="30">
        <v>3.5033136864635823</v>
      </c>
      <c r="Z48" s="30">
        <v>3.435347770751171</v>
      </c>
      <c r="AA48" s="30">
        <v>9.7811057585420649</v>
      </c>
      <c r="AB48" s="30">
        <v>25.074156365222564</v>
      </c>
      <c r="AC48" s="30">
        <v>37.490156500049146</v>
      </c>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row>
    <row r="49" spans="1:80">
      <c r="A49" s="26">
        <v>1958</v>
      </c>
      <c r="B49" s="30">
        <v>3.974117446413981</v>
      </c>
      <c r="C49" s="30">
        <v>5.4961434142190706</v>
      </c>
      <c r="D49" s="30">
        <v>8.2871523748935818</v>
      </c>
      <c r="E49" s="30">
        <v>10.591862800205197</v>
      </c>
      <c r="F49" s="30">
        <v>15.331530223553957</v>
      </c>
      <c r="G49" s="30">
        <v>17.85533683316245</v>
      </c>
      <c r="I49" s="30">
        <v>0.84567639879308598</v>
      </c>
      <c r="J49" s="30">
        <v>3.4065181070573871</v>
      </c>
      <c r="K49" s="30">
        <v>3.1565546994694222</v>
      </c>
      <c r="L49" s="30">
        <v>7.3329883549930441</v>
      </c>
      <c r="M49" s="30">
        <v>14.306602884482086</v>
      </c>
      <c r="N49" s="30">
        <v>17.85533683316245</v>
      </c>
      <c r="O49" s="30"/>
      <c r="P49" s="26">
        <v>1958</v>
      </c>
      <c r="Q49" s="30">
        <v>7.0138642405257423</v>
      </c>
      <c r="R49" s="30">
        <v>9.8298327224384821</v>
      </c>
      <c r="S49" s="30">
        <v>16.705970910988693</v>
      </c>
      <c r="T49" s="30">
        <v>21.618663266766031</v>
      </c>
      <c r="U49" s="30">
        <v>33.25276870487226</v>
      </c>
      <c r="V49" s="30">
        <v>42.420601795596539</v>
      </c>
      <c r="W49" s="25"/>
      <c r="X49" s="30">
        <v>0.94318546393246172</v>
      </c>
      <c r="Y49" s="30">
        <v>4.3132469608429398</v>
      </c>
      <c r="Z49" s="30">
        <v>4.5504026993134499</v>
      </c>
      <c r="AA49" s="30">
        <v>12.372864038171446</v>
      </c>
      <c r="AB49" s="30">
        <v>28.613205768964171</v>
      </c>
      <c r="AC49" s="30">
        <v>42.420601795596539</v>
      </c>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row>
    <row r="50" spans="1:80">
      <c r="A50" s="26">
        <v>1959</v>
      </c>
      <c r="B50" s="30">
        <v>5.4392587595990562</v>
      </c>
      <c r="C50" s="30">
        <v>7.9288981179213591</v>
      </c>
      <c r="D50" s="30">
        <v>11.440858869274292</v>
      </c>
      <c r="E50" s="30">
        <v>14.343171682836957</v>
      </c>
      <c r="F50" s="30">
        <v>20.822158955378807</v>
      </c>
      <c r="G50" s="30">
        <v>23.591850237170046</v>
      </c>
      <c r="I50" s="30">
        <v>0.2898415934597825</v>
      </c>
      <c r="J50" s="30">
        <v>5.2515897103384939</v>
      </c>
      <c r="K50" s="30">
        <v>4.7536765743560334</v>
      </c>
      <c r="L50" s="30">
        <v>9.9919032628749971</v>
      </c>
      <c r="M50" s="30">
        <v>19.683230759733448</v>
      </c>
      <c r="N50" s="30">
        <v>23.591850237170046</v>
      </c>
      <c r="O50" s="30"/>
      <c r="P50" s="26">
        <v>1959</v>
      </c>
      <c r="Q50" s="30">
        <v>9.8165814529388395</v>
      </c>
      <c r="R50" s="30">
        <v>14.124820747003566</v>
      </c>
      <c r="S50" s="30">
        <v>23.014851412240947</v>
      </c>
      <c r="T50" s="30">
        <v>29.143812592756156</v>
      </c>
      <c r="U50" s="30">
        <v>44.240623444025303</v>
      </c>
      <c r="V50" s="30">
        <v>53.447845094408606</v>
      </c>
      <c r="W50" s="25"/>
      <c r="X50" s="30">
        <v>0.32246160511289396</v>
      </c>
      <c r="Y50" s="30">
        <v>6.6963616782463049</v>
      </c>
      <c r="Z50" s="30">
        <v>6.8844709585732007</v>
      </c>
      <c r="AA50" s="30">
        <v>16.935196852606648</v>
      </c>
      <c r="AB50" s="30">
        <v>39.366461519466895</v>
      </c>
      <c r="AC50" s="30">
        <v>53.447845094408606</v>
      </c>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row>
    <row r="51" spans="1:80">
      <c r="A51" s="26">
        <v>1960</v>
      </c>
      <c r="B51" s="30">
        <v>4.7902113791430549</v>
      </c>
      <c r="C51" s="30">
        <v>6.7677313599910276</v>
      </c>
      <c r="D51" s="30">
        <v>10.226783523834106</v>
      </c>
      <c r="E51" s="30">
        <v>13.149703060921022</v>
      </c>
      <c r="F51" s="30">
        <v>19.538766627115464</v>
      </c>
      <c r="G51" s="30">
        <v>23.946544388457223</v>
      </c>
      <c r="I51" s="30">
        <v>0.92288615414958963</v>
      </c>
      <c r="J51" s="30">
        <v>4.2307778512535803</v>
      </c>
      <c r="K51" s="30">
        <v>3.9317981658286754</v>
      </c>
      <c r="L51" s="30">
        <v>8.7120946160539514</v>
      </c>
      <c r="M51" s="30">
        <v>17.641124089631049</v>
      </c>
      <c r="N51" s="30">
        <v>23.946544388457223</v>
      </c>
      <c r="O51" s="30"/>
      <c r="P51" s="26">
        <v>1960</v>
      </c>
      <c r="Q51" s="30">
        <v>8.6339789327880876</v>
      </c>
      <c r="R51" s="30">
        <v>12.305989758518219</v>
      </c>
      <c r="S51" s="30">
        <v>20.968903164243702</v>
      </c>
      <c r="T51" s="30">
        <v>27.199186819201767</v>
      </c>
      <c r="U51" s="30">
        <v>42.085759708280875</v>
      </c>
      <c r="V51" s="30">
        <v>54.096162679243214</v>
      </c>
      <c r="W51" s="25"/>
      <c r="X51" s="30">
        <v>1.0296524021463338</v>
      </c>
      <c r="Y51" s="30">
        <v>5.3737287614008977</v>
      </c>
      <c r="Z51" s="30">
        <v>5.6806695110819678</v>
      </c>
      <c r="AA51" s="30">
        <v>14.734099136353636</v>
      </c>
      <c r="AB51" s="30">
        <v>35.282248179262098</v>
      </c>
      <c r="AC51" s="30">
        <v>54.096162679243214</v>
      </c>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c r="BM51" s="25"/>
      <c r="BN51" s="25"/>
      <c r="BO51" s="25"/>
      <c r="BP51" s="25"/>
      <c r="BQ51" s="25"/>
      <c r="BR51" s="25"/>
      <c r="BS51" s="25"/>
      <c r="BT51" s="25"/>
      <c r="BU51" s="25"/>
      <c r="BV51" s="25"/>
      <c r="BW51" s="25"/>
      <c r="BX51" s="25"/>
      <c r="BY51" s="25"/>
      <c r="BZ51" s="25"/>
      <c r="CA51" s="25"/>
      <c r="CB51" s="25"/>
    </row>
    <row r="52" spans="1:80">
      <c r="A52" s="26">
        <v>1961</v>
      </c>
      <c r="B52" s="30">
        <v>6.3348303467200848</v>
      </c>
      <c r="C52" s="30">
        <v>8.4388152951474336</v>
      </c>
      <c r="D52" s="30">
        <v>13.754286205381312</v>
      </c>
      <c r="E52" s="30">
        <v>18.092845958676683</v>
      </c>
      <c r="F52" s="30">
        <v>25.96423653501936</v>
      </c>
      <c r="G52" s="30">
        <v>31.256734513012823</v>
      </c>
      <c r="I52" s="30">
        <v>2.0528993628118544</v>
      </c>
      <c r="J52" s="30">
        <v>4.536026363923817</v>
      </c>
      <c r="K52" s="30">
        <v>4.3999940939853506</v>
      </c>
      <c r="L52" s="30">
        <v>12.393731218907861</v>
      </c>
      <c r="M52" s="30">
        <v>23.609767444661415</v>
      </c>
      <c r="N52" s="30">
        <v>31.256734513012823</v>
      </c>
      <c r="O52" s="30"/>
      <c r="P52" s="26">
        <v>1961</v>
      </c>
      <c r="Q52" s="30">
        <v>11.72733273276909</v>
      </c>
      <c r="R52" s="30">
        <v>16.040035087893038</v>
      </c>
      <c r="S52" s="30">
        <v>28.455034989641504</v>
      </c>
      <c r="T52" s="30">
        <v>37.065079336166406</v>
      </c>
      <c r="U52" s="30">
        <v>54.585924056864513</v>
      </c>
      <c r="V52" s="30">
        <v>66.677612361108416</v>
      </c>
      <c r="W52" s="25"/>
      <c r="X52" s="30">
        <v>2.3020027586640719</v>
      </c>
      <c r="Y52" s="30">
        <v>5.7681497524606025</v>
      </c>
      <c r="Z52" s="30">
        <v>6.3657320873743295</v>
      </c>
      <c r="AA52" s="30">
        <v>21.091897546663244</v>
      </c>
      <c r="AB52" s="30">
        <v>47.21953488932283</v>
      </c>
      <c r="AC52" s="30">
        <v>66.677612361108416</v>
      </c>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c r="BM52" s="25"/>
      <c r="BN52" s="25"/>
      <c r="BO52" s="25"/>
      <c r="BP52" s="25"/>
      <c r="BQ52" s="25"/>
      <c r="BR52" s="25"/>
      <c r="BS52" s="25"/>
      <c r="BT52" s="25"/>
      <c r="BU52" s="25"/>
      <c r="BV52" s="25"/>
      <c r="BW52" s="25"/>
      <c r="BX52" s="25"/>
      <c r="BY52" s="25"/>
      <c r="BZ52" s="25"/>
      <c r="CA52" s="25"/>
      <c r="CB52" s="25"/>
    </row>
    <row r="53" spans="1:80">
      <c r="A53" s="26">
        <v>1962</v>
      </c>
      <c r="B53" s="30">
        <v>4.2867430354839078</v>
      </c>
      <c r="C53" s="30">
        <v>5.8678271140435934</v>
      </c>
      <c r="D53" s="30">
        <v>10.111090381918423</v>
      </c>
      <c r="E53" s="30">
        <v>13.626208507731729</v>
      </c>
      <c r="F53" s="30">
        <v>21.173468498816078</v>
      </c>
      <c r="G53" s="30">
        <v>25.748977402660142</v>
      </c>
      <c r="I53" s="30">
        <v>1.1545692654145505</v>
      </c>
      <c r="J53" s="30">
        <v>2.8736150444022801</v>
      </c>
      <c r="K53" s="30">
        <v>2.6713162683339786</v>
      </c>
      <c r="L53" s="30">
        <v>8.538443792323509</v>
      </c>
      <c r="M53" s="30">
        <v>19.207856378406294</v>
      </c>
      <c r="N53" s="30">
        <v>25.748977402660142</v>
      </c>
      <c r="O53" s="30"/>
      <c r="P53" s="26">
        <v>1962</v>
      </c>
      <c r="Q53" s="30">
        <v>8.0791389855066296</v>
      </c>
      <c r="R53" s="30">
        <v>11.322755791888881</v>
      </c>
      <c r="S53" s="30">
        <v>21.260854599530845</v>
      </c>
      <c r="T53" s="30">
        <v>28.404607970528673</v>
      </c>
      <c r="U53" s="30">
        <v>45.290323735090055</v>
      </c>
      <c r="V53" s="30">
        <v>57.334173379864971</v>
      </c>
      <c r="W53" s="25"/>
      <c r="X53" s="30">
        <v>1.2894715581480065</v>
      </c>
      <c r="Y53" s="30">
        <v>3.6311482640529915</v>
      </c>
      <c r="Z53" s="30">
        <v>3.8455163559105072</v>
      </c>
      <c r="AA53" s="30">
        <v>14.436177132238594</v>
      </c>
      <c r="AB53" s="30">
        <v>38.415712756812589</v>
      </c>
      <c r="AC53" s="30">
        <v>57.334173379864971</v>
      </c>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25"/>
      <c r="BM53" s="25"/>
      <c r="BN53" s="25"/>
      <c r="BO53" s="25"/>
      <c r="BP53" s="25"/>
      <c r="BQ53" s="25"/>
      <c r="BR53" s="25"/>
      <c r="BS53" s="25"/>
      <c r="BT53" s="25"/>
      <c r="BU53" s="25"/>
      <c r="BV53" s="25"/>
      <c r="BW53" s="25"/>
      <c r="BX53" s="25"/>
      <c r="BY53" s="25"/>
      <c r="BZ53" s="25"/>
      <c r="CA53" s="25"/>
      <c r="CB53" s="25"/>
    </row>
    <row r="54" spans="1:80">
      <c r="A54" s="26">
        <v>1963</v>
      </c>
      <c r="B54" s="30">
        <v>4.7409509842847202</v>
      </c>
      <c r="C54" s="30">
        <v>6.3209786497863281</v>
      </c>
      <c r="D54" s="30">
        <v>10.934623255208596</v>
      </c>
      <c r="E54" s="30">
        <v>14.070593177239124</v>
      </c>
      <c r="F54" s="30">
        <v>21.097753855765671</v>
      </c>
      <c r="G54" s="30">
        <v>24.921801004311089</v>
      </c>
      <c r="H54" s="24"/>
      <c r="I54" s="30">
        <v>1.6215318480165868</v>
      </c>
      <c r="J54" s="30">
        <v>3.1022698223984486</v>
      </c>
      <c r="K54" s="30">
        <v>4.371951145077599</v>
      </c>
      <c r="L54" s="30">
        <v>9.3617571865277629</v>
      </c>
      <c r="M54" s="30">
        <v>19.427428536194437</v>
      </c>
      <c r="N54" s="30">
        <v>24.921801004311089</v>
      </c>
      <c r="O54" s="30"/>
      <c r="P54" s="26">
        <v>1963</v>
      </c>
      <c r="Q54" s="30">
        <v>8.6374645349429109</v>
      </c>
      <c r="R54" s="30">
        <v>11.905146373400283</v>
      </c>
      <c r="S54" s="30">
        <v>22.310211099175937</v>
      </c>
      <c r="T54" s="30">
        <v>28.977692284773049</v>
      </c>
      <c r="U54" s="30">
        <v>45.051088992878896</v>
      </c>
      <c r="V54" s="30">
        <v>55.859779679019262</v>
      </c>
      <c r="W54" s="25"/>
      <c r="X54" s="30">
        <v>1.8147808307483337</v>
      </c>
      <c r="Y54" s="30">
        <v>3.9234811422974309</v>
      </c>
      <c r="Z54" s="30">
        <v>6.3246474925313834</v>
      </c>
      <c r="AA54" s="30">
        <v>15.850238789031941</v>
      </c>
      <c r="AB54" s="30">
        <v>38.854857072388874</v>
      </c>
      <c r="AC54" s="30">
        <v>55.859779679019262</v>
      </c>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c r="BM54" s="25"/>
      <c r="BN54" s="25"/>
      <c r="BO54" s="25"/>
      <c r="BP54" s="25"/>
      <c r="BQ54" s="25"/>
      <c r="BR54" s="25"/>
      <c r="BS54" s="25"/>
      <c r="BT54" s="25"/>
      <c r="BU54" s="25"/>
      <c r="BV54" s="25"/>
      <c r="BW54" s="25"/>
      <c r="BX54" s="25"/>
      <c r="BY54" s="25"/>
      <c r="BZ54" s="25"/>
      <c r="CA54" s="25"/>
      <c r="CB54" s="25"/>
    </row>
    <row r="55" spans="1:80">
      <c r="A55" s="26">
        <v>1964</v>
      </c>
      <c r="B55" s="30">
        <v>7.033323189892287</v>
      </c>
      <c r="C55" s="30">
        <v>9.192667424502984</v>
      </c>
      <c r="D55" s="30">
        <v>15.264795130540744</v>
      </c>
      <c r="E55" s="30">
        <v>16.767384540511681</v>
      </c>
      <c r="F55" s="30">
        <v>23.773070517504777</v>
      </c>
      <c r="G55" s="30">
        <v>32.56899522835883</v>
      </c>
      <c r="H55" s="24"/>
      <c r="I55" s="30">
        <v>2.7019629182946496</v>
      </c>
      <c r="J55" s="30">
        <v>4.8532048639317438</v>
      </c>
      <c r="K55" s="30">
        <v>12.116389407554994</v>
      </c>
      <c r="L55" s="30">
        <v>12.035822485494615</v>
      </c>
      <c r="M55" s="30">
        <v>19.912512296385305</v>
      </c>
      <c r="N55" s="30">
        <v>32.56899522835883</v>
      </c>
      <c r="O55" s="30"/>
      <c r="P55" s="26">
        <v>1964</v>
      </c>
      <c r="Q55" s="30">
        <v>12.296708183138772</v>
      </c>
      <c r="R55" s="30">
        <v>16.599269098707474</v>
      </c>
      <c r="S55" s="30">
        <v>29.548343685565452</v>
      </c>
      <c r="T55" s="30">
        <v>34.415592352360306</v>
      </c>
      <c r="U55" s="30">
        <v>51.008574578099896</v>
      </c>
      <c r="V55" s="30">
        <v>68.789226683296832</v>
      </c>
      <c r="W55" s="25"/>
      <c r="X55" s="30">
        <v>3.0386715890135672</v>
      </c>
      <c r="Y55" s="30">
        <v>6.1789601783838286</v>
      </c>
      <c r="Z55" s="30">
        <v>17.929827058362083</v>
      </c>
      <c r="AA55" s="30">
        <v>20.470332965476771</v>
      </c>
      <c r="AB55" s="30">
        <v>39.82502459277061</v>
      </c>
      <c r="AC55" s="30">
        <v>68.789226683296832</v>
      </c>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c r="BM55" s="25"/>
      <c r="BN55" s="25"/>
      <c r="BO55" s="25"/>
      <c r="BP55" s="25"/>
      <c r="BQ55" s="25"/>
      <c r="BR55" s="25"/>
      <c r="BS55" s="25"/>
      <c r="BT55" s="25"/>
      <c r="BU55" s="25"/>
      <c r="BV55" s="25"/>
      <c r="BW55" s="25"/>
      <c r="BX55" s="25"/>
      <c r="BY55" s="25"/>
      <c r="BZ55" s="25"/>
      <c r="CA55" s="25"/>
      <c r="CB55" s="25"/>
    </row>
    <row r="56" spans="1:80">
      <c r="A56" s="26">
        <v>1965</v>
      </c>
      <c r="B56" s="30">
        <v>8.4056482511245072</v>
      </c>
      <c r="C56" s="30">
        <v>10.186402520126352</v>
      </c>
      <c r="D56" s="30">
        <v>17.251853733937192</v>
      </c>
      <c r="E56" s="30">
        <v>18.237303850388784</v>
      </c>
      <c r="F56" s="30">
        <v>25.767349607390674</v>
      </c>
      <c r="G56" s="30">
        <v>37.475088644717204</v>
      </c>
      <c r="H56" s="24"/>
      <c r="I56" s="30">
        <v>4.7937402514247296</v>
      </c>
      <c r="J56" s="30">
        <v>5.0091176960201969</v>
      </c>
      <c r="K56" s="30">
        <v>15.154171751717399</v>
      </c>
      <c r="L56" s="30">
        <v>12.920806730588945</v>
      </c>
      <c r="M56" s="30">
        <v>20.42178575411857</v>
      </c>
      <c r="N56" s="30">
        <v>37.475088644717204</v>
      </c>
      <c r="O56" s="30"/>
      <c r="P56" s="26">
        <v>1965</v>
      </c>
      <c r="Q56" s="30">
        <v>14.535934214598708</v>
      </c>
      <c r="R56" s="30">
        <v>18.689093888073504</v>
      </c>
      <c r="S56" s="30">
        <v>33.361513057519886</v>
      </c>
      <c r="T56" s="30">
        <v>37.761468897764928</v>
      </c>
      <c r="U56" s="30">
        <v>55.301800234390711</v>
      </c>
      <c r="V56" s="30">
        <v>76.326736167003986</v>
      </c>
      <c r="W56" s="25"/>
      <c r="X56" s="30">
        <v>5.4423296786590845</v>
      </c>
      <c r="Y56" s="30">
        <v>6.3812640041992879</v>
      </c>
      <c r="Z56" s="30">
        <v>22.628580787455466</v>
      </c>
      <c r="AA56" s="30">
        <v>22.008626568135888</v>
      </c>
      <c r="AB56" s="30">
        <v>40.84357150823714</v>
      </c>
      <c r="AC56" s="30">
        <v>76.326736167003986</v>
      </c>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c r="BM56" s="25"/>
      <c r="BN56" s="25"/>
      <c r="BO56" s="25"/>
      <c r="BP56" s="25"/>
      <c r="BQ56" s="25"/>
      <c r="BR56" s="25"/>
      <c r="BS56" s="25"/>
      <c r="BT56" s="25"/>
      <c r="BU56" s="25"/>
      <c r="BV56" s="25"/>
      <c r="BW56" s="25"/>
      <c r="BX56" s="25"/>
      <c r="BY56" s="25"/>
      <c r="BZ56" s="25"/>
      <c r="CA56" s="25"/>
      <c r="CB56" s="25"/>
    </row>
    <row r="57" spans="1:80">
      <c r="A57" s="26">
        <v>1966</v>
      </c>
      <c r="B57" s="30">
        <v>6.5519208824648159</v>
      </c>
      <c r="C57" s="30">
        <v>8.8400522912765425</v>
      </c>
      <c r="D57" s="30">
        <v>14.823771034848281</v>
      </c>
      <c r="E57" s="30">
        <v>17.362833136721477</v>
      </c>
      <c r="F57" s="30">
        <v>24.899730534675932</v>
      </c>
      <c r="G57" s="30">
        <v>30.729540559942571</v>
      </c>
      <c r="H57" s="24"/>
      <c r="I57" s="30">
        <v>1.8457960904004069</v>
      </c>
      <c r="J57" s="30">
        <v>4.3875325059465853</v>
      </c>
      <c r="K57" s="30">
        <v>9.2255427570465525</v>
      </c>
      <c r="L57" s="30">
        <v>11.806185825717812</v>
      </c>
      <c r="M57" s="30">
        <v>22.359953023118685</v>
      </c>
      <c r="N57" s="30">
        <v>30.729540559942571</v>
      </c>
      <c r="O57" s="30"/>
      <c r="P57" s="26">
        <v>1966</v>
      </c>
      <c r="Q57" s="30">
        <v>10.510218267760322</v>
      </c>
      <c r="R57" s="30">
        <v>14.378595499880859</v>
      </c>
      <c r="S57" s="30">
        <v>25.315523930745755</v>
      </c>
      <c r="T57" s="30">
        <v>31.50249659555152</v>
      </c>
      <c r="U57" s="30">
        <v>48.602206048426126</v>
      </c>
      <c r="V57" s="30">
        <v>67.978176451374864</v>
      </c>
      <c r="W57" s="25"/>
      <c r="X57" s="30">
        <v>2.2639866482838693</v>
      </c>
      <c r="Y57" s="30">
        <v>5.6467016014496298</v>
      </c>
      <c r="Z57" s="30">
        <v>10.207959463739048</v>
      </c>
      <c r="AA57" s="30">
        <v>16.40257081337181</v>
      </c>
      <c r="AB57" s="30">
        <v>36.67485813859971</v>
      </c>
      <c r="AC57" s="30">
        <v>67.978176451374864</v>
      </c>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c r="BM57" s="25"/>
      <c r="BN57" s="25"/>
      <c r="BO57" s="25"/>
      <c r="BP57" s="25"/>
      <c r="BQ57" s="25"/>
      <c r="BR57" s="25"/>
      <c r="BS57" s="25"/>
      <c r="BT57" s="25"/>
      <c r="BU57" s="25"/>
      <c r="BV57" s="25"/>
      <c r="BW57" s="25"/>
      <c r="BX57" s="25"/>
      <c r="BY57" s="25"/>
      <c r="BZ57" s="25"/>
      <c r="CA57" s="25"/>
      <c r="CB57" s="25"/>
    </row>
    <row r="58" spans="1:80">
      <c r="A58" s="26">
        <v>1967</v>
      </c>
      <c r="B58" s="30">
        <v>9.018474739514927</v>
      </c>
      <c r="C58" s="30">
        <v>11.849319486550991</v>
      </c>
      <c r="D58" s="30">
        <v>18.763288184480889</v>
      </c>
      <c r="E58" s="30">
        <v>21.692639346196334</v>
      </c>
      <c r="F58" s="30">
        <v>28.749020844566068</v>
      </c>
      <c r="G58" s="30">
        <v>32.56269667622626</v>
      </c>
      <c r="H58" s="24"/>
      <c r="I58" s="30">
        <v>3.0385611118681015</v>
      </c>
      <c r="J58" s="30">
        <v>6.5511387588155552</v>
      </c>
      <c r="K58" s="30">
        <v>12.146612078780979</v>
      </c>
      <c r="L58" s="30">
        <v>16.546920032492945</v>
      </c>
      <c r="M58" s="30">
        <v>27.177971609863647</v>
      </c>
      <c r="N58" s="30">
        <v>32.56269667622626</v>
      </c>
      <c r="O58" s="30"/>
      <c r="P58" s="26">
        <v>1967</v>
      </c>
      <c r="Q58" s="30">
        <v>13.597012391784077</v>
      </c>
      <c r="R58" s="30">
        <v>18.267036694418749</v>
      </c>
      <c r="S58" s="30">
        <v>30.73907183794601</v>
      </c>
      <c r="T58" s="30">
        <v>36.122618061309034</v>
      </c>
      <c r="U58" s="30">
        <v>53.281865560984144</v>
      </c>
      <c r="V58" s="30">
        <v>72.754537676622874</v>
      </c>
      <c r="W58" s="25"/>
      <c r="X58" s="30">
        <v>3.2929650292556811</v>
      </c>
      <c r="Y58" s="30">
        <v>7.9374922485427257</v>
      </c>
      <c r="Z58" s="30">
        <v>17.248538360577498</v>
      </c>
      <c r="AA58" s="30">
        <v>20.340334045104864</v>
      </c>
      <c r="AB58" s="30">
        <v>41.081842323576325</v>
      </c>
      <c r="AC58" s="30">
        <v>72.754537676622874</v>
      </c>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c r="BM58" s="25"/>
      <c r="BN58" s="25"/>
      <c r="BO58" s="25"/>
      <c r="BP58" s="25"/>
      <c r="BQ58" s="25"/>
      <c r="BR58" s="25"/>
      <c r="BS58" s="25"/>
      <c r="BT58" s="25"/>
      <c r="BU58" s="25"/>
      <c r="BV58" s="25"/>
      <c r="BW58" s="25"/>
      <c r="BX58" s="25"/>
      <c r="BY58" s="25"/>
      <c r="BZ58" s="25"/>
      <c r="CA58" s="25"/>
      <c r="CB58" s="25"/>
    </row>
    <row r="59" spans="1:80">
      <c r="A59" s="26">
        <v>1968</v>
      </c>
      <c r="B59" s="30">
        <v>10.69368792053829</v>
      </c>
      <c r="C59" s="30">
        <v>13.955814432383137</v>
      </c>
      <c r="D59" s="30">
        <v>22.223409512869491</v>
      </c>
      <c r="E59" s="30">
        <v>25.620577548288392</v>
      </c>
      <c r="F59" s="30">
        <v>32.929929736928244</v>
      </c>
      <c r="G59" s="30">
        <v>37.395373828673243</v>
      </c>
      <c r="H59" s="24"/>
      <c r="I59" s="30">
        <v>3.7383177570093458</v>
      </c>
      <c r="J59" s="30">
        <v>7.4470546173421113</v>
      </c>
      <c r="K59" s="30">
        <v>14.355317358373563</v>
      </c>
      <c r="L59" s="30">
        <v>20.184673253723975</v>
      </c>
      <c r="M59" s="30">
        <v>31.102407731432073</v>
      </c>
      <c r="N59" s="30">
        <v>37.395373828673243</v>
      </c>
      <c r="O59" s="30"/>
      <c r="P59" s="26">
        <v>1968</v>
      </c>
      <c r="Q59" s="30">
        <v>15.649488515730553</v>
      </c>
      <c r="R59" s="30">
        <v>21.260478458239341</v>
      </c>
      <c r="S59" s="30">
        <v>35.258832703497092</v>
      </c>
      <c r="T59" s="30">
        <v>42.105959060896296</v>
      </c>
      <c r="U59" s="30">
        <v>60.017722492518097</v>
      </c>
      <c r="V59" s="30">
        <v>78.91230466797721</v>
      </c>
      <c r="W59" s="25"/>
      <c r="X59" s="30">
        <v>2.9805697038294663</v>
      </c>
      <c r="Y59" s="30">
        <v>9.1287169889789972</v>
      </c>
      <c r="Z59" s="30">
        <v>17.128728036585631</v>
      </c>
      <c r="AA59" s="30">
        <v>24.600150331710186</v>
      </c>
      <c r="AB59" s="30">
        <v>47.345686943794242</v>
      </c>
      <c r="AC59" s="30">
        <v>78.91230466797721</v>
      </c>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c r="BM59" s="25"/>
      <c r="BN59" s="25"/>
      <c r="BO59" s="25"/>
      <c r="BP59" s="25"/>
      <c r="BQ59" s="25"/>
      <c r="BR59" s="25"/>
      <c r="BS59" s="25"/>
      <c r="BT59" s="25"/>
      <c r="BU59" s="25"/>
      <c r="BV59" s="25"/>
      <c r="BW59" s="25"/>
      <c r="BX59" s="25"/>
      <c r="BY59" s="25"/>
      <c r="BZ59" s="25"/>
      <c r="CA59" s="25"/>
      <c r="CB59" s="25"/>
    </row>
    <row r="60" spans="1:80">
      <c r="A60" s="26">
        <v>1969</v>
      </c>
      <c r="B60" s="30">
        <v>7.9220224457302626</v>
      </c>
      <c r="C60" s="30">
        <v>10.796260383802716</v>
      </c>
      <c r="D60" s="30">
        <v>18.760623903613148</v>
      </c>
      <c r="E60" s="30">
        <v>22.734471229984166</v>
      </c>
      <c r="F60" s="30">
        <v>31.58213502427207</v>
      </c>
      <c r="G60" s="30">
        <v>39.946086879667689</v>
      </c>
      <c r="H60" s="24"/>
      <c r="I60" s="30">
        <v>2.064531351383236</v>
      </c>
      <c r="J60" s="30">
        <v>4.8927505846302717</v>
      </c>
      <c r="K60" s="30">
        <v>9.6828941491737375</v>
      </c>
      <c r="L60" s="30">
        <v>16.164947329690246</v>
      </c>
      <c r="M60" s="30">
        <v>27.798266015367286</v>
      </c>
      <c r="N60" s="30">
        <v>39.946086879667689</v>
      </c>
      <c r="O60" s="30"/>
      <c r="P60" s="26">
        <v>1969</v>
      </c>
      <c r="Q60" s="30">
        <v>12.237208951849897</v>
      </c>
      <c r="R60" s="30">
        <v>16.984162144202017</v>
      </c>
      <c r="S60" s="30">
        <v>31.080430245625301</v>
      </c>
      <c r="T60" s="30">
        <v>38.458963199505547</v>
      </c>
      <c r="U60" s="30">
        <v>58.373132882041062</v>
      </c>
      <c r="V60" s="30">
        <v>79.720571163698864</v>
      </c>
      <c r="W60" s="25"/>
      <c r="X60" s="30">
        <v>2.1334276284771336</v>
      </c>
      <c r="Y60" s="30">
        <v>5.5239300021083704</v>
      </c>
      <c r="Z60" s="30">
        <v>12.173071423857813</v>
      </c>
      <c r="AA60" s="30">
        <v>18.854785242422075</v>
      </c>
      <c r="AB60" s="30">
        <v>42.79713749539826</v>
      </c>
      <c r="AC60" s="30">
        <v>79.720571163698864</v>
      </c>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row>
    <row r="61" spans="1:80">
      <c r="A61" s="26">
        <v>1970</v>
      </c>
      <c r="B61" s="30">
        <v>3.9744280982823699</v>
      </c>
      <c r="C61" s="30">
        <v>5.4787296378764792</v>
      </c>
      <c r="D61" s="30">
        <v>10.077914512488167</v>
      </c>
      <c r="E61" s="30">
        <v>12.143987767715814</v>
      </c>
      <c r="F61" s="30">
        <v>17.61162429537919</v>
      </c>
      <c r="G61" s="30">
        <v>23.175521444611817</v>
      </c>
      <c r="H61" s="24"/>
      <c r="I61" s="30">
        <v>1.0898876404494382</v>
      </c>
      <c r="J61" s="30">
        <v>2.3824697289082795</v>
      </c>
      <c r="K61" s="30">
        <v>5.7623535233125658</v>
      </c>
      <c r="L61" s="30">
        <v>8.487270531748198</v>
      </c>
      <c r="M61" s="30">
        <v>15.330881099489725</v>
      </c>
      <c r="N61" s="30">
        <v>23.175521444611817</v>
      </c>
      <c r="O61" s="30"/>
      <c r="P61" s="26">
        <v>1970</v>
      </c>
      <c r="Q61" s="30">
        <v>7.4724115852510264</v>
      </c>
      <c r="R61" s="30">
        <v>10.590804662903821</v>
      </c>
      <c r="S61" s="30">
        <v>20.129348492068896</v>
      </c>
      <c r="T61" s="30">
        <v>25.186262753346831</v>
      </c>
      <c r="U61" s="30">
        <v>41.669434002364412</v>
      </c>
      <c r="V61" s="30">
        <v>64.399843105910904</v>
      </c>
      <c r="W61" s="25"/>
      <c r="X61" s="30">
        <v>1.311291678341272</v>
      </c>
      <c r="Y61" s="30">
        <v>3.7786853364449629</v>
      </c>
      <c r="Z61" s="30">
        <v>8.7349397590361448</v>
      </c>
      <c r="AA61" s="30">
        <v>12.024423616095262</v>
      </c>
      <c r="AB61" s="30">
        <v>28.940453889892741</v>
      </c>
      <c r="AC61" s="30">
        <v>64.399843105910904</v>
      </c>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c r="BM61" s="25"/>
      <c r="BN61" s="25"/>
      <c r="BO61" s="25"/>
      <c r="BP61" s="25"/>
      <c r="BQ61" s="25"/>
      <c r="BR61" s="25"/>
      <c r="BS61" s="25"/>
      <c r="BT61" s="25"/>
      <c r="BU61" s="25"/>
      <c r="BV61" s="25"/>
      <c r="BW61" s="25"/>
      <c r="BX61" s="25"/>
      <c r="BY61" s="25"/>
      <c r="BZ61" s="25"/>
      <c r="CA61" s="25"/>
      <c r="CB61" s="25"/>
    </row>
    <row r="62" spans="1:80">
      <c r="A62" s="26">
        <v>1971</v>
      </c>
      <c r="B62" s="30">
        <v>5.6882985634880541</v>
      </c>
      <c r="C62" s="30">
        <v>7.7150361129349969</v>
      </c>
      <c r="D62" s="30">
        <v>13.36019796892537</v>
      </c>
      <c r="E62" s="30">
        <v>15.86788404929402</v>
      </c>
      <c r="F62" s="30">
        <v>22.506763736534019</v>
      </c>
      <c r="G62" s="30">
        <v>28.016804679373742</v>
      </c>
      <c r="H62" s="24"/>
      <c r="I62" s="30">
        <v>1.7603393425238603</v>
      </c>
      <c r="J62" s="30">
        <v>3.8783556507274213</v>
      </c>
      <c r="K62" s="30">
        <v>8.0902552058212933</v>
      </c>
      <c r="L62" s="30">
        <v>11.335695216347366</v>
      </c>
      <c r="M62" s="30">
        <v>20.241774046216936</v>
      </c>
      <c r="N62" s="30">
        <v>28.016804679373742</v>
      </c>
      <c r="O62" s="30"/>
      <c r="P62" s="26">
        <v>1971</v>
      </c>
      <c r="Q62" s="30">
        <v>9.8982098982098989</v>
      </c>
      <c r="R62" s="30">
        <v>13.858002786320743</v>
      </c>
      <c r="S62" s="30">
        <v>25.103018985371925</v>
      </c>
      <c r="T62" s="30">
        <v>31.333119406710164</v>
      </c>
      <c r="U62" s="30">
        <v>48.9507860292793</v>
      </c>
      <c r="V62" s="30">
        <v>71.036766668137588</v>
      </c>
      <c r="W62" s="25"/>
      <c r="X62" s="30">
        <v>1.9432856313037967</v>
      </c>
      <c r="Y62" s="30">
        <v>5.638365638365638</v>
      </c>
      <c r="Z62" s="30">
        <v>10.6805332012711</v>
      </c>
      <c r="AA62" s="30">
        <v>16.613548163321401</v>
      </c>
      <c r="AB62" s="30">
        <v>35.825329648578823</v>
      </c>
      <c r="AC62" s="30">
        <v>71.036766668137588</v>
      </c>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c r="BM62" s="25"/>
      <c r="BN62" s="25"/>
      <c r="BO62" s="25"/>
      <c r="BP62" s="25"/>
      <c r="BQ62" s="25"/>
      <c r="BR62" s="25"/>
      <c r="BS62" s="25"/>
      <c r="BT62" s="25"/>
      <c r="BU62" s="25"/>
      <c r="BV62" s="25"/>
      <c r="BW62" s="25"/>
      <c r="BX62" s="25"/>
      <c r="BY62" s="25"/>
      <c r="BZ62" s="25"/>
      <c r="CA62" s="25"/>
      <c r="CB62" s="25"/>
    </row>
    <row r="63" spans="1:80">
      <c r="A63" s="26">
        <v>1972</v>
      </c>
      <c r="B63" s="30">
        <v>6.8134137000899129</v>
      </c>
      <c r="C63" s="30">
        <v>8.9878562952864254</v>
      </c>
      <c r="D63" s="30">
        <v>14.784088227623291</v>
      </c>
      <c r="E63" s="30">
        <v>17.250486006675715</v>
      </c>
      <c r="F63" s="30">
        <v>23.483528487726492</v>
      </c>
      <c r="G63" s="30">
        <v>30.606313105819634</v>
      </c>
      <c r="H63" s="24"/>
      <c r="I63" s="30">
        <v>2.6015942099858185</v>
      </c>
      <c r="J63" s="30">
        <v>5.0167622483535554</v>
      </c>
      <c r="K63" s="30">
        <v>9.6102796906859531</v>
      </c>
      <c r="L63" s="30">
        <v>12.985055262783959</v>
      </c>
      <c r="M63" s="30">
        <v>20.437037958384273</v>
      </c>
      <c r="N63" s="30">
        <v>30.606313105819634</v>
      </c>
      <c r="O63" s="30"/>
      <c r="P63" s="26">
        <v>1972</v>
      </c>
      <c r="Q63" s="30">
        <v>11.885074482802999</v>
      </c>
      <c r="R63" s="30">
        <v>16.377945198905898</v>
      </c>
      <c r="S63" s="30">
        <v>28.420545134489679</v>
      </c>
      <c r="T63" s="30">
        <v>34.876641591227845</v>
      </c>
      <c r="U63" s="30">
        <v>53.354305665986793</v>
      </c>
      <c r="V63" s="30">
        <v>75.268621931656526</v>
      </c>
      <c r="W63" s="25"/>
      <c r="X63" s="30">
        <v>2.7436047646943957</v>
      </c>
      <c r="Y63" s="30">
        <v>7.3673878574844167</v>
      </c>
      <c r="Z63" s="30">
        <v>13.102665910380034</v>
      </c>
      <c r="AA63" s="30">
        <v>19.070881509300055</v>
      </c>
      <c r="AB63" s="30">
        <v>40.098246073458192</v>
      </c>
      <c r="AC63" s="30">
        <v>75.268621931656526</v>
      </c>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row>
    <row r="64" spans="1:80">
      <c r="A64" s="26">
        <v>1973</v>
      </c>
      <c r="B64" s="30">
        <v>5.1512800620636154</v>
      </c>
      <c r="C64" s="30">
        <v>6.8433348278547319</v>
      </c>
      <c r="D64" s="30">
        <v>10.80159454397003</v>
      </c>
      <c r="E64" s="30">
        <v>12.770496799756172</v>
      </c>
      <c r="F64" s="30">
        <v>17.160640732265446</v>
      </c>
      <c r="G64" s="30">
        <v>20.458182402528273</v>
      </c>
      <c r="H64" s="24"/>
      <c r="I64" s="30">
        <v>1.9027771485525304</v>
      </c>
      <c r="J64" s="30">
        <v>4.2799045108513925</v>
      </c>
      <c r="K64" s="30">
        <v>6.8091758461482526</v>
      </c>
      <c r="L64" s="30">
        <v>9.9431131547145331</v>
      </c>
      <c r="M64" s="30">
        <v>15.919793196757864</v>
      </c>
      <c r="N64" s="30">
        <v>20.458182402528273</v>
      </c>
      <c r="O64" s="30"/>
      <c r="P64" s="26">
        <v>1973</v>
      </c>
      <c r="Q64" s="30">
        <v>10.20941621848992</v>
      </c>
      <c r="R64" s="30">
        <v>13.922138815626338</v>
      </c>
      <c r="S64" s="30">
        <v>24.875393494228753</v>
      </c>
      <c r="T64" s="30">
        <v>29.951782919873857</v>
      </c>
      <c r="U64" s="30">
        <v>46.457690032910371</v>
      </c>
      <c r="V64" s="30">
        <v>68.540796091881631</v>
      </c>
      <c r="W64" s="25"/>
      <c r="X64" s="30">
        <v>2.7921639270434588</v>
      </c>
      <c r="Y64" s="30">
        <v>6.2324946092988638</v>
      </c>
      <c r="Z64" s="30">
        <v>13.680873053409709</v>
      </c>
      <c r="AA64" s="30">
        <v>17.096041238045714</v>
      </c>
      <c r="AB64" s="30">
        <v>35.026966185713704</v>
      </c>
      <c r="AC64" s="30">
        <v>68.540796091881631</v>
      </c>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c r="BM64" s="25"/>
      <c r="BN64" s="25"/>
      <c r="BO64" s="25"/>
      <c r="BP64" s="25"/>
      <c r="BQ64" s="25"/>
      <c r="BR64" s="25"/>
      <c r="BS64" s="25"/>
      <c r="BT64" s="25"/>
      <c r="BU64" s="25"/>
      <c r="BV64" s="25"/>
      <c r="BW64" s="25"/>
      <c r="BX64" s="25"/>
      <c r="BY64" s="25"/>
      <c r="BZ64" s="25"/>
      <c r="CA64" s="25"/>
      <c r="CB64" s="25"/>
    </row>
    <row r="65" spans="1:80">
      <c r="A65" s="26">
        <v>1974</v>
      </c>
      <c r="B65" s="30">
        <v>3.4743901029020696</v>
      </c>
      <c r="C65" s="30">
        <v>4.5590433482810173</v>
      </c>
      <c r="D65" s="30">
        <v>7.5231928342139796</v>
      </c>
      <c r="E65" s="30">
        <v>8.7027632622686717</v>
      </c>
      <c r="F65" s="30">
        <v>11.315644565904595</v>
      </c>
      <c r="G65" s="30">
        <v>14.152384836582762</v>
      </c>
      <c r="H65" s="24"/>
      <c r="I65" s="30">
        <v>1.3924050632911391</v>
      </c>
      <c r="J65" s="30">
        <v>2.594896459976463</v>
      </c>
      <c r="K65" s="30">
        <v>5.0793758365382988</v>
      </c>
      <c r="L65" s="30">
        <v>6.953720136518772</v>
      </c>
      <c r="M65" s="30">
        <v>10.234061780951889</v>
      </c>
      <c r="N65" s="30">
        <v>14.152384836582762</v>
      </c>
      <c r="O65" s="30"/>
      <c r="P65" s="26">
        <v>1974</v>
      </c>
      <c r="Q65" s="30">
        <v>7.1745332316470352</v>
      </c>
      <c r="R65" s="30">
        <v>9.9368313588701955</v>
      </c>
      <c r="S65" s="30">
        <v>17.875412541254125</v>
      </c>
      <c r="T65" s="30">
        <v>22.616880985768415</v>
      </c>
      <c r="U65" s="30">
        <v>35.31452494508185</v>
      </c>
      <c r="V65" s="30">
        <v>54.962788188140181</v>
      </c>
      <c r="W65" s="25"/>
      <c r="X65" s="30">
        <v>1.7150783975787129</v>
      </c>
      <c r="Y65" s="30">
        <v>4.3641628959276018</v>
      </c>
      <c r="Z65" s="30">
        <v>7.2545612510860122</v>
      </c>
      <c r="AA65" s="30">
        <v>12.936589521062775</v>
      </c>
      <c r="AB65" s="30">
        <v>25.977357200489607</v>
      </c>
      <c r="AC65" s="30">
        <v>54.962788188140181</v>
      </c>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row>
    <row r="66" spans="1:80">
      <c r="A66" s="26">
        <v>1975</v>
      </c>
      <c r="B66" s="30">
        <v>3.2302080142574701</v>
      </c>
      <c r="C66" s="30">
        <v>4.216558330482381</v>
      </c>
      <c r="D66" s="30">
        <v>7.0350991933725746</v>
      </c>
      <c r="E66" s="30">
        <v>8.1069881945742157</v>
      </c>
      <c r="F66" s="30">
        <v>11.203906684553218</v>
      </c>
      <c r="G66" s="30">
        <v>15.442497642328883</v>
      </c>
      <c r="H66" s="24"/>
      <c r="I66" s="30">
        <v>1.3889997605172824</v>
      </c>
      <c r="J66" s="30">
        <v>2.3969035890218158</v>
      </c>
      <c r="K66" s="30">
        <v>4.8509130643532385</v>
      </c>
      <c r="L66" s="30">
        <v>6.0653938758287467</v>
      </c>
      <c r="M66" s="30">
        <v>9.4860896778253867</v>
      </c>
      <c r="N66" s="30">
        <v>15.442497642328883</v>
      </c>
      <c r="O66" s="30"/>
      <c r="P66" s="26">
        <v>1975</v>
      </c>
      <c r="Q66" s="30">
        <v>6.4648117839607204</v>
      </c>
      <c r="R66" s="30">
        <v>9.0735593079699619</v>
      </c>
      <c r="S66" s="30">
        <v>16.334501649690104</v>
      </c>
      <c r="T66" s="30">
        <v>20.094384994589394</v>
      </c>
      <c r="U66" s="30">
        <v>31.662310414110703</v>
      </c>
      <c r="V66" s="30">
        <v>51.199993105654762</v>
      </c>
      <c r="W66" s="25"/>
      <c r="X66" s="30">
        <v>1.4573544636457754</v>
      </c>
      <c r="Y66" s="30">
        <v>4.1589269439748433</v>
      </c>
      <c r="Z66" s="30">
        <v>8.2002926353438461</v>
      </c>
      <c r="AA66" s="30">
        <v>11.626556988715492</v>
      </c>
      <c r="AB66" s="30">
        <v>22.034311292404048</v>
      </c>
      <c r="AC66" s="30">
        <v>51.199993105654762</v>
      </c>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row>
    <row r="67" spans="1:80">
      <c r="A67" s="26">
        <v>1976</v>
      </c>
      <c r="B67" s="30">
        <v>4.0165174792890301</v>
      </c>
      <c r="C67" s="30">
        <v>5.1701377258487193</v>
      </c>
      <c r="D67" s="30">
        <v>8.4426616802887278</v>
      </c>
      <c r="E67" s="30">
        <v>9.7924976471115492</v>
      </c>
      <c r="F67" s="30">
        <v>13.027174460559161</v>
      </c>
      <c r="G67" s="30">
        <v>16.633317269076304</v>
      </c>
      <c r="H67" s="24"/>
      <c r="I67" s="30">
        <v>1.8659320477502297</v>
      </c>
      <c r="J67" s="30">
        <v>3.0603912012132679</v>
      </c>
      <c r="K67" s="30">
        <v>5.6651911963605066</v>
      </c>
      <c r="L67" s="30">
        <v>7.6326482818070609</v>
      </c>
      <c r="M67" s="30">
        <v>11.551842436637898</v>
      </c>
      <c r="N67" s="30">
        <v>16.633317269076304</v>
      </c>
      <c r="O67" s="30"/>
      <c r="P67" s="26">
        <v>1976</v>
      </c>
      <c r="Q67" s="30">
        <v>7.850701402805611</v>
      </c>
      <c r="R67" s="30">
        <v>10.821414287618794</v>
      </c>
      <c r="S67" s="30">
        <v>18.593842985745727</v>
      </c>
      <c r="T67" s="30">
        <v>22.224214380779653</v>
      </c>
      <c r="U67" s="30">
        <v>34.043870967741938</v>
      </c>
      <c r="V67" s="30">
        <v>52.122613732481078</v>
      </c>
      <c r="W67" s="25"/>
      <c r="X67" s="30">
        <v>2.1439285844949327</v>
      </c>
      <c r="Y67" s="30">
        <v>5.5695976307189543</v>
      </c>
      <c r="Z67" s="30">
        <v>10.702561719604875</v>
      </c>
      <c r="AA67" s="30">
        <v>13.396455976774723</v>
      </c>
      <c r="AB67" s="30">
        <v>25.082275448697317</v>
      </c>
      <c r="AC67" s="30">
        <v>52.122613732481078</v>
      </c>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c r="BM67" s="25"/>
      <c r="BN67" s="25"/>
      <c r="BO67" s="25"/>
      <c r="BP67" s="25"/>
      <c r="BQ67" s="25"/>
      <c r="BR67" s="25"/>
      <c r="BS67" s="25"/>
      <c r="BT67" s="25"/>
      <c r="BU67" s="25"/>
      <c r="BV67" s="25"/>
      <c r="BW67" s="25"/>
      <c r="BX67" s="25"/>
      <c r="BY67" s="25"/>
      <c r="BZ67" s="25"/>
      <c r="CA67" s="25"/>
      <c r="CB67" s="25"/>
    </row>
    <row r="68" spans="1:80">
      <c r="A68" s="26">
        <v>1977</v>
      </c>
      <c r="B68" s="30">
        <v>4.2144864041144823</v>
      </c>
      <c r="C68" s="30">
        <v>5.4486241217798588</v>
      </c>
      <c r="D68" s="30">
        <v>8.8276349829700891</v>
      </c>
      <c r="E68" s="30">
        <v>10.027074066911624</v>
      </c>
      <c r="F68" s="30">
        <v>13.054107693469856</v>
      </c>
      <c r="G68" s="30">
        <v>15.562272898886347</v>
      </c>
      <c r="H68" s="24"/>
      <c r="I68" s="30">
        <v>1.9154737559645536</v>
      </c>
      <c r="J68" s="30">
        <v>3.2589161872369168</v>
      </c>
      <c r="K68" s="30">
        <v>6.3512434405658231</v>
      </c>
      <c r="L68" s="30">
        <v>7.9897205030667475</v>
      </c>
      <c r="M68" s="30">
        <v>12.051548978161756</v>
      </c>
      <c r="N68" s="30">
        <v>15.562272898886347</v>
      </c>
      <c r="O68" s="30"/>
      <c r="P68" s="26">
        <v>1977</v>
      </c>
      <c r="Q68" s="30">
        <v>8.4221748400852885</v>
      </c>
      <c r="R68" s="30">
        <v>11.630402279643278</v>
      </c>
      <c r="S68" s="30">
        <v>20.883963606571516</v>
      </c>
      <c r="T68" s="30">
        <v>25.04100053832768</v>
      </c>
      <c r="U68" s="30">
        <v>37.402706400395495</v>
      </c>
      <c r="V68" s="30">
        <v>58.157282237364349</v>
      </c>
      <c r="W68" s="25"/>
      <c r="X68" s="30">
        <v>2.2278824927831549</v>
      </c>
      <c r="Y68" s="30">
        <v>5.2549019607843137</v>
      </c>
      <c r="Z68" s="30">
        <v>11.680248350795498</v>
      </c>
      <c r="AA68" s="30">
        <v>15.501692343862979</v>
      </c>
      <c r="AB68" s="30">
        <v>26.659274374715917</v>
      </c>
      <c r="AC68" s="30">
        <v>58.157282237364349</v>
      </c>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c r="BM68" s="25"/>
      <c r="BN68" s="25"/>
      <c r="BO68" s="25"/>
      <c r="BP68" s="25"/>
      <c r="BQ68" s="25"/>
      <c r="BR68" s="25"/>
      <c r="BS68" s="25"/>
      <c r="BT68" s="25"/>
      <c r="BU68" s="25"/>
      <c r="BV68" s="25"/>
      <c r="BW68" s="25"/>
      <c r="BX68" s="25"/>
      <c r="BY68" s="25"/>
      <c r="BZ68" s="25"/>
      <c r="CA68" s="25"/>
      <c r="CB68" s="25"/>
    </row>
    <row r="69" spans="1:80">
      <c r="A69" s="26">
        <v>1978</v>
      </c>
      <c r="B69" s="30">
        <v>4.0609357997823725</v>
      </c>
      <c r="C69" s="30">
        <v>5.1617435520021404</v>
      </c>
      <c r="D69" s="30">
        <v>8.1989772514908008</v>
      </c>
      <c r="E69" s="30">
        <v>9.3480872907531953</v>
      </c>
      <c r="F69" s="30">
        <v>11.835224223362165</v>
      </c>
      <c r="G69" s="30">
        <v>13.453477567847155</v>
      </c>
      <c r="H69" s="24"/>
      <c r="I69" s="30">
        <v>2.0115837329513608</v>
      </c>
      <c r="J69" s="30">
        <v>3.1886009447706507</v>
      </c>
      <c r="K69" s="30">
        <v>5.810593480733778</v>
      </c>
      <c r="L69" s="30">
        <v>7.6676413727966342</v>
      </c>
      <c r="M69" s="30">
        <v>11.191970937556825</v>
      </c>
      <c r="N69" s="30">
        <v>13.453477567847155</v>
      </c>
      <c r="O69" s="30"/>
      <c r="P69" s="26">
        <v>1978</v>
      </c>
      <c r="Q69" s="30">
        <v>8.2790796310041355</v>
      </c>
      <c r="R69" s="30">
        <v>11.237149946827365</v>
      </c>
      <c r="S69" s="30">
        <v>19.046183384771624</v>
      </c>
      <c r="T69" s="30">
        <v>22.787363276972904</v>
      </c>
      <c r="U69" s="30">
        <v>34.273209506390693</v>
      </c>
      <c r="V69" s="30">
        <v>51.745391795825192</v>
      </c>
      <c r="W69" s="25"/>
      <c r="X69" s="30">
        <v>2.5862068965517242</v>
      </c>
      <c r="Y69" s="30">
        <v>5.8957285273160434</v>
      </c>
      <c r="Z69" s="30">
        <v>10.782117215744183</v>
      </c>
      <c r="AA69" s="30">
        <v>14.130540238992287</v>
      </c>
      <c r="AB69" s="30">
        <v>25.921543866157887</v>
      </c>
      <c r="AC69" s="30">
        <v>51.745391795825192</v>
      </c>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c r="BM69" s="25"/>
      <c r="BN69" s="25"/>
      <c r="BO69" s="25"/>
      <c r="BP69" s="25"/>
      <c r="BQ69" s="25"/>
      <c r="BR69" s="25"/>
      <c r="BS69" s="25"/>
      <c r="BT69" s="25"/>
      <c r="BU69" s="25"/>
      <c r="BV69" s="25"/>
      <c r="BW69" s="25"/>
      <c r="BX69" s="25"/>
      <c r="BY69" s="25"/>
      <c r="BZ69" s="25"/>
      <c r="CA69" s="25"/>
      <c r="CB69" s="25"/>
    </row>
    <row r="70" spans="1:80">
      <c r="A70" s="26">
        <v>1979</v>
      </c>
      <c r="B70" s="30">
        <v>6.5799043804610298</v>
      </c>
      <c r="C70" s="30">
        <v>8.7652214836166831</v>
      </c>
      <c r="D70" s="30">
        <v>14.86973634108759</v>
      </c>
      <c r="E70" s="30">
        <v>17.727931463455299</v>
      </c>
      <c r="F70" s="30">
        <v>25.044233440597726</v>
      </c>
      <c r="G70" s="30">
        <v>34.72898455848464</v>
      </c>
      <c r="H70" s="24"/>
      <c r="I70" s="30">
        <v>2.3490219526778851</v>
      </c>
      <c r="J70" s="30">
        <v>4.4654382847102294</v>
      </c>
      <c r="K70" s="30">
        <v>8.3967957989880855</v>
      </c>
      <c r="L70" s="30">
        <v>11.983237204906487</v>
      </c>
      <c r="M70" s="30">
        <v>20.328625209930141</v>
      </c>
      <c r="N70" s="30">
        <v>34.72898455848464</v>
      </c>
      <c r="O70" s="30"/>
      <c r="P70" s="26">
        <v>1979</v>
      </c>
      <c r="Q70" s="30">
        <v>12.407830220458884</v>
      </c>
      <c r="R70" s="30">
        <v>17.049420633812648</v>
      </c>
      <c r="S70" s="30">
        <v>29.600123454408674</v>
      </c>
      <c r="T70" s="30">
        <v>35.528354229716101</v>
      </c>
      <c r="U70" s="30">
        <v>50.540158650078098</v>
      </c>
      <c r="V70" s="30">
        <v>71.689943652066205</v>
      </c>
      <c r="X70" s="30">
        <v>2.9726431693058633</v>
      </c>
      <c r="Y70" s="30">
        <v>7.4163364211087366</v>
      </c>
      <c r="Z70" s="30">
        <v>14.809321557787815</v>
      </c>
      <c r="AA70" s="30">
        <v>21.457624811763743</v>
      </c>
      <c r="AB70" s="30">
        <v>36.488904973427452</v>
      </c>
      <c r="AC70" s="30">
        <v>71.689943652066205</v>
      </c>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c r="BM70" s="25"/>
      <c r="BN70" s="25"/>
      <c r="BO70" s="25"/>
      <c r="BP70" s="25"/>
      <c r="BQ70" s="25"/>
      <c r="BR70" s="25"/>
      <c r="BS70" s="25"/>
      <c r="BT70" s="25"/>
      <c r="BU70" s="25"/>
      <c r="BV70" s="25"/>
      <c r="BW70" s="25"/>
      <c r="BX70" s="25"/>
      <c r="BY70" s="25"/>
      <c r="BZ70" s="25"/>
      <c r="CA70" s="25"/>
      <c r="CB70" s="25"/>
    </row>
    <row r="71" spans="1:80">
      <c r="A71" s="26">
        <v>1980</v>
      </c>
      <c r="B71" s="30">
        <v>6.2835988770115048</v>
      </c>
      <c r="C71" s="30">
        <v>8.3840182801841454</v>
      </c>
      <c r="D71" s="30">
        <v>14.556111619574319</v>
      </c>
      <c r="E71" s="30">
        <v>17.233974014817999</v>
      </c>
      <c r="F71" s="30">
        <v>22.921358682648226</v>
      </c>
      <c r="G71" s="30">
        <v>28.350906979581445</v>
      </c>
      <c r="H71" s="24"/>
      <c r="I71" s="30">
        <v>2.2263763939193311</v>
      </c>
      <c r="J71" s="30">
        <v>4.020814166114115</v>
      </c>
      <c r="K71" s="30">
        <v>8.4487696845153817</v>
      </c>
      <c r="L71" s="30">
        <v>12.853316407699509</v>
      </c>
      <c r="M71" s="30">
        <v>20.416110727025572</v>
      </c>
      <c r="N71" s="30">
        <v>28.350906979581445</v>
      </c>
      <c r="O71" s="30"/>
      <c r="P71" s="26">
        <v>1980</v>
      </c>
      <c r="Q71" s="30">
        <v>11.305541259221135</v>
      </c>
      <c r="R71" s="30">
        <v>15.618187879875876</v>
      </c>
      <c r="S71" s="30">
        <v>27.799847030433828</v>
      </c>
      <c r="T71" s="30">
        <v>33.880538714382475</v>
      </c>
      <c r="U71" s="30">
        <v>48.628900436702537</v>
      </c>
      <c r="V71" s="30">
        <v>67.407945619166597</v>
      </c>
      <c r="X71" s="30">
        <v>2.5910763331087732</v>
      </c>
      <c r="Y71" s="30">
        <v>6.3327895005626633</v>
      </c>
      <c r="Z71" s="30">
        <v>12.663563485906389</v>
      </c>
      <c r="AA71" s="30">
        <v>20.433706340593815</v>
      </c>
      <c r="AB71" s="30">
        <v>37.390920921567798</v>
      </c>
      <c r="AC71" s="30">
        <v>67.407945619166597</v>
      </c>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row>
    <row r="72" spans="1:80">
      <c r="A72" s="26">
        <v>1981</v>
      </c>
      <c r="B72" s="30">
        <v>5.8684378127558903</v>
      </c>
      <c r="C72" s="30">
        <v>7.8778693441950054</v>
      </c>
      <c r="D72" s="30">
        <v>13.841140127270593</v>
      </c>
      <c r="E72" s="30">
        <v>16.366441590224913</v>
      </c>
      <c r="F72" s="30">
        <v>21.62850903259185</v>
      </c>
      <c r="G72" s="30">
        <v>26.773074966663835</v>
      </c>
      <c r="H72" s="24"/>
      <c r="I72" s="30">
        <v>2.055196711685261</v>
      </c>
      <c r="J72" s="30">
        <v>3.7467316313942973</v>
      </c>
      <c r="K72" s="30">
        <v>8.057391781155756</v>
      </c>
      <c r="L72" s="30">
        <v>12.267032856954684</v>
      </c>
      <c r="M72" s="30">
        <v>19.257509031544775</v>
      </c>
      <c r="N72" s="30">
        <v>26.773074966663835</v>
      </c>
      <c r="O72" s="30"/>
      <c r="P72" s="26">
        <v>1981</v>
      </c>
      <c r="Q72" s="30">
        <v>11.114657304715552</v>
      </c>
      <c r="R72" s="30">
        <v>15.688561856903565</v>
      </c>
      <c r="S72" s="30">
        <v>29.133052311823814</v>
      </c>
      <c r="T72" s="30">
        <v>35.412038607066791</v>
      </c>
      <c r="U72" s="30">
        <v>51.861841901876524</v>
      </c>
      <c r="V72" s="30">
        <v>71.052806818938535</v>
      </c>
      <c r="X72" s="30">
        <v>1.9580838323353293</v>
      </c>
      <c r="Y72" s="30">
        <v>5.3443954238680336</v>
      </c>
      <c r="Z72" s="30">
        <v>12.817212392447301</v>
      </c>
      <c r="AA72" s="30">
        <v>19.415111498598282</v>
      </c>
      <c r="AB72" s="30">
        <v>39.948942715881742</v>
      </c>
      <c r="AC72" s="30">
        <v>71.052806818938535</v>
      </c>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c r="BM72" s="25"/>
      <c r="BN72" s="25"/>
      <c r="BO72" s="25"/>
      <c r="BP72" s="25"/>
      <c r="BQ72" s="25"/>
      <c r="BR72" s="25"/>
      <c r="BS72" s="25"/>
      <c r="BT72" s="25"/>
      <c r="BU72" s="25"/>
      <c r="BV72" s="25"/>
      <c r="BW72" s="25"/>
      <c r="BX72" s="25"/>
      <c r="BY72" s="25"/>
      <c r="BZ72" s="25"/>
      <c r="CA72" s="25"/>
      <c r="CB72" s="25"/>
    </row>
    <row r="73" spans="1:80">
      <c r="A73" s="26">
        <v>1982</v>
      </c>
      <c r="B73" s="30">
        <v>7.3136591624868776</v>
      </c>
      <c r="C73" s="30">
        <v>10.084348202482481</v>
      </c>
      <c r="D73" s="30">
        <v>17.783664650895155</v>
      </c>
      <c r="E73" s="30">
        <v>21.29072346971445</v>
      </c>
      <c r="F73" s="30">
        <v>28.587014815177035</v>
      </c>
      <c r="G73" s="30">
        <v>34.592654967223304</v>
      </c>
      <c r="H73" s="24"/>
      <c r="I73" s="30">
        <v>1.82066982094814</v>
      </c>
      <c r="J73" s="30">
        <v>4.2519769225391792</v>
      </c>
      <c r="K73" s="30">
        <v>8.9259654444800649</v>
      </c>
      <c r="L73" s="30">
        <v>14.751504823049476</v>
      </c>
      <c r="M73" s="30">
        <v>25.414303519112778</v>
      </c>
      <c r="N73" s="30">
        <v>34.592654967223304</v>
      </c>
      <c r="O73" s="30"/>
      <c r="P73" s="26">
        <v>1982</v>
      </c>
      <c r="Q73" s="30">
        <v>11.657366912984466</v>
      </c>
      <c r="R73" s="30">
        <v>16.528233639225668</v>
      </c>
      <c r="S73" s="30">
        <v>30.353587855132442</v>
      </c>
      <c r="T73" s="30">
        <v>37.227295158795613</v>
      </c>
      <c r="U73" s="30">
        <v>53.448030362979743</v>
      </c>
      <c r="V73" s="30">
        <v>71.041085209985241</v>
      </c>
      <c r="X73" s="30">
        <v>1.5216280258328299</v>
      </c>
      <c r="Y73" s="30">
        <v>4.9696226817309741</v>
      </c>
      <c r="Z73" s="30">
        <v>10.764816370449374</v>
      </c>
      <c r="AA73" s="30">
        <v>19.249783882901539</v>
      </c>
      <c r="AB73" s="30">
        <v>40.932496728057053</v>
      </c>
      <c r="AC73" s="30">
        <v>71.041085209985241</v>
      </c>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c r="BM73" s="25"/>
      <c r="BN73" s="25"/>
      <c r="BO73" s="25"/>
      <c r="BP73" s="25"/>
      <c r="BQ73" s="25"/>
      <c r="BR73" s="25"/>
      <c r="BS73" s="25"/>
      <c r="BT73" s="25"/>
      <c r="BU73" s="25"/>
      <c r="BV73" s="25"/>
      <c r="BW73" s="25"/>
      <c r="BX73" s="25"/>
      <c r="BY73" s="25"/>
      <c r="BZ73" s="25"/>
      <c r="CA73" s="25"/>
      <c r="CB73" s="25"/>
    </row>
    <row r="74" spans="1:80">
      <c r="A74" s="26">
        <v>1983</v>
      </c>
      <c r="B74" s="30">
        <v>9.3149082401111354</v>
      </c>
      <c r="C74" s="30">
        <v>12.553485688155302</v>
      </c>
      <c r="D74" s="30">
        <v>21.317748126936323</v>
      </c>
      <c r="E74" s="30">
        <v>24.510941531404857</v>
      </c>
      <c r="F74" s="30">
        <v>30.612128805450752</v>
      </c>
      <c r="G74" s="30">
        <v>34.007495360988536</v>
      </c>
      <c r="H74" s="24"/>
      <c r="I74" s="30">
        <v>2.6934977628386352</v>
      </c>
      <c r="J74" s="30">
        <v>5.6380688956630989</v>
      </c>
      <c r="K74" s="30">
        <v>12.969225415577347</v>
      </c>
      <c r="L74" s="30">
        <v>18.879997269950685</v>
      </c>
      <c r="M74" s="30">
        <v>28.760539029558238</v>
      </c>
      <c r="N74" s="30">
        <v>34.007495360988536</v>
      </c>
      <c r="O74" s="30"/>
      <c r="P74" s="26">
        <v>1983</v>
      </c>
      <c r="Q74" s="30">
        <v>14.952220348510398</v>
      </c>
      <c r="R74" s="30">
        <v>20.552868570489714</v>
      </c>
      <c r="S74" s="30">
        <v>35.838289840440709</v>
      </c>
      <c r="T74" s="30">
        <v>42.230847134168116</v>
      </c>
      <c r="U74" s="30">
        <v>56.714865790933032</v>
      </c>
      <c r="V74" s="30">
        <v>70.465588601358093</v>
      </c>
      <c r="X74" s="30">
        <v>2.8150521841689473</v>
      </c>
      <c r="Y74" s="30">
        <v>7.1130837514473182</v>
      </c>
      <c r="Z74" s="30">
        <v>16.677779337450872</v>
      </c>
      <c r="AA74" s="30">
        <v>25.410535052525965</v>
      </c>
      <c r="AB74" s="30">
        <v>47.182671442583569</v>
      </c>
      <c r="AC74" s="30">
        <v>70.465588601358093</v>
      </c>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row>
    <row r="75" spans="1:80">
      <c r="A75" s="26">
        <v>1984</v>
      </c>
      <c r="B75" s="30">
        <v>9.6381263777127142</v>
      </c>
      <c r="C75" s="30">
        <v>12.823818141252882</v>
      </c>
      <c r="D75" s="30">
        <v>21.379194512216682</v>
      </c>
      <c r="E75" s="30">
        <v>24.881078660869093</v>
      </c>
      <c r="F75" s="30">
        <v>31.140977946654385</v>
      </c>
      <c r="G75" s="30">
        <v>33.339444753460342</v>
      </c>
      <c r="H75" s="24"/>
      <c r="I75" s="30">
        <v>3.0008160566901156</v>
      </c>
      <c r="J75" s="30">
        <v>5.8608328731840587</v>
      </c>
      <c r="K75" s="30">
        <v>11.644516468553958</v>
      </c>
      <c r="L75" s="30">
        <v>18.657543736015079</v>
      </c>
      <c r="M75" s="30">
        <v>29.906174952646012</v>
      </c>
      <c r="N75" s="30">
        <v>33.339444753460342</v>
      </c>
      <c r="O75" s="30"/>
      <c r="P75" s="26">
        <v>1984</v>
      </c>
      <c r="Q75" s="30">
        <v>15.100476619863453</v>
      </c>
      <c r="R75" s="30">
        <v>20.992705093357991</v>
      </c>
      <c r="S75" s="30">
        <v>36.287038777172206</v>
      </c>
      <c r="T75" s="30">
        <v>42.075878712006975</v>
      </c>
      <c r="U75" s="30">
        <v>55.512835983973616</v>
      </c>
      <c r="V75" s="30">
        <v>70.622870803950804</v>
      </c>
      <c r="X75" s="30">
        <v>2.0124898856822755</v>
      </c>
      <c r="Y75" s="30">
        <v>7.0365170044695011</v>
      </c>
      <c r="Z75" s="30">
        <v>18.267055290300245</v>
      </c>
      <c r="AA75" s="30">
        <v>25.45284215447785</v>
      </c>
      <c r="AB75" s="30">
        <v>43.925555947828563</v>
      </c>
      <c r="AC75" s="30">
        <v>70.622870803950804</v>
      </c>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row>
    <row r="76" spans="1:80">
      <c r="A76" s="26">
        <v>1985</v>
      </c>
      <c r="B76" s="30">
        <v>11.303960561393957</v>
      </c>
      <c r="C76" s="30">
        <v>14.785562786979805</v>
      </c>
      <c r="D76" s="30">
        <v>23.642285746140583</v>
      </c>
      <c r="E76" s="30">
        <v>27.10076342453511</v>
      </c>
      <c r="F76" s="30">
        <v>33.360725788776165</v>
      </c>
      <c r="G76" s="30">
        <v>36.346609718507459</v>
      </c>
      <c r="H76" s="24"/>
      <c r="I76" s="30">
        <v>3.8727376717042952</v>
      </c>
      <c r="J76" s="30">
        <v>7.3543291565532458</v>
      </c>
      <c r="K76" s="30">
        <v>13.819441258773338</v>
      </c>
      <c r="L76" s="30">
        <v>20.843907656087765</v>
      </c>
      <c r="M76" s="30">
        <v>31.748436049378011</v>
      </c>
      <c r="N76" s="30">
        <v>36.346609718507459</v>
      </c>
      <c r="O76" s="30"/>
      <c r="P76" s="26">
        <v>1985</v>
      </c>
      <c r="Q76" s="30">
        <v>17.301498969902202</v>
      </c>
      <c r="R76" s="30">
        <v>23.56101043756162</v>
      </c>
      <c r="S76" s="30">
        <v>39.275524387822287</v>
      </c>
      <c r="T76" s="30">
        <v>45.085974318499041</v>
      </c>
      <c r="U76" s="30">
        <v>58.576225793160283</v>
      </c>
      <c r="V76" s="30">
        <v>73.937863683478014</v>
      </c>
      <c r="X76" s="30">
        <v>2.9357833957553057</v>
      </c>
      <c r="Y76" s="30">
        <v>8.5853438287446338</v>
      </c>
      <c r="Z76" s="30">
        <v>20.62141091741168</v>
      </c>
      <c r="AA76" s="30">
        <v>28.299845678221146</v>
      </c>
      <c r="AB76" s="30">
        <v>47.353206685044505</v>
      </c>
      <c r="AC76" s="30">
        <v>73.937863683478014</v>
      </c>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c r="BM76" s="25"/>
      <c r="BN76" s="25"/>
      <c r="BO76" s="25"/>
      <c r="BP76" s="25"/>
      <c r="BQ76" s="25"/>
      <c r="BR76" s="25"/>
      <c r="BS76" s="25"/>
      <c r="BT76" s="25"/>
      <c r="BU76" s="25"/>
      <c r="BV76" s="25"/>
      <c r="BW76" s="25"/>
      <c r="BX76" s="25"/>
      <c r="BY76" s="25"/>
      <c r="BZ76" s="25"/>
      <c r="CA76" s="25"/>
      <c r="CB76" s="25"/>
    </row>
    <row r="77" spans="1:80">
      <c r="A77" s="26">
        <v>1986</v>
      </c>
      <c r="B77" s="30">
        <v>19.586752858418215</v>
      </c>
      <c r="C77" s="30">
        <v>25.302658353981425</v>
      </c>
      <c r="D77" s="30">
        <v>38.816981361507331</v>
      </c>
      <c r="E77" s="30">
        <v>43.686173617856547</v>
      </c>
      <c r="F77" s="30">
        <v>48.328270971911799</v>
      </c>
      <c r="G77" s="30">
        <v>54.59046392426378</v>
      </c>
      <c r="H77" s="24"/>
      <c r="I77" s="30">
        <v>5.9706243463234969</v>
      </c>
      <c r="J77" s="30">
        <v>11.999066621411947</v>
      </c>
      <c r="K77" s="30">
        <v>23.209222842199292</v>
      </c>
      <c r="L77" s="30">
        <v>39.194084757434283</v>
      </c>
      <c r="M77" s="30">
        <v>44.198845522209616</v>
      </c>
      <c r="N77" s="30">
        <v>54.59046392426378</v>
      </c>
      <c r="O77" s="30"/>
      <c r="P77" s="26">
        <v>1986</v>
      </c>
      <c r="Q77" s="30">
        <v>27.921043934583839</v>
      </c>
      <c r="R77" s="30">
        <v>36.737610634707437</v>
      </c>
      <c r="S77" s="30">
        <v>56.678979905302313</v>
      </c>
      <c r="T77" s="30">
        <v>63.425141175306372</v>
      </c>
      <c r="U77" s="30">
        <v>75.864480920592996</v>
      </c>
      <c r="V77" s="30">
        <v>84.948003335251371</v>
      </c>
      <c r="X77" s="30">
        <v>4.4432420535206614</v>
      </c>
      <c r="Y77" s="30">
        <v>13.082008191784123</v>
      </c>
      <c r="Z77" s="30">
        <v>30.466249906973282</v>
      </c>
      <c r="AA77" s="30">
        <v>45.668854168846032</v>
      </c>
      <c r="AB77" s="30">
        <v>68.318164019407718</v>
      </c>
      <c r="AC77" s="30">
        <v>84.948003335251371</v>
      </c>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c r="BM77" s="25"/>
      <c r="BN77" s="25"/>
      <c r="BO77" s="25"/>
      <c r="BP77" s="25"/>
      <c r="BQ77" s="25"/>
      <c r="BR77" s="25"/>
      <c r="BS77" s="25"/>
      <c r="BT77" s="25"/>
      <c r="BU77" s="25"/>
      <c r="BV77" s="25"/>
      <c r="BW77" s="25"/>
      <c r="BX77" s="25"/>
      <c r="BY77" s="25"/>
      <c r="BZ77" s="25"/>
      <c r="CA77" s="25"/>
      <c r="CB77" s="25"/>
    </row>
    <row r="78" spans="1:80">
      <c r="A78" s="26">
        <v>1987</v>
      </c>
      <c r="B78" s="30">
        <v>6.9698014786713509</v>
      </c>
      <c r="C78" s="30">
        <v>8.881899669759397</v>
      </c>
      <c r="D78" s="30">
        <v>13.001317342731518</v>
      </c>
      <c r="E78" s="30">
        <v>14.496515249565862</v>
      </c>
      <c r="F78" s="30">
        <v>16.506548977639717</v>
      </c>
      <c r="G78" s="30">
        <v>17.70971481976439</v>
      </c>
      <c r="H78" s="24"/>
      <c r="I78" s="30">
        <v>2.8051787916152895</v>
      </c>
      <c r="J78" s="30">
        <v>5.3785156193164454</v>
      </c>
      <c r="K78" s="30">
        <v>8.8553097002401167</v>
      </c>
      <c r="L78" s="30">
        <v>12.55302003589612</v>
      </c>
      <c r="M78" s="30">
        <v>15.84645419554948</v>
      </c>
      <c r="N78" s="30">
        <v>17.70971481976439</v>
      </c>
      <c r="O78" s="30"/>
      <c r="P78" s="26">
        <v>1987</v>
      </c>
      <c r="Q78" s="30">
        <v>10.687152138488562</v>
      </c>
      <c r="R78" s="30">
        <v>14.334878975460075</v>
      </c>
      <c r="S78" s="30">
        <v>23.477644217715323</v>
      </c>
      <c r="T78" s="30">
        <v>27.047097447950062</v>
      </c>
      <c r="U78" s="30">
        <v>35.342690554296112</v>
      </c>
      <c r="V78" s="30">
        <v>46.702003833924529</v>
      </c>
      <c r="X78" s="30">
        <v>2.8861401839517917</v>
      </c>
      <c r="Y78" s="30">
        <v>5.684243546293847</v>
      </c>
      <c r="Z78" s="30">
        <v>9.7156616267129348</v>
      </c>
      <c r="AA78" s="30">
        <v>14.355006932256565</v>
      </c>
      <c r="AB78" s="30">
        <v>18.830405830281045</v>
      </c>
      <c r="AC78" s="30">
        <v>46.702003833924529</v>
      </c>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c r="BM78" s="25"/>
      <c r="BN78" s="25"/>
      <c r="BO78" s="25"/>
      <c r="BP78" s="25"/>
      <c r="BQ78" s="25"/>
      <c r="BR78" s="25"/>
      <c r="BS78" s="25"/>
      <c r="BT78" s="25"/>
      <c r="BU78" s="25"/>
      <c r="BV78" s="25"/>
      <c r="BW78" s="25"/>
      <c r="BX78" s="25"/>
      <c r="BY78" s="25"/>
      <c r="BZ78" s="25"/>
      <c r="CA78" s="25"/>
      <c r="CB78" s="25"/>
    </row>
    <row r="79" spans="1:80">
      <c r="A79" s="26">
        <v>1988</v>
      </c>
      <c r="B79" s="30">
        <v>7.713199851687059</v>
      </c>
      <c r="C79" s="30">
        <v>9.8368316523229087</v>
      </c>
      <c r="D79" s="30">
        <v>14.609252325160043</v>
      </c>
      <c r="E79" s="30">
        <v>16.199929508057622</v>
      </c>
      <c r="F79" s="30">
        <v>18.775860807875773</v>
      </c>
      <c r="G79" s="30">
        <v>20.802453688058215</v>
      </c>
      <c r="H79" s="24"/>
      <c r="I79" s="30">
        <v>2.4089744836753884</v>
      </c>
      <c r="J79" s="30">
        <v>4.7520229075173335</v>
      </c>
      <c r="K79" s="30">
        <v>9.2515443973003268</v>
      </c>
      <c r="L79" s="30">
        <v>13.177472584760098</v>
      </c>
      <c r="M79" s="30">
        <v>17.471685587648928</v>
      </c>
      <c r="N79" s="30">
        <v>20.802453688058215</v>
      </c>
      <c r="O79" s="30"/>
      <c r="P79" s="26">
        <v>1988</v>
      </c>
      <c r="Q79" s="30">
        <v>10.865916407561292</v>
      </c>
      <c r="R79" s="30">
        <v>14.358422299793615</v>
      </c>
      <c r="S79" s="30">
        <v>22.670484690354886</v>
      </c>
      <c r="T79" s="30">
        <v>25.566236840427202</v>
      </c>
      <c r="U79" s="30">
        <v>33.154728698021664</v>
      </c>
      <c r="V79" s="30">
        <v>42.95597475937474</v>
      </c>
      <c r="X79" s="30">
        <v>2.4684385382059801</v>
      </c>
      <c r="Y79" s="30">
        <v>4.9891063858535016</v>
      </c>
      <c r="Z79" s="30">
        <v>10.194712775944039</v>
      </c>
      <c r="AA79" s="30">
        <v>15.177480979950216</v>
      </c>
      <c r="AB79" s="30">
        <v>21.170534878916829</v>
      </c>
      <c r="AC79" s="30">
        <v>42.95597475937474</v>
      </c>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c r="BM79" s="25"/>
      <c r="BN79" s="25"/>
      <c r="BO79" s="25"/>
      <c r="BP79" s="25"/>
      <c r="BQ79" s="25"/>
      <c r="BR79" s="25"/>
      <c r="BS79" s="25"/>
      <c r="BT79" s="25"/>
      <c r="BU79" s="25"/>
      <c r="BV79" s="25"/>
      <c r="BW79" s="25"/>
      <c r="BX79" s="25"/>
      <c r="BY79" s="25"/>
      <c r="BZ79" s="25"/>
      <c r="CA79" s="25"/>
      <c r="CB79" s="25"/>
    </row>
    <row r="80" spans="1:80">
      <c r="A80" s="26">
        <v>1989</v>
      </c>
      <c r="B80" s="30">
        <v>6.5548422099647343</v>
      </c>
      <c r="C80" s="30">
        <v>8.3271470625879935</v>
      </c>
      <c r="D80" s="30">
        <v>12.750334809930976</v>
      </c>
      <c r="E80" s="30">
        <v>14.17911083763574</v>
      </c>
      <c r="F80" s="30">
        <v>17.202089926134612</v>
      </c>
      <c r="G80" s="30">
        <v>20.744055333302935</v>
      </c>
      <c r="H80" s="24"/>
      <c r="I80" s="30">
        <v>2.2889710412815769</v>
      </c>
      <c r="J80" s="30">
        <v>3.957304971757162</v>
      </c>
      <c r="K80" s="30">
        <v>8.3355716715910102</v>
      </c>
      <c r="L80" s="30">
        <v>10.848827137364028</v>
      </c>
      <c r="M80" s="30">
        <v>14.997556890786639</v>
      </c>
      <c r="N80" s="30">
        <v>20.744055333302935</v>
      </c>
      <c r="O80" s="30"/>
      <c r="P80" s="26">
        <v>1989</v>
      </c>
      <c r="Q80" s="30">
        <v>9.4674396898334283</v>
      </c>
      <c r="R80" s="30">
        <v>12.427650908540661</v>
      </c>
      <c r="S80" s="30">
        <v>19.913908193694088</v>
      </c>
      <c r="T80" s="30">
        <v>22.855644862285974</v>
      </c>
      <c r="U80" s="30">
        <v>30.118862792794808</v>
      </c>
      <c r="V80" s="30">
        <v>40.887583212778047</v>
      </c>
      <c r="X80" s="30">
        <v>2.3425923006589526</v>
      </c>
      <c r="Y80" s="30">
        <v>4.1203601904272427</v>
      </c>
      <c r="Z80" s="30">
        <v>9.0935729634694269</v>
      </c>
      <c r="AA80" s="30">
        <v>12.169023456460733</v>
      </c>
      <c r="AB80" s="30">
        <v>17.643677454679018</v>
      </c>
      <c r="AC80" s="30">
        <v>40.887583212778047</v>
      </c>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c r="BM80" s="25"/>
      <c r="BN80" s="25"/>
      <c r="BO80" s="25"/>
      <c r="BP80" s="25"/>
      <c r="BQ80" s="25"/>
      <c r="BR80" s="25"/>
      <c r="BS80" s="25"/>
      <c r="BT80" s="25"/>
      <c r="BU80" s="25"/>
      <c r="BV80" s="25"/>
      <c r="BW80" s="25"/>
      <c r="BX80" s="25"/>
      <c r="BY80" s="25"/>
      <c r="BZ80" s="25"/>
      <c r="CA80" s="25"/>
      <c r="CB80" s="25"/>
    </row>
    <row r="81" spans="1:80">
      <c r="A81" s="26">
        <v>1990</v>
      </c>
      <c r="B81" s="30">
        <v>4.6664261897011343</v>
      </c>
      <c r="C81" s="30">
        <v>5.9665142700534437</v>
      </c>
      <c r="D81" s="30">
        <v>9.1305482242671783</v>
      </c>
      <c r="E81" s="30">
        <v>10.22314899621874</v>
      </c>
      <c r="F81" s="30">
        <v>12.289462352066117</v>
      </c>
      <c r="G81" s="30">
        <v>15.160692720090058</v>
      </c>
      <c r="H81" s="24"/>
      <c r="I81" s="30">
        <v>1.540880503144654</v>
      </c>
      <c r="J81" s="30">
        <v>2.8458382615667084</v>
      </c>
      <c r="K81" s="30">
        <v>5.7200465296626595</v>
      </c>
      <c r="L81" s="30">
        <v>8.0187755627397088</v>
      </c>
      <c r="M81" s="30">
        <v>10.489598540660394</v>
      </c>
      <c r="N81" s="30">
        <v>15.160692720090058</v>
      </c>
      <c r="O81" s="30"/>
      <c r="P81" s="26">
        <v>1990</v>
      </c>
      <c r="Q81" s="30">
        <v>7.0634247066749491</v>
      </c>
      <c r="R81" s="30">
        <v>9.334697172293529</v>
      </c>
      <c r="S81" s="30">
        <v>14.930432818820941</v>
      </c>
      <c r="T81" s="30">
        <v>17.21978004283207</v>
      </c>
      <c r="U81" s="30">
        <v>23.391221236055895</v>
      </c>
      <c r="V81" s="30">
        <v>31.883872314076967</v>
      </c>
      <c r="X81" s="30">
        <v>1.5649952091983392</v>
      </c>
      <c r="Y81" s="30">
        <v>2.9291985136246828</v>
      </c>
      <c r="Z81" s="30">
        <v>6.0670867126194743</v>
      </c>
      <c r="AA81" s="30">
        <v>8.717839550189133</v>
      </c>
      <c r="AB81" s="30">
        <v>11.718859897444798</v>
      </c>
      <c r="AC81" s="30">
        <v>31.883872314076967</v>
      </c>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K81" s="25"/>
      <c r="BL81" s="25"/>
      <c r="BM81" s="25"/>
      <c r="BN81" s="25"/>
      <c r="BO81" s="25"/>
      <c r="BP81" s="25"/>
      <c r="BQ81" s="25"/>
      <c r="BR81" s="25"/>
      <c r="BS81" s="25"/>
      <c r="BT81" s="25"/>
      <c r="BU81" s="25"/>
      <c r="BV81" s="25"/>
      <c r="BW81" s="25"/>
      <c r="BX81" s="25"/>
      <c r="BY81" s="25"/>
      <c r="BZ81" s="25"/>
      <c r="CA81" s="25"/>
      <c r="CB81" s="25"/>
    </row>
    <row r="82" spans="1:80">
      <c r="A82" s="26">
        <v>1991</v>
      </c>
      <c r="B82" s="30">
        <v>3.8452310020506637</v>
      </c>
      <c r="C82" s="30">
        <v>4.8216492819974244</v>
      </c>
      <c r="D82" s="30">
        <v>7.0463616339294397</v>
      </c>
      <c r="E82" s="30">
        <v>7.7982331716500379</v>
      </c>
      <c r="F82" s="30">
        <v>9.2830499083517477</v>
      </c>
      <c r="G82" s="30">
        <v>8.9775924169559644</v>
      </c>
      <c r="H82" s="24"/>
      <c r="I82" s="30">
        <v>1.6131320644893026</v>
      </c>
      <c r="J82" s="30">
        <v>2.8377882115123803</v>
      </c>
      <c r="K82" s="30">
        <v>4.9339269419649296</v>
      </c>
      <c r="L82" s="30">
        <v>6.3280267534828916</v>
      </c>
      <c r="M82" s="30">
        <v>9.460758719612846</v>
      </c>
      <c r="N82" s="30">
        <v>8.9775924169559644</v>
      </c>
      <c r="O82" s="30"/>
      <c r="P82" s="26">
        <v>1991</v>
      </c>
      <c r="Q82" s="30">
        <v>6.4315067315462784</v>
      </c>
      <c r="R82" s="30">
        <v>8.4112603826780177</v>
      </c>
      <c r="S82" s="30">
        <v>13.666759234911172</v>
      </c>
      <c r="T82" s="30">
        <v>15.953002695452678</v>
      </c>
      <c r="U82" s="30">
        <v>21.490167382063614</v>
      </c>
      <c r="V82" s="30">
        <v>28.290856345836648</v>
      </c>
      <c r="X82" s="30">
        <v>1.6395806659346619</v>
      </c>
      <c r="Y82" s="30">
        <v>2.9206706591755651</v>
      </c>
      <c r="Z82" s="30">
        <v>5.1899976334910889</v>
      </c>
      <c r="AA82" s="30">
        <v>6.7555177222853899</v>
      </c>
      <c r="AB82" s="30">
        <v>10.449346146290559</v>
      </c>
      <c r="AC82" s="30">
        <v>28.290856345836648</v>
      </c>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K82" s="25"/>
      <c r="BL82" s="25"/>
      <c r="BM82" s="25"/>
      <c r="BN82" s="25"/>
      <c r="BO82" s="25"/>
      <c r="BP82" s="25"/>
      <c r="BQ82" s="25"/>
      <c r="BR82" s="25"/>
      <c r="BS82" s="25"/>
      <c r="BT82" s="25"/>
      <c r="BU82" s="25"/>
      <c r="BV82" s="25"/>
      <c r="BW82" s="25"/>
      <c r="BX82" s="25"/>
      <c r="BY82" s="25"/>
      <c r="BZ82" s="25"/>
      <c r="CA82" s="25"/>
      <c r="CB82" s="25"/>
    </row>
    <row r="83" spans="1:80">
      <c r="A83" s="26">
        <v>1992</v>
      </c>
      <c r="B83" s="30">
        <v>4.3021621754887693</v>
      </c>
      <c r="C83" s="30">
        <v>5.4204848625449475</v>
      </c>
      <c r="D83" s="30">
        <v>8.1817652470623852</v>
      </c>
      <c r="E83" s="30">
        <v>9.1031900816539171</v>
      </c>
      <c r="F83" s="30">
        <v>10.8556218199846</v>
      </c>
      <c r="G83" s="30">
        <v>11.143623003193925</v>
      </c>
      <c r="H83" s="24"/>
      <c r="I83" s="30">
        <v>1.5843035548163391</v>
      </c>
      <c r="J83" s="30">
        <v>2.6809626694087885</v>
      </c>
      <c r="K83" s="30">
        <v>5.2995668623237515</v>
      </c>
      <c r="L83" s="30">
        <v>7.1603846836885356</v>
      </c>
      <c r="M83" s="30">
        <v>10.672977829181873</v>
      </c>
      <c r="N83" s="30">
        <v>11.143623003193925</v>
      </c>
      <c r="O83" s="30"/>
      <c r="P83" s="26">
        <v>1992</v>
      </c>
      <c r="Q83" s="30">
        <v>6.3883431565160445</v>
      </c>
      <c r="R83" s="30">
        <v>8.286442663236949</v>
      </c>
      <c r="S83" s="30">
        <v>13.111817816281025</v>
      </c>
      <c r="T83" s="30">
        <v>15.114035640450922</v>
      </c>
      <c r="U83" s="30">
        <v>20.218000804257411</v>
      </c>
      <c r="V83" s="30">
        <v>27.14011363962085</v>
      </c>
      <c r="X83" s="30">
        <v>1.6098077969694367</v>
      </c>
      <c r="Y83" s="30">
        <v>2.7548183201829266</v>
      </c>
      <c r="Z83" s="30">
        <v>5.5961379338352124</v>
      </c>
      <c r="AA83" s="30">
        <v>7.712639328903478</v>
      </c>
      <c r="AB83" s="30">
        <v>11.94820735070757</v>
      </c>
      <c r="AC83" s="30">
        <v>27.14011363962085</v>
      </c>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c r="BM83" s="25"/>
      <c r="BN83" s="25"/>
      <c r="BO83" s="25"/>
      <c r="BP83" s="25"/>
      <c r="BQ83" s="25"/>
      <c r="BR83" s="25"/>
      <c r="BS83" s="25"/>
      <c r="BT83" s="25"/>
      <c r="BU83" s="25"/>
      <c r="BV83" s="25"/>
      <c r="BW83" s="25"/>
      <c r="BX83" s="25"/>
      <c r="BY83" s="25"/>
      <c r="BZ83" s="25"/>
      <c r="CA83" s="25"/>
      <c r="CB83" s="25"/>
    </row>
    <row r="84" spans="1:80">
      <c r="A84" s="26">
        <v>1993</v>
      </c>
      <c r="B84" s="30">
        <v>5.0516085900174463</v>
      </c>
      <c r="C84" s="30">
        <v>6.4416095345540807</v>
      </c>
      <c r="D84" s="30">
        <v>9.7537578240772795</v>
      </c>
      <c r="E84" s="30">
        <v>11.174618042446632</v>
      </c>
      <c r="F84" s="30">
        <v>13.823385644376184</v>
      </c>
      <c r="G84" s="30">
        <v>14.969609262899578</v>
      </c>
      <c r="H84" s="24"/>
      <c r="I84" s="30">
        <v>1.7360584022190635</v>
      </c>
      <c r="J84" s="30">
        <v>3.3237039666102079</v>
      </c>
      <c r="K84" s="30">
        <v>5.5137499108692039</v>
      </c>
      <c r="L84" s="30">
        <v>8.3703803788177904</v>
      </c>
      <c r="M84" s="30">
        <v>13.14024239215845</v>
      </c>
      <c r="N84" s="30">
        <v>14.969609262899578</v>
      </c>
      <c r="O84" s="30"/>
      <c r="P84" s="26">
        <v>1993</v>
      </c>
      <c r="Q84" s="30">
        <v>7.4835705798190943</v>
      </c>
      <c r="R84" s="30">
        <v>9.7801571933021982</v>
      </c>
      <c r="S84" s="30">
        <v>15.584376518499665</v>
      </c>
      <c r="T84" s="30">
        <v>18.348407344634499</v>
      </c>
      <c r="U84" s="30">
        <v>25.243880585069828</v>
      </c>
      <c r="V84" s="30">
        <v>35.676309217485738</v>
      </c>
      <c r="X84" s="30">
        <v>1.7667298644758094</v>
      </c>
      <c r="Y84" s="30">
        <v>3.437971977600669</v>
      </c>
      <c r="Z84" s="30">
        <v>5.8355050662588166</v>
      </c>
      <c r="AA84" s="30">
        <v>9.1350159625488541</v>
      </c>
      <c r="AB84" s="30">
        <v>15.128113126316357</v>
      </c>
      <c r="AC84" s="30">
        <v>35.676309217485738</v>
      </c>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5"/>
      <c r="BK84" s="25"/>
      <c r="BL84" s="25"/>
      <c r="BM84" s="25"/>
      <c r="BN84" s="25"/>
      <c r="BO84" s="25"/>
      <c r="BP84" s="25"/>
      <c r="BQ84" s="25"/>
      <c r="BR84" s="25"/>
      <c r="BS84" s="25"/>
      <c r="BT84" s="25"/>
      <c r="BU84" s="25"/>
      <c r="BV84" s="25"/>
      <c r="BW84" s="25"/>
      <c r="BX84" s="25"/>
      <c r="BY84" s="25"/>
      <c r="BZ84" s="25"/>
      <c r="CA84" s="25"/>
      <c r="CB84" s="25"/>
    </row>
    <row r="85" spans="1:80">
      <c r="A85" s="26">
        <v>1994</v>
      </c>
      <c r="B85" s="30">
        <v>4.7626139507905032</v>
      </c>
      <c r="C85" s="30">
        <v>5.950039284301325</v>
      </c>
      <c r="D85" s="30">
        <v>9.0835527316823512</v>
      </c>
      <c r="E85" s="30">
        <v>10.329548986948875</v>
      </c>
      <c r="F85" s="30">
        <v>12.262450946488903</v>
      </c>
      <c r="G85" s="30">
        <v>13.47761852920647</v>
      </c>
      <c r="H85" s="24"/>
      <c r="I85" s="30">
        <v>1.9473399125414506</v>
      </c>
      <c r="J85" s="30">
        <v>3.017843004856076</v>
      </c>
      <c r="K85" s="30">
        <v>5.4365293124442653</v>
      </c>
      <c r="L85" s="30">
        <v>8.326352400831917</v>
      </c>
      <c r="M85" s="30">
        <v>11.538430950294812</v>
      </c>
      <c r="N85" s="30">
        <v>13.47761852920647</v>
      </c>
      <c r="O85" s="30"/>
      <c r="P85" s="26">
        <v>1994</v>
      </c>
      <c r="Q85" s="30">
        <v>7.1944073840008116</v>
      </c>
      <c r="R85" s="30">
        <v>9.455500777699001</v>
      </c>
      <c r="S85" s="30">
        <v>15.370337733378248</v>
      </c>
      <c r="T85" s="30">
        <v>18.006168991267753</v>
      </c>
      <c r="U85" s="30">
        <v>25.347611302222855</v>
      </c>
      <c r="V85" s="30">
        <v>35.590808580380383</v>
      </c>
      <c r="X85" s="30">
        <v>1.9860143628989881</v>
      </c>
      <c r="Y85" s="30">
        <v>3.1117507574173513</v>
      </c>
      <c r="Z85" s="30">
        <v>5.7490797164234122</v>
      </c>
      <c r="AA85" s="30">
        <v>9.0826018369399719</v>
      </c>
      <c r="AB85" s="30">
        <v>13.043439172791006</v>
      </c>
      <c r="AC85" s="30">
        <v>35.590808580380383</v>
      </c>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c r="BF85" s="25"/>
      <c r="BG85" s="25"/>
      <c r="BH85" s="25"/>
      <c r="BI85" s="25"/>
      <c r="BJ85" s="25"/>
      <c r="BK85" s="25"/>
      <c r="BL85" s="25"/>
      <c r="BM85" s="25"/>
      <c r="BN85" s="25"/>
      <c r="BO85" s="25"/>
      <c r="BP85" s="25"/>
      <c r="BQ85" s="25"/>
      <c r="BR85" s="25"/>
      <c r="BS85" s="25"/>
      <c r="BT85" s="25"/>
      <c r="BU85" s="25"/>
      <c r="BV85" s="25"/>
      <c r="BW85" s="25"/>
      <c r="BX85" s="25"/>
      <c r="BY85" s="25"/>
      <c r="BZ85" s="25"/>
      <c r="CA85" s="25"/>
      <c r="CB85" s="25"/>
    </row>
    <row r="86" spans="1:80">
      <c r="A86" s="26">
        <f t="shared" ref="A86:A103" si="0">A85+1</f>
        <v>1995</v>
      </c>
      <c r="B86" s="30">
        <v>5.58</v>
      </c>
      <c r="C86" s="30">
        <v>7</v>
      </c>
      <c r="D86" s="30">
        <v>10.55</v>
      </c>
      <c r="E86" s="30">
        <v>11.75</v>
      </c>
      <c r="F86" s="30">
        <v>13.72</v>
      </c>
      <c r="G86" s="30">
        <v>13.56</v>
      </c>
      <c r="H86" s="24"/>
      <c r="I86" s="30">
        <v>2.06</v>
      </c>
      <c r="J86" s="30">
        <v>3.53</v>
      </c>
      <c r="K86" s="30">
        <v>6.99</v>
      </c>
      <c r="L86" s="30">
        <v>9.7100000000000009</v>
      </c>
      <c r="M86" s="30">
        <v>13.81</v>
      </c>
      <c r="N86" s="30">
        <f t="shared" ref="N86:N95" si="1">G86</f>
        <v>13.56</v>
      </c>
      <c r="O86" s="30"/>
      <c r="P86" s="26">
        <f t="shared" ref="P86:P103" si="2">P85+1</f>
        <v>1995</v>
      </c>
      <c r="Q86" s="30">
        <v>7.91</v>
      </c>
      <c r="R86" s="30">
        <v>10.27</v>
      </c>
      <c r="S86" s="30">
        <v>16.399999999999999</v>
      </c>
      <c r="T86" s="30">
        <v>19.25</v>
      </c>
      <c r="U86" s="30">
        <v>26.94</v>
      </c>
      <c r="V86" s="30">
        <v>37.85</v>
      </c>
      <c r="X86" s="30">
        <v>1.91</v>
      </c>
      <c r="Y86" s="30">
        <v>4.04</v>
      </c>
      <c r="Z86" s="30">
        <v>7.39</v>
      </c>
      <c r="AA86" s="30">
        <v>10.37</v>
      </c>
      <c r="AB86" s="30">
        <v>19.75</v>
      </c>
      <c r="AC86" s="30">
        <f t="shared" ref="AC86:AC95" si="3">V86</f>
        <v>37.85</v>
      </c>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row>
    <row r="87" spans="1:80">
      <c r="A87" s="26">
        <f t="shared" si="0"/>
        <v>1996</v>
      </c>
      <c r="B87" s="30">
        <v>8.15</v>
      </c>
      <c r="C87" s="30">
        <v>10.19</v>
      </c>
      <c r="D87" s="30">
        <v>15.12</v>
      </c>
      <c r="E87" s="30">
        <v>16.940000000000001</v>
      </c>
      <c r="F87" s="30">
        <v>20.059999999999999</v>
      </c>
      <c r="G87" s="30">
        <v>22.12</v>
      </c>
      <c r="H87" s="30"/>
      <c r="I87" s="30">
        <v>2.77</v>
      </c>
      <c r="J87" s="30">
        <v>5.0199999999999996</v>
      </c>
      <c r="K87" s="30">
        <v>9.36</v>
      </c>
      <c r="L87" s="30">
        <v>13.46</v>
      </c>
      <c r="M87" s="30">
        <v>18.79</v>
      </c>
      <c r="N87" s="30">
        <f t="shared" si="1"/>
        <v>22.12</v>
      </c>
      <c r="O87" s="30"/>
      <c r="P87" s="26">
        <f t="shared" si="2"/>
        <v>1996</v>
      </c>
      <c r="Q87" s="30">
        <v>10.82</v>
      </c>
      <c r="R87" s="30">
        <v>13.83</v>
      </c>
      <c r="S87" s="30">
        <v>21.94</v>
      </c>
      <c r="T87" s="30">
        <v>25.61</v>
      </c>
      <c r="U87" s="30">
        <v>35.049999999999997</v>
      </c>
      <c r="V87" s="30">
        <v>48.26</v>
      </c>
      <c r="X87" s="30">
        <v>2.66</v>
      </c>
      <c r="Y87" s="30">
        <v>4.8499999999999996</v>
      </c>
      <c r="Z87" s="30">
        <v>9.42</v>
      </c>
      <c r="AA87" s="30">
        <v>13.54</v>
      </c>
      <c r="AB87" s="30">
        <v>25.39</v>
      </c>
      <c r="AC87" s="30">
        <f t="shared" si="3"/>
        <v>48.26</v>
      </c>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c r="BM87" s="25"/>
      <c r="BN87" s="25"/>
      <c r="BO87" s="25"/>
      <c r="BP87" s="25"/>
      <c r="BQ87" s="25"/>
      <c r="BR87" s="25"/>
      <c r="BS87" s="25"/>
      <c r="BT87" s="25"/>
      <c r="BU87" s="25"/>
      <c r="BV87" s="25"/>
      <c r="BW87" s="25"/>
      <c r="BX87" s="25"/>
      <c r="BY87" s="25"/>
      <c r="BZ87" s="25"/>
      <c r="CA87" s="25"/>
      <c r="CB87" s="25"/>
    </row>
    <row r="88" spans="1:80">
      <c r="A88" s="26">
        <f t="shared" si="0"/>
        <v>1997</v>
      </c>
      <c r="B88" s="30">
        <v>10.42</v>
      </c>
      <c r="C88" s="30">
        <v>12.91</v>
      </c>
      <c r="D88" s="30">
        <v>18.28</v>
      </c>
      <c r="E88" s="30">
        <v>20.149999999999999</v>
      </c>
      <c r="F88" s="30">
        <v>23.65</v>
      </c>
      <c r="G88" s="30">
        <v>23.16</v>
      </c>
      <c r="H88" s="30"/>
      <c r="I88" s="30">
        <v>3.49</v>
      </c>
      <c r="J88" s="30">
        <v>6.92</v>
      </c>
      <c r="K88" s="30">
        <v>12</v>
      </c>
      <c r="L88" s="30">
        <v>15.93</v>
      </c>
      <c r="M88" s="30">
        <v>23.95</v>
      </c>
      <c r="N88" s="30">
        <f t="shared" si="1"/>
        <v>23.16</v>
      </c>
      <c r="O88" s="30"/>
      <c r="P88" s="26">
        <f t="shared" si="2"/>
        <v>1997</v>
      </c>
      <c r="Q88" s="30">
        <v>13.56</v>
      </c>
      <c r="R88" s="30">
        <v>17.13</v>
      </c>
      <c r="S88" s="30">
        <v>25.81</v>
      </c>
      <c r="T88" s="30">
        <v>29.66</v>
      </c>
      <c r="U88" s="30">
        <v>38.9</v>
      </c>
      <c r="V88" s="30">
        <v>51.35</v>
      </c>
      <c r="X88" s="30">
        <v>3.25</v>
      </c>
      <c r="Y88" s="30">
        <v>6.8</v>
      </c>
      <c r="Z88" s="30">
        <v>11.69</v>
      </c>
      <c r="AA88" s="30">
        <v>17</v>
      </c>
      <c r="AB88" s="30">
        <v>29.48</v>
      </c>
      <c r="AC88" s="30">
        <f t="shared" si="3"/>
        <v>51.35</v>
      </c>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c r="BM88" s="25"/>
      <c r="BN88" s="25"/>
      <c r="BO88" s="25"/>
      <c r="BP88" s="25"/>
      <c r="BQ88" s="25"/>
      <c r="BR88" s="25"/>
      <c r="BS88" s="25"/>
      <c r="BT88" s="25"/>
      <c r="BU88" s="25"/>
      <c r="BV88" s="25"/>
      <c r="BW88" s="25"/>
      <c r="BX88" s="25"/>
      <c r="BY88" s="25"/>
      <c r="BZ88" s="25"/>
      <c r="CA88" s="25"/>
      <c r="CB88" s="25"/>
    </row>
    <row r="89" spans="1:80">
      <c r="A89" s="26">
        <f t="shared" si="0"/>
        <v>1998</v>
      </c>
      <c r="B89" s="30">
        <v>11.65</v>
      </c>
      <c r="C89" s="30">
        <v>14.21</v>
      </c>
      <c r="D89" s="30">
        <v>19.59</v>
      </c>
      <c r="E89" s="30">
        <v>21.3</v>
      </c>
      <c r="F89" s="30">
        <v>23.94</v>
      </c>
      <c r="G89" s="30">
        <v>23.27</v>
      </c>
      <c r="H89" s="30"/>
      <c r="I89" s="30">
        <v>4.29</v>
      </c>
      <c r="J89" s="30">
        <v>7.95</v>
      </c>
      <c r="K89" s="30">
        <v>13.7</v>
      </c>
      <c r="L89" s="30">
        <v>18.03</v>
      </c>
      <c r="M89" s="30">
        <v>24.36</v>
      </c>
      <c r="N89" s="30">
        <f t="shared" si="1"/>
        <v>23.27</v>
      </c>
      <c r="O89" s="30"/>
      <c r="P89" s="26">
        <f t="shared" si="2"/>
        <v>1998</v>
      </c>
      <c r="Q89" s="30">
        <v>15.49</v>
      </c>
      <c r="R89" s="30">
        <v>19.45</v>
      </c>
      <c r="S89" s="30">
        <v>28.97</v>
      </c>
      <c r="T89" s="30">
        <v>32.979999999999997</v>
      </c>
      <c r="U89" s="30">
        <v>42.41</v>
      </c>
      <c r="V89" s="30">
        <v>54.09</v>
      </c>
      <c r="X89" s="30">
        <v>3.53</v>
      </c>
      <c r="Y89" s="30">
        <v>7.35</v>
      </c>
      <c r="Z89" s="30">
        <v>13.41</v>
      </c>
      <c r="AA89" s="30">
        <v>19.25</v>
      </c>
      <c r="AB89" s="30">
        <v>33.380000000000003</v>
      </c>
      <c r="AC89" s="30">
        <f t="shared" si="3"/>
        <v>54.09</v>
      </c>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c r="BM89" s="25"/>
      <c r="BN89" s="25"/>
      <c r="BO89" s="25"/>
      <c r="BP89" s="25"/>
      <c r="BQ89" s="25"/>
      <c r="BR89" s="25"/>
      <c r="BS89" s="25"/>
      <c r="BT89" s="25"/>
      <c r="BU89" s="25"/>
      <c r="BV89" s="25"/>
      <c r="BW89" s="25"/>
      <c r="BX89" s="25"/>
      <c r="BY89" s="25"/>
      <c r="BZ89" s="25"/>
      <c r="CA89" s="25"/>
      <c r="CB89" s="25"/>
    </row>
    <row r="90" spans="1:80">
      <c r="A90" s="26">
        <f t="shared" si="0"/>
        <v>1999</v>
      </c>
      <c r="B90" s="30">
        <v>12.88</v>
      </c>
      <c r="C90" s="30">
        <v>15.49</v>
      </c>
      <c r="D90" s="30">
        <v>20.58</v>
      </c>
      <c r="E90" s="30">
        <v>22.08</v>
      </c>
      <c r="F90" s="30">
        <v>23.75</v>
      </c>
      <c r="G90" s="30">
        <v>21.93</v>
      </c>
      <c r="H90" s="30"/>
      <c r="I90" s="30">
        <v>5.12</v>
      </c>
      <c r="J90" s="30">
        <v>9.4</v>
      </c>
      <c r="K90" s="30">
        <v>15.23</v>
      </c>
      <c r="L90" s="30">
        <v>19.97</v>
      </c>
      <c r="M90" s="30">
        <v>24.9</v>
      </c>
      <c r="N90" s="30">
        <f t="shared" si="1"/>
        <v>21.93</v>
      </c>
      <c r="O90" s="26"/>
      <c r="P90" s="26">
        <f t="shared" si="2"/>
        <v>1999</v>
      </c>
      <c r="Q90" s="30">
        <v>17.079999999999998</v>
      </c>
      <c r="R90" s="30">
        <v>21.11</v>
      </c>
      <c r="S90" s="30">
        <v>30.46</v>
      </c>
      <c r="T90" s="30">
        <v>34.36</v>
      </c>
      <c r="U90" s="30">
        <v>42.94</v>
      </c>
      <c r="V90" s="30">
        <v>53.84</v>
      </c>
      <c r="X90" s="30">
        <v>4.4800000000000004</v>
      </c>
      <c r="Y90" s="30">
        <v>8.76</v>
      </c>
      <c r="Z90" s="30">
        <v>14.86</v>
      </c>
      <c r="AA90" s="30">
        <v>21.49</v>
      </c>
      <c r="AB90" s="30">
        <v>34.44</v>
      </c>
      <c r="AC90" s="30">
        <f t="shared" si="3"/>
        <v>53.84</v>
      </c>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c r="BM90" s="25"/>
      <c r="BN90" s="25"/>
      <c r="BO90" s="25"/>
      <c r="BP90" s="25"/>
      <c r="BQ90" s="25"/>
      <c r="BR90" s="25"/>
      <c r="BS90" s="25"/>
      <c r="BT90" s="25"/>
      <c r="BU90" s="25"/>
      <c r="BV90" s="25"/>
      <c r="BW90" s="25"/>
      <c r="BX90" s="25"/>
      <c r="BY90" s="25"/>
      <c r="BZ90" s="25"/>
      <c r="CA90" s="25"/>
      <c r="CB90" s="25"/>
    </row>
    <row r="91" spans="1:80">
      <c r="A91" s="26">
        <f t="shared" si="0"/>
        <v>2000</v>
      </c>
      <c r="B91" s="30">
        <v>11.836</v>
      </c>
      <c r="C91" s="30">
        <v>14.1</v>
      </c>
      <c r="D91" s="30">
        <v>18.885999999999999</v>
      </c>
      <c r="E91" s="30">
        <v>20.462</v>
      </c>
      <c r="F91" s="30">
        <v>21.401</v>
      </c>
      <c r="G91" s="30">
        <v>20.294</v>
      </c>
      <c r="H91" s="30"/>
      <c r="I91" s="30">
        <v>4.95</v>
      </c>
      <c r="J91" s="30">
        <v>8.0459999999999994</v>
      </c>
      <c r="K91" s="30">
        <v>12.98</v>
      </c>
      <c r="L91" s="30">
        <v>19.231999999999999</v>
      </c>
      <c r="M91" s="30">
        <v>22.143000000000001</v>
      </c>
      <c r="N91" s="30">
        <f t="shared" si="1"/>
        <v>20.294</v>
      </c>
      <c r="O91" s="26"/>
      <c r="P91" s="26">
        <f t="shared" si="2"/>
        <v>2000</v>
      </c>
      <c r="Q91" s="30">
        <v>18.239999999999998</v>
      </c>
      <c r="R91" s="30">
        <v>22.3</v>
      </c>
      <c r="S91" s="30">
        <v>32.119999999999997</v>
      </c>
      <c r="T91" s="30">
        <v>36.630000000000003</v>
      </c>
      <c r="U91" s="30">
        <v>45.6</v>
      </c>
      <c r="V91" s="30">
        <v>57.13</v>
      </c>
      <c r="X91" s="30">
        <v>4.7300000000000004</v>
      </c>
      <c r="Y91" s="30">
        <v>8.2899999999999991</v>
      </c>
      <c r="Z91" s="30">
        <v>12.76</v>
      </c>
      <c r="AA91" s="30">
        <v>21.8</v>
      </c>
      <c r="AB91" s="30">
        <v>35.520000000000003</v>
      </c>
      <c r="AC91" s="30">
        <f t="shared" si="3"/>
        <v>57.13</v>
      </c>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c r="BJ91" s="25"/>
      <c r="BK91" s="25"/>
      <c r="BL91" s="25"/>
      <c r="BM91" s="25"/>
      <c r="BN91" s="25"/>
      <c r="BO91" s="25"/>
      <c r="BP91" s="25"/>
      <c r="BQ91" s="25"/>
      <c r="BR91" s="25"/>
      <c r="BS91" s="25"/>
      <c r="BT91" s="25"/>
      <c r="BU91" s="25"/>
      <c r="BV91" s="25"/>
      <c r="BW91" s="25"/>
      <c r="BX91" s="25"/>
      <c r="BY91" s="25"/>
      <c r="BZ91" s="25"/>
      <c r="CA91" s="25"/>
      <c r="CB91" s="25"/>
    </row>
    <row r="92" spans="1:80">
      <c r="A92" s="26">
        <f t="shared" si="0"/>
        <v>2001</v>
      </c>
      <c r="B92" s="30">
        <v>7.258</v>
      </c>
      <c r="C92" s="30">
        <v>8.9960000000000004</v>
      </c>
      <c r="D92" s="30">
        <v>13.098000000000001</v>
      </c>
      <c r="E92" s="30">
        <v>14.548999999999999</v>
      </c>
      <c r="F92" s="30">
        <v>16.376000000000001</v>
      </c>
      <c r="G92" s="30">
        <v>17.05</v>
      </c>
      <c r="H92" s="30"/>
      <c r="I92" s="30">
        <v>2.4700000000000002</v>
      </c>
      <c r="J92" s="30">
        <v>4.38</v>
      </c>
      <c r="K92" s="30">
        <v>8.11</v>
      </c>
      <c r="L92" s="30">
        <v>12.35</v>
      </c>
      <c r="M92" s="30">
        <v>15.95</v>
      </c>
      <c r="N92" s="30">
        <f t="shared" si="1"/>
        <v>17.05</v>
      </c>
      <c r="O92" s="26"/>
      <c r="P92" s="26">
        <f t="shared" si="2"/>
        <v>2001</v>
      </c>
      <c r="Q92" s="30">
        <v>10.7</v>
      </c>
      <c r="R92" s="30">
        <v>13.59</v>
      </c>
      <c r="S92" s="30">
        <v>21.27</v>
      </c>
      <c r="T92" s="30">
        <v>25</v>
      </c>
      <c r="U92" s="30">
        <v>33.61</v>
      </c>
      <c r="V92" s="30">
        <v>46.12</v>
      </c>
      <c r="X92" s="30">
        <v>2.2999999999999998</v>
      </c>
      <c r="Y92" s="30">
        <v>4.34</v>
      </c>
      <c r="Z92" s="30">
        <v>7.56</v>
      </c>
      <c r="AA92" s="30">
        <v>12.9</v>
      </c>
      <c r="AB92" s="30">
        <v>23.7</v>
      </c>
      <c r="AC92" s="30">
        <f t="shared" si="3"/>
        <v>46.12</v>
      </c>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c r="BK92" s="25"/>
      <c r="BL92" s="25"/>
      <c r="BM92" s="25"/>
      <c r="BN92" s="25"/>
      <c r="BO92" s="25"/>
      <c r="BP92" s="25"/>
      <c r="BQ92" s="25"/>
      <c r="BR92" s="25"/>
      <c r="BS92" s="25"/>
      <c r="BT92" s="25"/>
      <c r="BU92" s="25"/>
      <c r="BV92" s="25"/>
      <c r="BW92" s="25"/>
      <c r="BX92" s="25"/>
      <c r="BY92" s="25"/>
      <c r="BZ92" s="25"/>
      <c r="CA92" s="25"/>
      <c r="CB92" s="25"/>
    </row>
    <row r="93" spans="1:80">
      <c r="A93" s="26">
        <f t="shared" si="0"/>
        <v>2002</v>
      </c>
      <c r="B93" s="30">
        <v>5.24</v>
      </c>
      <c r="C93" s="30">
        <v>6.4370000000000003</v>
      </c>
      <c r="D93" s="30">
        <v>9.51</v>
      </c>
      <c r="E93" s="30">
        <v>10.673999999999999</v>
      </c>
      <c r="F93" s="30">
        <v>13.096</v>
      </c>
      <c r="G93" s="30">
        <v>14.281000000000001</v>
      </c>
      <c r="H93" s="30">
        <v>2002</v>
      </c>
      <c r="I93" s="30">
        <v>2.0659999999999998</v>
      </c>
      <c r="J93" s="30">
        <v>3.2320000000000002</v>
      </c>
      <c r="K93" s="30">
        <v>5.8029999999999999</v>
      </c>
      <c r="L93" s="30">
        <v>7.8090000000000002</v>
      </c>
      <c r="M93" s="30">
        <v>12.327</v>
      </c>
      <c r="N93" s="30">
        <f t="shared" si="1"/>
        <v>14.281000000000001</v>
      </c>
      <c r="O93" s="26"/>
      <c r="P93" s="26">
        <f t="shared" si="2"/>
        <v>2002</v>
      </c>
      <c r="Q93" s="30">
        <v>8.27</v>
      </c>
      <c r="R93" s="30">
        <v>10.65</v>
      </c>
      <c r="S93" s="30">
        <v>17.13</v>
      </c>
      <c r="T93" s="30">
        <v>20.21</v>
      </c>
      <c r="U93" s="30">
        <v>27.83</v>
      </c>
      <c r="V93" s="30">
        <v>38.99</v>
      </c>
      <c r="X93" s="30">
        <v>1.77</v>
      </c>
      <c r="Y93" s="30">
        <v>3.46</v>
      </c>
      <c r="Z93" s="30">
        <v>6.64</v>
      </c>
      <c r="AA93" s="30">
        <v>10.39</v>
      </c>
      <c r="AB93" s="30">
        <v>19.48</v>
      </c>
      <c r="AC93" s="30">
        <f t="shared" si="3"/>
        <v>38.99</v>
      </c>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row>
    <row r="94" spans="1:80">
      <c r="A94" s="26">
        <f t="shared" si="0"/>
        <v>2003</v>
      </c>
      <c r="B94" s="30">
        <v>6.3579999999999997</v>
      </c>
      <c r="C94" s="30">
        <v>7.8170000000000002</v>
      </c>
      <c r="D94" s="30">
        <v>11.544</v>
      </c>
      <c r="E94" s="30">
        <v>12.952999999999999</v>
      </c>
      <c r="F94" s="30">
        <v>15.804</v>
      </c>
      <c r="G94" s="30">
        <v>17.341999999999999</v>
      </c>
      <c r="H94" s="30">
        <v>2003</v>
      </c>
      <c r="I94" s="30">
        <v>2.4489999999999998</v>
      </c>
      <c r="J94" s="30">
        <v>3.8279999999999998</v>
      </c>
      <c r="K94" s="30">
        <v>6.9329999999999998</v>
      </c>
      <c r="L94" s="30">
        <v>9.4529999999999994</v>
      </c>
      <c r="M94" s="30">
        <v>14.749000000000001</v>
      </c>
      <c r="N94" s="30">
        <f t="shared" si="1"/>
        <v>17.341999999999999</v>
      </c>
      <c r="O94" s="26"/>
      <c r="P94" s="26">
        <f t="shared" si="2"/>
        <v>2003</v>
      </c>
      <c r="Q94" s="30">
        <v>9.85</v>
      </c>
      <c r="R94" s="30">
        <v>12.65</v>
      </c>
      <c r="S94" s="30">
        <v>20.079999999999998</v>
      </c>
      <c r="T94" s="30">
        <v>23.47</v>
      </c>
      <c r="U94" s="30">
        <v>31.37</v>
      </c>
      <c r="V94" s="30">
        <v>42.19</v>
      </c>
      <c r="X94" s="30">
        <v>2.0499999999999998</v>
      </c>
      <c r="Y94" s="30">
        <v>4.0999999999999996</v>
      </c>
      <c r="Z94" s="30">
        <v>8.06</v>
      </c>
      <c r="AA94" s="30">
        <v>12.76</v>
      </c>
      <c r="AB94" s="30">
        <v>22.73</v>
      </c>
      <c r="AC94" s="30">
        <f t="shared" si="3"/>
        <v>42.19</v>
      </c>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c r="BM94" s="25"/>
      <c r="BN94" s="25"/>
      <c r="BO94" s="25"/>
      <c r="BP94" s="25"/>
      <c r="BQ94" s="25"/>
      <c r="BR94" s="25"/>
      <c r="BS94" s="25"/>
      <c r="BT94" s="25"/>
      <c r="BU94" s="25"/>
      <c r="BV94" s="25"/>
      <c r="BW94" s="25"/>
      <c r="BX94" s="25"/>
      <c r="BY94" s="25"/>
      <c r="BZ94" s="25"/>
      <c r="CA94" s="25"/>
      <c r="CB94" s="25"/>
    </row>
    <row r="95" spans="1:80">
      <c r="A95" s="26">
        <f t="shared" si="0"/>
        <v>2004</v>
      </c>
      <c r="B95" s="30">
        <v>9.4280000000000008</v>
      </c>
      <c r="C95" s="30">
        <v>11.379</v>
      </c>
      <c r="D95" s="30">
        <v>16.036999999999999</v>
      </c>
      <c r="E95" s="30">
        <v>17.837</v>
      </c>
      <c r="F95" s="30">
        <v>21.047999999999998</v>
      </c>
      <c r="G95" s="30">
        <v>22.994</v>
      </c>
      <c r="H95" s="30">
        <v>2004</v>
      </c>
      <c r="I95" s="30">
        <v>3.8</v>
      </c>
      <c r="J95" s="30">
        <v>5.8289999999999997</v>
      </c>
      <c r="K95" s="30">
        <v>9.56</v>
      </c>
      <c r="L95" s="30">
        <v>13.502000000000001</v>
      </c>
      <c r="M95" s="30">
        <v>19.600999999999999</v>
      </c>
      <c r="N95" s="30">
        <f t="shared" si="1"/>
        <v>22.994</v>
      </c>
      <c r="O95" s="26"/>
      <c r="P95" s="26">
        <f t="shared" si="2"/>
        <v>2004</v>
      </c>
      <c r="Q95" s="30">
        <v>13.74</v>
      </c>
      <c r="R95" s="30">
        <v>17.22</v>
      </c>
      <c r="S95" s="30">
        <v>25.97</v>
      </c>
      <c r="T95" s="30">
        <v>30.07</v>
      </c>
      <c r="U95" s="30">
        <v>37.92</v>
      </c>
      <c r="V95" s="30">
        <v>47.25</v>
      </c>
      <c r="W95" s="30"/>
      <c r="X95" s="30">
        <v>3.12</v>
      </c>
      <c r="Y95" s="30">
        <v>5.85</v>
      </c>
      <c r="Z95" s="30">
        <v>9.8800000000000008</v>
      </c>
      <c r="AA95" s="30">
        <v>18.23</v>
      </c>
      <c r="AB95" s="30">
        <v>30.01</v>
      </c>
      <c r="AC95" s="30">
        <f t="shared" si="3"/>
        <v>47.25</v>
      </c>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c r="BG95" s="25"/>
      <c r="BH95" s="25"/>
      <c r="BI95" s="25"/>
      <c r="BJ95" s="25"/>
      <c r="BK95" s="25"/>
      <c r="BL95" s="25"/>
      <c r="BM95" s="25"/>
      <c r="BN95" s="25"/>
      <c r="BO95" s="25"/>
      <c r="BP95" s="25"/>
      <c r="BQ95" s="25"/>
      <c r="BR95" s="25"/>
      <c r="BS95" s="25"/>
      <c r="BT95" s="25"/>
      <c r="BU95" s="25"/>
      <c r="BV95" s="25"/>
      <c r="BW95" s="25"/>
      <c r="BX95" s="25"/>
      <c r="BY95" s="25"/>
      <c r="BZ95" s="25"/>
      <c r="CA95" s="25"/>
      <c r="CB95" s="25"/>
    </row>
    <row r="96" spans="1:80">
      <c r="A96" s="26">
        <f t="shared" si="0"/>
        <v>2005</v>
      </c>
      <c r="B96" s="30">
        <v>12.065</v>
      </c>
      <c r="C96" s="30">
        <v>14.332000000000001</v>
      </c>
      <c r="D96" s="30">
        <v>19.568999999999999</v>
      </c>
      <c r="E96" s="30">
        <v>21.716000000000001</v>
      </c>
      <c r="F96" s="30">
        <v>24.998000000000001</v>
      </c>
      <c r="G96" s="30">
        <v>26.949000000000002</v>
      </c>
      <c r="H96" s="30">
        <v>2005</v>
      </c>
      <c r="I96" s="30">
        <v>5.0149999999999997</v>
      </c>
      <c r="J96" s="30">
        <v>7.4329999999999998</v>
      </c>
      <c r="K96" s="30">
        <v>11.119</v>
      </c>
      <c r="L96" s="30">
        <v>16.984999999999999</v>
      </c>
      <c r="M96" s="30">
        <v>23.495000000000001</v>
      </c>
      <c r="N96" s="30">
        <v>18.398</v>
      </c>
      <c r="O96" s="26"/>
      <c r="P96" s="26">
        <f t="shared" si="2"/>
        <v>2005</v>
      </c>
      <c r="Q96" s="30">
        <v>16.98</v>
      </c>
      <c r="R96" s="30">
        <v>20.85</v>
      </c>
      <c r="S96" s="30">
        <v>29.92</v>
      </c>
      <c r="T96" s="30">
        <v>33.82</v>
      </c>
      <c r="U96" s="30">
        <v>41.53</v>
      </c>
      <c r="V96" s="30">
        <v>50.59</v>
      </c>
      <c r="X96" s="30">
        <v>4.1100000000000003</v>
      </c>
      <c r="Y96" s="30">
        <v>7.81</v>
      </c>
      <c r="Z96" s="30">
        <v>13.2</v>
      </c>
      <c r="AA96" s="30">
        <v>21.34</v>
      </c>
      <c r="AB96" s="30">
        <v>33.6</v>
      </c>
      <c r="AC96" s="30">
        <v>50.59</v>
      </c>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c r="BM96" s="25"/>
      <c r="BN96" s="25"/>
      <c r="BO96" s="25"/>
      <c r="BP96" s="25"/>
      <c r="BQ96" s="25"/>
      <c r="BR96" s="25"/>
      <c r="BS96" s="25"/>
      <c r="BT96" s="25"/>
      <c r="BU96" s="25"/>
      <c r="BV96" s="25"/>
      <c r="BW96" s="25"/>
      <c r="BX96" s="25"/>
      <c r="BY96" s="25"/>
      <c r="BZ96" s="25"/>
      <c r="CA96" s="25"/>
      <c r="CB96" s="25"/>
    </row>
    <row r="97" spans="1:80">
      <c r="A97" s="26">
        <f t="shared" si="0"/>
        <v>2006</v>
      </c>
      <c r="B97" s="30">
        <v>13.457000000000001</v>
      </c>
      <c r="C97" s="30">
        <v>15.981</v>
      </c>
      <c r="D97" s="30">
        <v>21.704000000000001</v>
      </c>
      <c r="E97" s="30">
        <v>24.190999999999999</v>
      </c>
      <c r="F97" s="30">
        <v>27.84</v>
      </c>
      <c r="G97" s="30">
        <v>31.015000000000001</v>
      </c>
      <c r="H97" s="30">
        <v>2006</v>
      </c>
      <c r="I97" s="30">
        <v>5.4459999999999997</v>
      </c>
      <c r="J97" s="30">
        <v>8.173</v>
      </c>
      <c r="K97" s="30">
        <v>11.59</v>
      </c>
      <c r="L97" s="30">
        <v>18.884</v>
      </c>
      <c r="M97" s="30">
        <v>25.356000000000002</v>
      </c>
      <c r="N97" s="30">
        <v>19.32</v>
      </c>
      <c r="O97" s="26"/>
      <c r="P97" s="26">
        <f t="shared" si="2"/>
        <v>2006</v>
      </c>
      <c r="Q97" s="30">
        <v>17.77</v>
      </c>
      <c r="R97" s="30">
        <v>21.86</v>
      </c>
      <c r="S97" s="30">
        <v>31.36</v>
      </c>
      <c r="T97" s="30">
        <v>35.44</v>
      </c>
      <c r="U97" s="30">
        <v>43.67</v>
      </c>
      <c r="V97" s="30">
        <v>53.73</v>
      </c>
      <c r="X97" s="30">
        <v>3.91</v>
      </c>
      <c r="Y97" s="30">
        <v>7.65</v>
      </c>
      <c r="Z97" s="30">
        <v>13.31</v>
      </c>
      <c r="AA97" s="30">
        <v>21.87</v>
      </c>
      <c r="AB97" s="30">
        <v>34.71</v>
      </c>
      <c r="AC97" s="30">
        <v>53.73</v>
      </c>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c r="BM97" s="25"/>
      <c r="BN97" s="25"/>
      <c r="BO97" s="25"/>
      <c r="BP97" s="25"/>
      <c r="BQ97" s="25"/>
      <c r="BR97" s="25"/>
      <c r="BS97" s="25"/>
      <c r="BT97" s="25"/>
      <c r="BU97" s="25"/>
      <c r="BV97" s="25"/>
      <c r="BW97" s="25"/>
      <c r="BX97" s="25"/>
      <c r="BY97" s="25"/>
      <c r="BZ97" s="25"/>
      <c r="CA97" s="25"/>
      <c r="CB97" s="25"/>
    </row>
    <row r="98" spans="1:80">
      <c r="A98" s="26">
        <f t="shared" si="0"/>
        <v>2007</v>
      </c>
      <c r="B98" s="30">
        <v>14.705</v>
      </c>
      <c r="C98" s="30">
        <v>17.484999999999999</v>
      </c>
      <c r="D98" s="30">
        <v>23.577000000000002</v>
      </c>
      <c r="E98" s="30">
        <v>26.172000000000001</v>
      </c>
      <c r="F98" s="30">
        <v>30.210999999999999</v>
      </c>
      <c r="G98" s="30">
        <v>33.655999999999999</v>
      </c>
      <c r="H98" s="30">
        <v>2007</v>
      </c>
      <c r="I98" s="30">
        <v>5.5979999999999999</v>
      </c>
      <c r="J98" s="30">
        <v>8.9090000000000007</v>
      </c>
      <c r="K98" s="30">
        <v>12.618</v>
      </c>
      <c r="L98" s="30">
        <v>20.032</v>
      </c>
      <c r="M98" s="30">
        <v>27.335999999999999</v>
      </c>
      <c r="N98" s="30">
        <f t="shared" ref="N98:N106" si="4">G98</f>
        <v>33.655999999999999</v>
      </c>
      <c r="O98" s="26"/>
      <c r="P98" s="26">
        <f t="shared" si="2"/>
        <v>2007</v>
      </c>
      <c r="Q98" s="30">
        <v>18.91</v>
      </c>
      <c r="R98" s="30">
        <v>23.21</v>
      </c>
      <c r="S98" s="30">
        <v>33.17</v>
      </c>
      <c r="T98" s="30">
        <v>37.36</v>
      </c>
      <c r="U98" s="30">
        <v>46.14</v>
      </c>
      <c r="V98" s="30">
        <v>55.92</v>
      </c>
      <c r="X98" s="30">
        <v>3.89</v>
      </c>
      <c r="Y98" s="30">
        <v>7.77</v>
      </c>
      <c r="Z98" s="30">
        <v>13.85</v>
      </c>
      <c r="AA98" s="30">
        <v>22.05</v>
      </c>
      <c r="AB98" s="30">
        <v>36.68</v>
      </c>
      <c r="AC98" s="30">
        <f t="shared" ref="AC98:AC106" si="5">V98</f>
        <v>55.92</v>
      </c>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row>
    <row r="99" spans="1:80">
      <c r="A99" s="26">
        <f t="shared" si="0"/>
        <v>2008</v>
      </c>
      <c r="B99" s="30">
        <v>7.6639999999999997</v>
      </c>
      <c r="C99" s="30">
        <v>9.4529999999999994</v>
      </c>
      <c r="D99" s="30">
        <v>13.741</v>
      </c>
      <c r="E99" s="30">
        <v>15.782</v>
      </c>
      <c r="F99" s="30">
        <v>19.166</v>
      </c>
      <c r="G99" s="30">
        <v>22.3</v>
      </c>
      <c r="H99" s="30"/>
      <c r="I99" s="30">
        <v>2.3149999999999999</v>
      </c>
      <c r="J99" s="30">
        <v>4.0860000000000003</v>
      </c>
      <c r="K99" s="30">
        <v>5.891</v>
      </c>
      <c r="L99" s="30">
        <v>10.968999999999999</v>
      </c>
      <c r="M99" s="30">
        <v>16.611000000000001</v>
      </c>
      <c r="N99" s="30">
        <f t="shared" si="4"/>
        <v>22.3</v>
      </c>
      <c r="O99" s="26"/>
      <c r="P99" s="26">
        <f t="shared" si="2"/>
        <v>2008</v>
      </c>
      <c r="Q99" s="30">
        <v>10.86</v>
      </c>
      <c r="R99" s="30">
        <v>13.9</v>
      </c>
      <c r="S99" s="30">
        <v>21.82</v>
      </c>
      <c r="T99" s="30">
        <v>25.68</v>
      </c>
      <c r="U99" s="30">
        <v>34.049999999999997</v>
      </c>
      <c r="V99" s="30">
        <v>44.76</v>
      </c>
      <c r="X99" s="30">
        <v>1.38</v>
      </c>
      <c r="Y99" s="30">
        <v>3.25</v>
      </c>
      <c r="Z99" s="30">
        <v>5.86</v>
      </c>
      <c r="AA99" s="30">
        <v>12.22</v>
      </c>
      <c r="AB99" s="30">
        <v>24</v>
      </c>
      <c r="AC99" s="30">
        <f t="shared" si="5"/>
        <v>44.76</v>
      </c>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c r="BM99" s="25"/>
      <c r="BN99" s="25"/>
      <c r="BO99" s="25"/>
      <c r="BP99" s="25"/>
      <c r="BQ99" s="25"/>
      <c r="BR99" s="25"/>
      <c r="BS99" s="25"/>
      <c r="BT99" s="25"/>
      <c r="BU99" s="25"/>
      <c r="BV99" s="25"/>
      <c r="BW99" s="25"/>
      <c r="BX99" s="25"/>
      <c r="BY99" s="25"/>
      <c r="BZ99" s="25"/>
      <c r="CA99" s="25"/>
      <c r="CB99" s="25"/>
    </row>
    <row r="100" spans="1:80">
      <c r="A100" s="26">
        <f t="shared" si="0"/>
        <v>2009</v>
      </c>
      <c r="B100" s="30">
        <v>3.911</v>
      </c>
      <c r="C100" s="30">
        <v>4.9249999999999998</v>
      </c>
      <c r="D100" s="30">
        <v>7.5270000000000001</v>
      </c>
      <c r="E100" s="30">
        <v>8.8089999999999993</v>
      </c>
      <c r="F100" s="30">
        <v>11.111000000000001</v>
      </c>
      <c r="G100" s="30">
        <v>13.555</v>
      </c>
      <c r="H100" s="30"/>
      <c r="I100" s="30">
        <v>1.1759999999999999</v>
      </c>
      <c r="J100" s="30">
        <v>2.0760000000000001</v>
      </c>
      <c r="K100" s="30">
        <v>3.1659999999999999</v>
      </c>
      <c r="L100" s="30">
        <v>5.7850000000000001</v>
      </c>
      <c r="M100" s="30">
        <v>9.1319999999999997</v>
      </c>
      <c r="N100" s="30">
        <f t="shared" si="4"/>
        <v>13.555</v>
      </c>
      <c r="O100" s="26"/>
      <c r="P100" s="26">
        <f t="shared" si="2"/>
        <v>2009</v>
      </c>
      <c r="Q100" s="30">
        <v>6.07</v>
      </c>
      <c r="R100" s="30">
        <v>7.93</v>
      </c>
      <c r="S100" s="30">
        <v>13.34</v>
      </c>
      <c r="T100" s="30">
        <v>16.100000000000001</v>
      </c>
      <c r="U100" s="30">
        <v>22.3</v>
      </c>
      <c r="V100" s="30">
        <v>31.28</v>
      </c>
      <c r="X100" s="30">
        <v>0.95</v>
      </c>
      <c r="Y100" s="30">
        <v>1.8</v>
      </c>
      <c r="Z100" s="30">
        <v>3.49</v>
      </c>
      <c r="AA100" s="30">
        <v>7.32</v>
      </c>
      <c r="AB100" s="30">
        <v>14.35</v>
      </c>
      <c r="AC100" s="30">
        <f t="shared" si="5"/>
        <v>31.28</v>
      </c>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25"/>
      <c r="BU100" s="25"/>
      <c r="BV100" s="25"/>
      <c r="BW100" s="25"/>
      <c r="BX100" s="25"/>
      <c r="BY100" s="25"/>
      <c r="BZ100" s="25"/>
      <c r="CA100" s="25"/>
      <c r="CB100" s="25"/>
    </row>
    <row r="101" spans="1:80">
      <c r="A101" s="26">
        <f t="shared" si="0"/>
        <v>2010</v>
      </c>
      <c r="B101" s="30">
        <v>5.9969999999999999</v>
      </c>
      <c r="C101" s="30">
        <v>7.5529999999999999</v>
      </c>
      <c r="D101" s="30">
        <v>11.504</v>
      </c>
      <c r="E101" s="30">
        <v>13.494999999999999</v>
      </c>
      <c r="F101" s="30">
        <v>16.937000000000001</v>
      </c>
      <c r="G101" s="30">
        <v>19.574999999999999</v>
      </c>
      <c r="H101" s="30"/>
      <c r="I101" s="30">
        <v>1.575</v>
      </c>
      <c r="J101" s="30">
        <v>2.903</v>
      </c>
      <c r="K101" s="30">
        <v>4.2240000000000002</v>
      </c>
      <c r="L101" s="30">
        <v>8.6590000000000007</v>
      </c>
      <c r="M101" s="30">
        <v>14.734</v>
      </c>
      <c r="N101" s="30">
        <f t="shared" si="4"/>
        <v>19.574999999999999</v>
      </c>
      <c r="O101" s="26"/>
      <c r="P101" s="26">
        <f t="shared" si="2"/>
        <v>2010</v>
      </c>
      <c r="Q101" s="30">
        <v>8.7899999999999991</v>
      </c>
      <c r="R101" s="30">
        <v>11.4</v>
      </c>
      <c r="S101" s="30">
        <v>18.670000000000002</v>
      </c>
      <c r="T101" s="30">
        <v>22.22</v>
      </c>
      <c r="U101" s="30">
        <v>30.63</v>
      </c>
      <c r="V101" s="30">
        <v>42.45</v>
      </c>
      <c r="X101" s="30">
        <v>1.1100000000000001</v>
      </c>
      <c r="Y101" s="30">
        <v>2.37</v>
      </c>
      <c r="Z101" s="30">
        <v>4.74</v>
      </c>
      <c r="AA101" s="30">
        <v>9.06</v>
      </c>
      <c r="AB101" s="30">
        <v>19.05</v>
      </c>
      <c r="AC101" s="30">
        <f t="shared" si="5"/>
        <v>42.45</v>
      </c>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c r="BF101" s="25"/>
      <c r="BG101" s="25"/>
      <c r="BH101" s="25"/>
      <c r="BI101" s="25"/>
      <c r="BJ101" s="25"/>
      <c r="BK101" s="25"/>
      <c r="BL101" s="25"/>
      <c r="BM101" s="25"/>
      <c r="BN101" s="25"/>
      <c r="BO101" s="25"/>
      <c r="BP101" s="25"/>
      <c r="BQ101" s="25"/>
      <c r="BR101" s="25"/>
      <c r="BS101" s="25"/>
      <c r="BT101" s="25"/>
      <c r="BU101" s="25"/>
      <c r="BV101" s="25"/>
      <c r="BW101" s="25"/>
      <c r="BX101" s="25"/>
      <c r="BY101" s="25"/>
      <c r="BZ101" s="25"/>
      <c r="CA101" s="25"/>
      <c r="CB101" s="25"/>
    </row>
    <row r="102" spans="1:80">
      <c r="A102" s="26">
        <f t="shared" si="0"/>
        <v>2011</v>
      </c>
      <c r="B102" s="30">
        <v>6.0679999999999996</v>
      </c>
      <c r="C102" s="30">
        <v>7.6040000000000001</v>
      </c>
      <c r="D102" s="30">
        <v>11.489000000000001</v>
      </c>
      <c r="E102" s="30">
        <v>13.457000000000001</v>
      </c>
      <c r="F102" s="30">
        <v>16.638999999999999</v>
      </c>
      <c r="G102" s="30">
        <v>19.459</v>
      </c>
      <c r="H102" s="30">
        <v>2011</v>
      </c>
      <c r="I102" s="30">
        <v>1.681</v>
      </c>
      <c r="J102" s="30">
        <v>3.101</v>
      </c>
      <c r="K102" s="30">
        <v>4.3979999999999997</v>
      </c>
      <c r="L102" s="30">
        <v>9.19</v>
      </c>
      <c r="M102" s="30">
        <v>14.398</v>
      </c>
      <c r="N102" s="30">
        <f t="shared" si="4"/>
        <v>19.459</v>
      </c>
      <c r="O102" s="26"/>
      <c r="P102" s="26">
        <f t="shared" si="2"/>
        <v>2011</v>
      </c>
      <c r="Q102" s="30">
        <v>8.5500000000000007</v>
      </c>
      <c r="R102" s="30">
        <v>11.08</v>
      </c>
      <c r="S102" s="30">
        <v>18.22</v>
      </c>
      <c r="T102" s="30">
        <v>21.77</v>
      </c>
      <c r="U102" s="30">
        <v>30.51</v>
      </c>
      <c r="V102" s="30">
        <v>42.79</v>
      </c>
      <c r="W102" s="23">
        <v>2011</v>
      </c>
      <c r="X102" s="30">
        <v>1.1299999999999999</v>
      </c>
      <c r="Y102" s="30">
        <v>2.44</v>
      </c>
      <c r="Z102" s="30">
        <v>4.76</v>
      </c>
      <c r="AA102" s="30">
        <v>8.8800000000000008</v>
      </c>
      <c r="AB102" s="30">
        <v>19.77</v>
      </c>
      <c r="AC102" s="30">
        <f t="shared" si="5"/>
        <v>42.79</v>
      </c>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row>
    <row r="103" spans="1:80">
      <c r="A103" s="26">
        <f t="shared" si="0"/>
        <v>2012</v>
      </c>
      <c r="B103" s="30">
        <v>9.5020000000000007</v>
      </c>
      <c r="C103" s="30">
        <v>11.731</v>
      </c>
      <c r="D103" s="30">
        <v>17.102</v>
      </c>
      <c r="E103" s="30">
        <v>19.277000000000001</v>
      </c>
      <c r="F103" s="30">
        <v>22.975999999999999</v>
      </c>
      <c r="G103" s="30">
        <v>24.931000000000001</v>
      </c>
      <c r="H103" s="30">
        <v>2012</v>
      </c>
      <c r="I103" s="30">
        <v>2.4870000000000001</v>
      </c>
      <c r="J103" s="30">
        <v>4.6529999999999996</v>
      </c>
      <c r="K103" s="30">
        <v>8.4079999999999995</v>
      </c>
      <c r="L103" s="30">
        <v>13.83</v>
      </c>
      <c r="M103" s="30">
        <v>21.39</v>
      </c>
      <c r="N103" s="30">
        <f t="shared" si="4"/>
        <v>24.931000000000001</v>
      </c>
      <c r="O103" s="26"/>
      <c r="P103" s="26">
        <f t="shared" si="2"/>
        <v>2012</v>
      </c>
      <c r="Q103" s="30">
        <v>12.63</v>
      </c>
      <c r="R103" s="30">
        <v>16.03</v>
      </c>
      <c r="S103" s="30">
        <v>24.84</v>
      </c>
      <c r="T103" s="30">
        <v>28.77</v>
      </c>
      <c r="U103" s="30">
        <v>37.840000000000003</v>
      </c>
      <c r="V103" s="30">
        <v>48.53</v>
      </c>
      <c r="W103" s="23">
        <v>2012</v>
      </c>
      <c r="X103" s="30">
        <v>1.43</v>
      </c>
      <c r="Y103" s="30">
        <v>3.45</v>
      </c>
      <c r="Z103" s="30">
        <v>7.61</v>
      </c>
      <c r="AA103" s="30">
        <v>13.32</v>
      </c>
      <c r="AB103" s="30">
        <v>27.31</v>
      </c>
      <c r="AC103" s="30">
        <f t="shared" si="5"/>
        <v>48.53</v>
      </c>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c r="BM103" s="25"/>
      <c r="BN103" s="25"/>
      <c r="BO103" s="25"/>
      <c r="BP103" s="25"/>
      <c r="BQ103" s="25"/>
      <c r="BR103" s="25"/>
      <c r="BS103" s="25"/>
      <c r="BT103" s="25"/>
      <c r="BU103" s="25"/>
      <c r="BV103" s="25"/>
      <c r="BW103" s="25"/>
      <c r="BX103" s="25"/>
      <c r="BY103" s="25"/>
      <c r="BZ103" s="25"/>
      <c r="CA103" s="25"/>
      <c r="CB103" s="25"/>
    </row>
    <row r="104" spans="1:80">
      <c r="A104" s="26">
        <v>2013</v>
      </c>
      <c r="B104" s="30">
        <v>7.1150000000000002</v>
      </c>
      <c r="C104" s="30">
        <v>8.7089999999999996</v>
      </c>
      <c r="D104" s="30">
        <v>12.763</v>
      </c>
      <c r="E104" s="30">
        <v>14.558999999999999</v>
      </c>
      <c r="F104" s="30">
        <v>17.986000000000001</v>
      </c>
      <c r="G104" s="30">
        <v>20.704000000000001</v>
      </c>
      <c r="H104" s="30">
        <v>2013</v>
      </c>
      <c r="I104" s="30">
        <v>2.5059999999999998</v>
      </c>
      <c r="J104" s="30">
        <v>4.0490000000000004</v>
      </c>
      <c r="K104" s="30">
        <v>6.367</v>
      </c>
      <c r="L104" s="30">
        <v>9.9749999999999996</v>
      </c>
      <c r="M104" s="30">
        <v>15.874000000000001</v>
      </c>
      <c r="N104" s="30">
        <f t="shared" si="4"/>
        <v>20.704000000000001</v>
      </c>
      <c r="O104" s="26"/>
      <c r="P104" s="26">
        <v>2013</v>
      </c>
      <c r="Q104" s="30">
        <v>9.6999999999999993</v>
      </c>
      <c r="R104" s="30">
        <v>12.3</v>
      </c>
      <c r="S104" s="30">
        <v>19.09</v>
      </c>
      <c r="T104" s="30">
        <v>22.42</v>
      </c>
      <c r="U104" s="30">
        <v>30.22</v>
      </c>
      <c r="V104" s="30">
        <v>40.81</v>
      </c>
      <c r="W104" s="23">
        <v>2013</v>
      </c>
      <c r="X104" s="30">
        <v>1.93</v>
      </c>
      <c r="Y104" s="30">
        <v>4.03</v>
      </c>
      <c r="Z104" s="30">
        <v>6.55</v>
      </c>
      <c r="AA104" s="30">
        <v>10.88</v>
      </c>
      <c r="AB104" s="30">
        <v>20.69</v>
      </c>
      <c r="AC104" s="30">
        <f t="shared" si="5"/>
        <v>40.81</v>
      </c>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25"/>
      <c r="BU104" s="25"/>
      <c r="BV104" s="25"/>
      <c r="BW104" s="25"/>
      <c r="BX104" s="25"/>
      <c r="BY104" s="25"/>
      <c r="BZ104" s="25"/>
      <c r="CA104" s="25"/>
      <c r="CB104" s="25"/>
    </row>
    <row r="105" spans="1:80">
      <c r="A105" s="26">
        <v>2014</v>
      </c>
      <c r="B105" s="30">
        <v>9.609</v>
      </c>
      <c r="C105" s="30">
        <v>11.669</v>
      </c>
      <c r="D105" s="30">
        <v>16.687000000000001</v>
      </c>
      <c r="E105" s="30">
        <v>18.797999999999998</v>
      </c>
      <c r="F105" s="30">
        <v>22.905000000000001</v>
      </c>
      <c r="G105" s="30">
        <v>26.373000000000001</v>
      </c>
      <c r="H105" s="30">
        <v>2014</v>
      </c>
      <c r="I105" s="30">
        <v>3.3719999999999999</v>
      </c>
      <c r="J105" s="30">
        <v>5.5709999999999997</v>
      </c>
      <c r="K105" s="30">
        <v>8.8510000000000009</v>
      </c>
      <c r="L105" s="30">
        <v>13.096</v>
      </c>
      <c r="M105" s="30">
        <v>20.192</v>
      </c>
      <c r="N105" s="30">
        <f t="shared" si="4"/>
        <v>26.373000000000001</v>
      </c>
      <c r="O105" s="26"/>
      <c r="P105" s="26">
        <v>2014</v>
      </c>
      <c r="Q105" s="30">
        <v>12.97</v>
      </c>
      <c r="R105" s="30">
        <v>16.28</v>
      </c>
      <c r="S105" s="30">
        <v>24.67</v>
      </c>
      <c r="T105" s="30">
        <v>28.44</v>
      </c>
      <c r="U105" s="30">
        <v>37.619999999999997</v>
      </c>
      <c r="V105" s="30">
        <v>50.08</v>
      </c>
      <c r="W105" s="23">
        <v>2014</v>
      </c>
      <c r="X105" s="30">
        <v>2.5499999999999998</v>
      </c>
      <c r="Y105" s="30">
        <v>5.38</v>
      </c>
      <c r="Z105" s="30">
        <v>9.5</v>
      </c>
      <c r="AA105" s="30">
        <v>14.08</v>
      </c>
      <c r="AB105" s="30">
        <v>26.11</v>
      </c>
      <c r="AC105" s="30">
        <f t="shared" si="5"/>
        <v>50.08</v>
      </c>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c r="BM105" s="25"/>
      <c r="BN105" s="25"/>
      <c r="BO105" s="25"/>
      <c r="BP105" s="25"/>
      <c r="BQ105" s="25"/>
      <c r="BR105" s="25"/>
      <c r="BS105" s="25"/>
      <c r="BT105" s="25"/>
      <c r="BU105" s="25"/>
      <c r="BV105" s="25"/>
      <c r="BW105" s="25"/>
      <c r="BX105" s="25"/>
      <c r="BY105" s="25"/>
      <c r="BZ105" s="25"/>
      <c r="CA105" s="25"/>
      <c r="CB105" s="25"/>
    </row>
    <row r="106" spans="1:80">
      <c r="A106" s="26">
        <v>2015</v>
      </c>
      <c r="B106" s="30">
        <v>9.3550000000000004</v>
      </c>
      <c r="C106" s="30">
        <v>11.401999999999999</v>
      </c>
      <c r="D106" s="30">
        <v>16.254999999999999</v>
      </c>
      <c r="E106" s="30">
        <v>18.193999999999999</v>
      </c>
      <c r="F106" s="30">
        <v>21.753</v>
      </c>
      <c r="G106" s="30">
        <v>23.041</v>
      </c>
      <c r="H106" s="30">
        <v>2015</v>
      </c>
      <c r="I106" s="30">
        <v>3.0350000000000001</v>
      </c>
      <c r="J106" s="30">
        <v>5.4459999999999997</v>
      </c>
      <c r="K106" s="30">
        <v>9.0500000000000007</v>
      </c>
      <c r="L106" s="30">
        <v>13.27</v>
      </c>
      <c r="M106" s="30">
        <v>20.797999999999998</v>
      </c>
      <c r="N106" s="30">
        <f t="shared" si="4"/>
        <v>23.041</v>
      </c>
      <c r="O106" s="26"/>
      <c r="P106" s="26">
        <v>2015</v>
      </c>
      <c r="Q106" s="30">
        <v>13.51</v>
      </c>
      <c r="R106" s="30">
        <v>17.02</v>
      </c>
      <c r="S106" s="30">
        <v>26.08</v>
      </c>
      <c r="T106" s="30">
        <v>30.18</v>
      </c>
      <c r="U106" s="30">
        <v>40.159999999999997</v>
      </c>
      <c r="V106" s="30">
        <v>52.74</v>
      </c>
      <c r="W106" s="23">
        <v>2015</v>
      </c>
      <c r="X106" s="30">
        <v>2.17</v>
      </c>
      <c r="Y106" s="30">
        <v>4.93</v>
      </c>
      <c r="Z106" s="30">
        <v>9.25</v>
      </c>
      <c r="AA106" s="30">
        <v>14.22</v>
      </c>
      <c r="AB106" s="30">
        <v>29.07</v>
      </c>
      <c r="AC106" s="30">
        <f t="shared" si="5"/>
        <v>52.74</v>
      </c>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25"/>
      <c r="BU106" s="25"/>
      <c r="BV106" s="25"/>
      <c r="BW106" s="25"/>
      <c r="BX106" s="25"/>
      <c r="BY106" s="25"/>
      <c r="BZ106" s="25"/>
      <c r="CA106" s="25"/>
      <c r="CB106" s="25"/>
    </row>
    <row r="107" spans="1:80">
      <c r="A107" s="26">
        <f>A106+1</f>
        <v>2016</v>
      </c>
      <c r="B107" s="30"/>
      <c r="C107" s="30"/>
      <c r="D107" s="30"/>
      <c r="E107" s="30"/>
      <c r="F107" s="30"/>
      <c r="G107" s="30"/>
      <c r="H107" s="30"/>
      <c r="I107" s="30"/>
      <c r="J107" s="30"/>
      <c r="K107" s="30"/>
      <c r="L107" s="30"/>
      <c r="M107" s="30"/>
      <c r="N107" s="30"/>
      <c r="O107" s="26"/>
      <c r="P107" s="26">
        <f>P106+1</f>
        <v>2016</v>
      </c>
      <c r="Q107" s="30"/>
      <c r="R107" s="30"/>
      <c r="S107" s="30"/>
      <c r="T107" s="30"/>
      <c r="U107" s="30"/>
      <c r="V107" s="30"/>
      <c r="X107" s="30"/>
      <c r="Y107" s="30"/>
      <c r="Z107" s="30"/>
      <c r="AA107" s="30"/>
      <c r="AB107" s="30"/>
      <c r="AC107" s="30"/>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25"/>
      <c r="BU107" s="25"/>
      <c r="BV107" s="25"/>
      <c r="BW107" s="25"/>
      <c r="BX107" s="25"/>
      <c r="BY107" s="25"/>
      <c r="BZ107" s="25"/>
      <c r="CA107" s="25"/>
      <c r="CB107" s="25"/>
    </row>
    <row r="108" spans="1:80" ht="6.75" customHeight="1">
      <c r="A108" s="29"/>
      <c r="B108" s="29"/>
      <c r="C108" s="29"/>
      <c r="D108" s="29"/>
      <c r="E108" s="29"/>
      <c r="F108" s="29"/>
      <c r="G108" s="29"/>
      <c r="H108" s="37"/>
      <c r="I108" s="29"/>
      <c r="J108" s="29"/>
      <c r="K108" s="29"/>
      <c r="L108" s="29"/>
      <c r="M108" s="29"/>
      <c r="N108" s="29"/>
      <c r="O108" s="29"/>
      <c r="P108" s="29"/>
      <c r="Q108" s="29"/>
      <c r="R108" s="29"/>
      <c r="S108" s="29"/>
      <c r="T108" s="29"/>
      <c r="U108" s="29"/>
      <c r="V108" s="29"/>
      <c r="W108" s="36"/>
      <c r="X108" s="29"/>
      <c r="Y108" s="29"/>
      <c r="Z108" s="29"/>
      <c r="AA108" s="29"/>
      <c r="AB108" s="29"/>
      <c r="AC108" s="29"/>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row>
    <row r="109" spans="1:80">
      <c r="A109" s="26"/>
      <c r="B109" s="26"/>
      <c r="C109" s="26"/>
      <c r="D109" s="26"/>
      <c r="E109" s="26"/>
      <c r="F109" s="26"/>
      <c r="G109" s="26"/>
      <c r="H109" s="24"/>
      <c r="I109" s="26"/>
      <c r="J109" s="26"/>
      <c r="K109" s="26"/>
      <c r="L109" s="26"/>
      <c r="M109" s="26"/>
      <c r="N109" s="26"/>
      <c r="O109" s="26"/>
      <c r="P109" s="26"/>
      <c r="Q109" s="26"/>
      <c r="R109" s="26"/>
      <c r="S109" s="26"/>
      <c r="T109" s="26"/>
      <c r="U109" s="26"/>
      <c r="V109" s="26"/>
      <c r="X109" s="26"/>
      <c r="Y109" s="26"/>
      <c r="Z109" s="26"/>
      <c r="AA109" s="26"/>
      <c r="AB109" s="26"/>
      <c r="AC109" s="26"/>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row>
    <row r="110" spans="1:80">
      <c r="A110" s="27" t="s">
        <v>95</v>
      </c>
      <c r="B110" s="26"/>
      <c r="C110" s="26"/>
      <c r="D110" s="26"/>
      <c r="E110" s="26"/>
      <c r="F110" s="26"/>
      <c r="G110" s="26"/>
      <c r="H110" s="24"/>
      <c r="I110" s="26"/>
      <c r="J110" s="26"/>
      <c r="K110" s="26"/>
      <c r="L110" s="26"/>
      <c r="M110" s="26"/>
      <c r="N110" s="26"/>
      <c r="O110" s="26"/>
      <c r="P110" s="26"/>
      <c r="Q110" s="26"/>
      <c r="R110" s="26"/>
      <c r="S110" s="26"/>
      <c r="T110" s="26"/>
      <c r="U110" s="26"/>
      <c r="V110" s="26"/>
      <c r="X110" s="26"/>
      <c r="Y110" s="26"/>
      <c r="Z110" s="26"/>
      <c r="AA110" s="26"/>
      <c r="AB110" s="26"/>
      <c r="AC110" s="26"/>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25"/>
      <c r="BU110" s="25"/>
      <c r="BV110" s="25"/>
      <c r="BW110" s="25"/>
      <c r="BX110" s="25"/>
      <c r="BY110" s="25"/>
      <c r="BZ110" s="25"/>
      <c r="CA110" s="25"/>
      <c r="CB110" s="25"/>
    </row>
    <row r="111" spans="1:80">
      <c r="A111" s="27" t="s">
        <v>94</v>
      </c>
      <c r="B111" s="26"/>
      <c r="C111" s="26"/>
      <c r="D111" s="26"/>
      <c r="E111" s="26"/>
      <c r="F111" s="26"/>
      <c r="G111" s="26"/>
      <c r="H111" s="24"/>
      <c r="I111" s="26"/>
      <c r="J111" s="26"/>
      <c r="K111" s="26"/>
      <c r="L111" s="26"/>
      <c r="M111" s="26"/>
      <c r="N111" s="26"/>
      <c r="O111" s="26"/>
      <c r="P111" s="26"/>
      <c r="Q111" s="26"/>
      <c r="R111" s="26"/>
      <c r="S111" s="26"/>
      <c r="T111" s="26"/>
      <c r="U111" s="26"/>
      <c r="V111" s="26"/>
      <c r="X111" s="26"/>
      <c r="Y111" s="26"/>
      <c r="Z111" s="26"/>
      <c r="AA111" s="26"/>
      <c r="AB111" s="26"/>
      <c r="AC111" s="26"/>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25"/>
      <c r="BU111" s="25"/>
      <c r="BV111" s="25"/>
      <c r="BW111" s="25"/>
      <c r="BX111" s="25"/>
      <c r="BY111" s="25"/>
      <c r="BZ111" s="25"/>
      <c r="CA111" s="25"/>
      <c r="CB111" s="25"/>
    </row>
    <row r="112" spans="1:80">
      <c r="A112" s="27" t="s">
        <v>93</v>
      </c>
      <c r="B112" s="26"/>
      <c r="C112" s="26"/>
      <c r="D112" s="26"/>
      <c r="E112" s="26"/>
      <c r="F112" s="26"/>
      <c r="G112" s="26"/>
      <c r="H112" s="24"/>
      <c r="I112" s="26"/>
      <c r="J112" s="26"/>
      <c r="K112" s="26"/>
      <c r="L112" s="26"/>
      <c r="M112" s="26"/>
      <c r="N112" s="26"/>
      <c r="O112" s="26"/>
      <c r="P112" s="26"/>
      <c r="Q112" s="26"/>
      <c r="R112" s="26"/>
      <c r="S112" s="26"/>
      <c r="T112" s="26"/>
      <c r="U112" s="26"/>
      <c r="V112" s="26"/>
      <c r="X112" s="26"/>
      <c r="Y112" s="26"/>
      <c r="Z112" s="26"/>
      <c r="AA112" s="26"/>
      <c r="AB112" s="26"/>
      <c r="AC112" s="26"/>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25"/>
      <c r="BU112" s="25"/>
      <c r="BV112" s="25"/>
      <c r="BW112" s="25"/>
      <c r="BX112" s="25"/>
      <c r="BY112" s="25"/>
      <c r="BZ112" s="25"/>
      <c r="CA112" s="25"/>
      <c r="CB112" s="25"/>
    </row>
    <row r="113" spans="1:80">
      <c r="A113" s="27" t="s">
        <v>92</v>
      </c>
      <c r="B113" s="26"/>
      <c r="C113" s="26"/>
      <c r="D113" s="26"/>
      <c r="E113" s="26"/>
      <c r="F113" s="26"/>
      <c r="G113" s="26"/>
      <c r="H113" s="24"/>
      <c r="I113" s="26"/>
      <c r="J113" s="26"/>
      <c r="K113" s="26"/>
      <c r="L113" s="26"/>
      <c r="M113" s="26"/>
      <c r="N113" s="26"/>
      <c r="O113" s="26"/>
      <c r="P113" s="26"/>
      <c r="Q113" s="26"/>
      <c r="R113" s="26"/>
      <c r="S113" s="26"/>
      <c r="T113" s="26"/>
      <c r="U113" s="26"/>
      <c r="V113" s="26"/>
      <c r="X113" s="26"/>
      <c r="Y113" s="26"/>
      <c r="Z113" s="26"/>
      <c r="AA113" s="26"/>
      <c r="AB113" s="26"/>
      <c r="AC113" s="26"/>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row>
    <row r="114" spans="1:80">
      <c r="A114" s="27" t="s">
        <v>91</v>
      </c>
      <c r="B114" s="26"/>
      <c r="C114" s="26"/>
      <c r="D114" s="26"/>
      <c r="E114" s="26"/>
      <c r="F114" s="26"/>
      <c r="G114" s="26"/>
      <c r="H114" s="24"/>
      <c r="I114" s="26"/>
      <c r="J114" s="26"/>
      <c r="K114" s="26"/>
      <c r="L114" s="26"/>
      <c r="M114" s="26"/>
      <c r="N114" s="26"/>
      <c r="O114" s="26"/>
      <c r="P114" s="26"/>
      <c r="Q114" s="26"/>
      <c r="R114" s="26"/>
      <c r="S114" s="26"/>
      <c r="T114" s="26"/>
      <c r="U114" s="26"/>
      <c r="V114" s="26"/>
      <c r="X114" s="26"/>
      <c r="Y114" s="26"/>
      <c r="Z114" s="26"/>
      <c r="AA114" s="26"/>
      <c r="AB114" s="26"/>
      <c r="AC114" s="26"/>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25"/>
      <c r="BU114" s="25"/>
      <c r="BV114" s="25"/>
      <c r="BW114" s="25"/>
      <c r="BX114" s="25"/>
      <c r="BY114" s="25"/>
      <c r="BZ114" s="25"/>
      <c r="CA114" s="25"/>
      <c r="CB114" s="25"/>
    </row>
    <row r="115" spans="1:80">
      <c r="A115" s="26"/>
      <c r="B115" s="26"/>
      <c r="C115" s="26"/>
      <c r="D115" s="26"/>
      <c r="E115" s="26"/>
      <c r="F115" s="26"/>
      <c r="G115" s="26"/>
      <c r="H115" s="24"/>
      <c r="I115" s="26"/>
      <c r="J115" s="26"/>
      <c r="K115" s="26"/>
      <c r="L115" s="26"/>
      <c r="M115" s="26"/>
      <c r="N115" s="26"/>
      <c r="O115" s="26"/>
      <c r="P115" s="26"/>
      <c r="Q115" s="26"/>
      <c r="R115" s="26"/>
      <c r="S115" s="26"/>
      <c r="T115" s="26"/>
      <c r="U115" s="26"/>
      <c r="V115" s="26"/>
      <c r="X115" s="26"/>
      <c r="Y115" s="26"/>
      <c r="Z115" s="26"/>
      <c r="AA115" s="26"/>
      <c r="AB115" s="26"/>
      <c r="AC115" s="26"/>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25"/>
      <c r="BU115" s="25"/>
      <c r="BV115" s="25"/>
      <c r="BW115" s="25"/>
      <c r="BX115" s="25"/>
      <c r="BY115" s="25"/>
      <c r="BZ115" s="25"/>
      <c r="CA115" s="25"/>
      <c r="CB115" s="25"/>
    </row>
    <row r="116" spans="1:80">
      <c r="A116" s="26"/>
      <c r="B116" s="26"/>
      <c r="C116" s="26"/>
      <c r="D116" s="26"/>
      <c r="E116" s="26"/>
      <c r="F116" s="26"/>
      <c r="G116" s="26"/>
      <c r="H116" s="24"/>
      <c r="I116" s="26"/>
      <c r="J116" s="26"/>
      <c r="K116" s="26"/>
      <c r="L116" s="26"/>
      <c r="M116" s="26"/>
      <c r="N116" s="26"/>
      <c r="O116" s="26"/>
      <c r="P116" s="26"/>
      <c r="Q116" s="26"/>
      <c r="R116" s="26"/>
      <c r="S116" s="26"/>
      <c r="T116" s="26"/>
      <c r="U116" s="26"/>
      <c r="V116" s="26"/>
      <c r="X116" s="26"/>
      <c r="Y116" s="26"/>
      <c r="Z116" s="26"/>
      <c r="AA116" s="26"/>
      <c r="AB116" s="26"/>
      <c r="AC116" s="26"/>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25"/>
      <c r="BU116" s="25"/>
      <c r="BV116" s="25"/>
      <c r="BW116" s="25"/>
      <c r="BX116" s="25"/>
      <c r="BY116" s="25"/>
      <c r="BZ116" s="25"/>
      <c r="CA116" s="25"/>
      <c r="CB116" s="25"/>
    </row>
    <row r="117" spans="1:80">
      <c r="A117" s="26"/>
      <c r="B117" s="26"/>
      <c r="C117" s="26"/>
      <c r="D117" s="26"/>
      <c r="E117" s="26"/>
      <c r="F117" s="26"/>
      <c r="G117" s="26"/>
      <c r="H117" s="24"/>
      <c r="I117" s="26"/>
      <c r="J117" s="26"/>
      <c r="K117" s="26"/>
      <c r="L117" s="26"/>
      <c r="M117" s="26"/>
      <c r="N117" s="26"/>
      <c r="O117" s="26"/>
      <c r="P117" s="26"/>
      <c r="Q117" s="26"/>
      <c r="R117" s="26"/>
      <c r="S117" s="26"/>
      <c r="T117" s="26"/>
      <c r="U117" s="26"/>
      <c r="V117" s="26"/>
      <c r="X117" s="26"/>
      <c r="Y117" s="26"/>
      <c r="Z117" s="26"/>
      <c r="AA117" s="26"/>
      <c r="AB117" s="26"/>
      <c r="AC117" s="26"/>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25"/>
      <c r="BU117" s="25"/>
      <c r="BV117" s="25"/>
      <c r="BW117" s="25"/>
      <c r="BX117" s="25"/>
      <c r="BY117" s="25"/>
      <c r="BZ117" s="25"/>
      <c r="CA117" s="25"/>
      <c r="CB117" s="25"/>
    </row>
    <row r="118" spans="1:80">
      <c r="A118" s="26"/>
      <c r="B118" s="26"/>
      <c r="C118" s="26"/>
      <c r="D118" s="26"/>
      <c r="E118" s="26"/>
      <c r="F118" s="26"/>
      <c r="G118" s="26"/>
      <c r="H118" s="24"/>
      <c r="I118" s="26"/>
      <c r="J118" s="26"/>
      <c r="K118" s="26"/>
      <c r="L118" s="26"/>
      <c r="M118" s="26"/>
      <c r="N118" s="26"/>
      <c r="O118" s="26"/>
      <c r="P118" s="26"/>
      <c r="Q118" s="26"/>
      <c r="R118" s="26"/>
      <c r="S118" s="26"/>
      <c r="T118" s="26"/>
      <c r="U118" s="26"/>
      <c r="V118" s="26"/>
      <c r="X118" s="26"/>
      <c r="Y118" s="26"/>
      <c r="Z118" s="26"/>
      <c r="AA118" s="26"/>
      <c r="AB118" s="26"/>
      <c r="AC118" s="26"/>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25"/>
      <c r="BU118" s="25"/>
      <c r="BV118" s="25"/>
      <c r="BW118" s="25"/>
      <c r="BX118" s="25"/>
      <c r="BY118" s="25"/>
      <c r="BZ118" s="25"/>
      <c r="CA118" s="25"/>
      <c r="CB118" s="25"/>
    </row>
    <row r="119" spans="1:80">
      <c r="A119" s="26"/>
      <c r="B119" s="26"/>
      <c r="C119" s="26"/>
      <c r="D119" s="26"/>
      <c r="E119" s="26"/>
      <c r="F119" s="26"/>
      <c r="G119" s="26"/>
      <c r="H119" s="24"/>
      <c r="I119" s="26"/>
      <c r="J119" s="26"/>
      <c r="K119" s="26"/>
      <c r="L119" s="26"/>
      <c r="M119" s="26"/>
      <c r="N119" s="26"/>
      <c r="O119" s="26"/>
      <c r="P119" s="26"/>
      <c r="Q119" s="26"/>
      <c r="R119" s="26"/>
      <c r="S119" s="26"/>
      <c r="T119" s="26"/>
      <c r="U119" s="26"/>
      <c r="V119" s="26"/>
      <c r="X119" s="26"/>
      <c r="Y119" s="26"/>
      <c r="Z119" s="26"/>
      <c r="AA119" s="26"/>
      <c r="AB119" s="26"/>
      <c r="AC119" s="26"/>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25"/>
      <c r="BU119" s="25"/>
      <c r="BV119" s="25"/>
      <c r="BW119" s="25"/>
      <c r="BX119" s="25"/>
      <c r="BY119" s="25"/>
      <c r="BZ119" s="25"/>
      <c r="CA119" s="25"/>
      <c r="CB119" s="25"/>
    </row>
    <row r="120" spans="1:80">
      <c r="A120" s="26"/>
      <c r="B120" s="26"/>
      <c r="C120" s="26"/>
      <c r="D120" s="26"/>
      <c r="E120" s="26"/>
      <c r="F120" s="26"/>
      <c r="G120" s="26"/>
      <c r="H120" s="24"/>
      <c r="I120" s="26"/>
      <c r="J120" s="26"/>
      <c r="K120" s="26"/>
      <c r="L120" s="26"/>
      <c r="M120" s="26"/>
      <c r="N120" s="26"/>
      <c r="O120" s="26"/>
      <c r="P120" s="26"/>
      <c r="Q120" s="26"/>
      <c r="R120" s="26"/>
      <c r="S120" s="26"/>
      <c r="T120" s="26"/>
      <c r="U120" s="26"/>
      <c r="V120" s="26"/>
      <c r="X120" s="26"/>
      <c r="Y120" s="26"/>
      <c r="Z120" s="26"/>
      <c r="AA120" s="26"/>
      <c r="AB120" s="26"/>
      <c r="AC120" s="26"/>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row>
    <row r="121" spans="1:80">
      <c r="A121" s="26"/>
      <c r="B121" s="26"/>
      <c r="C121" s="26"/>
      <c r="D121" s="26"/>
      <c r="E121" s="26"/>
      <c r="F121" s="26"/>
      <c r="G121" s="26"/>
      <c r="H121" s="24"/>
      <c r="I121" s="26"/>
      <c r="J121" s="26"/>
      <c r="K121" s="26"/>
      <c r="L121" s="26"/>
      <c r="M121" s="26"/>
      <c r="N121" s="26"/>
      <c r="O121" s="26"/>
      <c r="P121" s="26"/>
      <c r="Q121" s="26"/>
      <c r="R121" s="26"/>
      <c r="S121" s="26"/>
      <c r="T121" s="26"/>
      <c r="U121" s="26"/>
      <c r="V121" s="26"/>
      <c r="X121" s="26"/>
      <c r="Y121" s="26"/>
      <c r="Z121" s="26"/>
      <c r="AA121" s="26"/>
      <c r="AB121" s="26"/>
      <c r="AC121" s="26"/>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row>
    <row r="122" spans="1:80">
      <c r="A122" s="26"/>
      <c r="B122" s="26"/>
      <c r="C122" s="26"/>
      <c r="D122" s="26"/>
      <c r="E122" s="26"/>
      <c r="F122" s="26"/>
      <c r="G122" s="26"/>
      <c r="H122" s="24"/>
      <c r="I122" s="25"/>
      <c r="J122" s="25"/>
      <c r="K122" s="25"/>
      <c r="L122" s="25"/>
      <c r="M122" s="25"/>
      <c r="N122" s="26"/>
      <c r="O122" s="25"/>
      <c r="P122" s="25"/>
      <c r="Q122" s="25"/>
      <c r="R122" s="25"/>
      <c r="S122" s="25"/>
      <c r="T122" s="25"/>
      <c r="U122" s="25"/>
      <c r="V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25"/>
      <c r="BU122" s="25"/>
      <c r="BV122" s="25"/>
      <c r="BW122" s="25"/>
      <c r="BX122" s="25"/>
      <c r="BY122" s="25"/>
      <c r="BZ122" s="25"/>
      <c r="CA122" s="25"/>
      <c r="CB122" s="25"/>
    </row>
    <row r="123" spans="1:80">
      <c r="A123" s="26"/>
      <c r="B123" s="26"/>
      <c r="C123" s="26"/>
      <c r="D123" s="26"/>
      <c r="E123" s="26"/>
      <c r="F123" s="26"/>
      <c r="G123" s="26"/>
      <c r="H123" s="24"/>
      <c r="I123" s="25"/>
      <c r="J123" s="25"/>
      <c r="K123" s="25"/>
      <c r="L123" s="25"/>
      <c r="M123" s="25"/>
      <c r="N123" s="26"/>
      <c r="O123" s="25"/>
      <c r="P123" s="25"/>
      <c r="Q123" s="25"/>
      <c r="R123" s="25"/>
      <c r="S123" s="25"/>
      <c r="T123" s="25"/>
      <c r="U123" s="25"/>
      <c r="V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25"/>
      <c r="BU123" s="25"/>
      <c r="BV123" s="25"/>
      <c r="BW123" s="25"/>
      <c r="BX123" s="25"/>
      <c r="BY123" s="25"/>
      <c r="BZ123" s="25"/>
      <c r="CA123" s="25"/>
      <c r="CB123" s="25"/>
    </row>
    <row r="124" spans="1:80">
      <c r="A124" s="26"/>
      <c r="B124" s="26"/>
      <c r="C124" s="26"/>
      <c r="D124" s="26"/>
      <c r="E124" s="26"/>
      <c r="F124" s="26"/>
      <c r="G124" s="26"/>
      <c r="H124" s="24"/>
      <c r="I124" s="25"/>
      <c r="J124" s="25"/>
      <c r="K124" s="25"/>
      <c r="L124" s="25"/>
      <c r="M124" s="25"/>
      <c r="N124" s="26"/>
      <c r="O124" s="25"/>
      <c r="P124" s="25"/>
      <c r="Q124" s="25"/>
      <c r="R124" s="25"/>
      <c r="S124" s="25"/>
      <c r="T124" s="25"/>
      <c r="U124" s="25"/>
      <c r="V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25"/>
      <c r="BU124" s="25"/>
      <c r="BV124" s="25"/>
      <c r="BW124" s="25"/>
      <c r="BX124" s="25"/>
      <c r="BY124" s="25"/>
      <c r="BZ124" s="25"/>
      <c r="CA124" s="25"/>
      <c r="CB124" s="25"/>
    </row>
    <row r="125" spans="1:80">
      <c r="A125" s="26"/>
      <c r="B125" s="26"/>
      <c r="C125" s="26"/>
      <c r="D125" s="26"/>
      <c r="E125" s="26"/>
      <c r="F125" s="26"/>
      <c r="G125" s="26"/>
      <c r="H125" s="24"/>
      <c r="I125" s="25"/>
      <c r="J125" s="25"/>
      <c r="K125" s="25"/>
      <c r="L125" s="25"/>
      <c r="M125" s="25"/>
      <c r="N125" s="26"/>
      <c r="O125" s="25"/>
      <c r="P125" s="25"/>
      <c r="Q125" s="25"/>
      <c r="R125" s="25"/>
      <c r="S125" s="25"/>
      <c r="T125" s="25"/>
      <c r="U125" s="25"/>
      <c r="V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25"/>
      <c r="BU125" s="25"/>
      <c r="BV125" s="25"/>
      <c r="BW125" s="25"/>
      <c r="BX125" s="25"/>
      <c r="BY125" s="25"/>
      <c r="BZ125" s="25"/>
      <c r="CA125" s="25"/>
      <c r="CB125" s="25"/>
    </row>
    <row r="126" spans="1:80">
      <c r="A126" s="26"/>
      <c r="B126" s="26"/>
      <c r="C126" s="26"/>
      <c r="D126" s="26"/>
      <c r="E126" s="26"/>
      <c r="F126" s="26"/>
      <c r="G126" s="26"/>
      <c r="H126" s="24"/>
      <c r="I126" s="25"/>
      <c r="J126" s="25"/>
      <c r="K126" s="25"/>
      <c r="L126" s="25"/>
      <c r="M126" s="25"/>
      <c r="N126" s="26"/>
      <c r="O126" s="25"/>
      <c r="P126" s="25"/>
      <c r="Q126" s="25"/>
      <c r="R126" s="25"/>
      <c r="S126" s="25"/>
      <c r="T126" s="25"/>
      <c r="U126" s="25"/>
      <c r="V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25"/>
      <c r="BU126" s="25"/>
      <c r="BV126" s="25"/>
      <c r="BW126" s="25"/>
      <c r="BX126" s="25"/>
      <c r="BY126" s="25"/>
      <c r="BZ126" s="25"/>
      <c r="CA126" s="25"/>
      <c r="CB126" s="25"/>
    </row>
    <row r="127" spans="1:80">
      <c r="A127" s="26"/>
      <c r="B127" s="26"/>
      <c r="C127" s="26"/>
      <c r="D127" s="26"/>
      <c r="E127" s="26"/>
      <c r="F127" s="26"/>
      <c r="G127" s="26"/>
      <c r="H127" s="24"/>
      <c r="I127" s="25"/>
      <c r="J127" s="25"/>
      <c r="K127" s="25"/>
      <c r="L127" s="25"/>
      <c r="M127" s="25"/>
      <c r="N127" s="26"/>
      <c r="O127" s="25"/>
      <c r="P127" s="25"/>
      <c r="Q127" s="25"/>
      <c r="R127" s="25"/>
      <c r="S127" s="25"/>
      <c r="T127" s="25"/>
      <c r="U127" s="25"/>
      <c r="V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25"/>
      <c r="BU127" s="25"/>
      <c r="BV127" s="25"/>
      <c r="BW127" s="25"/>
      <c r="BX127" s="25"/>
      <c r="BY127" s="25"/>
      <c r="BZ127" s="25"/>
      <c r="CA127" s="25"/>
      <c r="CB127" s="25"/>
    </row>
    <row r="128" spans="1:80">
      <c r="A128" s="26"/>
      <c r="B128" s="26"/>
      <c r="C128" s="26"/>
      <c r="D128" s="26"/>
      <c r="E128" s="26"/>
      <c r="F128" s="26"/>
      <c r="G128" s="26"/>
      <c r="H128" s="24"/>
      <c r="I128" s="25"/>
      <c r="J128" s="25"/>
      <c r="K128" s="25"/>
      <c r="L128" s="25"/>
      <c r="M128" s="25"/>
      <c r="N128" s="26"/>
      <c r="O128" s="25"/>
      <c r="P128" s="25"/>
      <c r="Q128" s="25"/>
      <c r="R128" s="25"/>
      <c r="S128" s="25"/>
      <c r="T128" s="25"/>
      <c r="U128" s="25"/>
      <c r="V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row>
    <row r="129" spans="1:80">
      <c r="A129" s="26"/>
      <c r="B129" s="26"/>
      <c r="C129" s="26"/>
      <c r="D129" s="26"/>
      <c r="E129" s="26"/>
      <c r="F129" s="26"/>
      <c r="G129" s="26"/>
      <c r="H129" s="24"/>
      <c r="I129" s="25"/>
      <c r="J129" s="25"/>
      <c r="K129" s="25"/>
      <c r="L129" s="25"/>
      <c r="M129" s="25"/>
      <c r="N129" s="26"/>
      <c r="O129" s="25"/>
      <c r="P129" s="25"/>
      <c r="Q129" s="25"/>
      <c r="R129" s="25"/>
      <c r="S129" s="25"/>
      <c r="T129" s="25"/>
      <c r="U129" s="25"/>
      <c r="V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25"/>
      <c r="BU129" s="25"/>
      <c r="BV129" s="25"/>
      <c r="BW129" s="25"/>
      <c r="BX129" s="25"/>
      <c r="BY129" s="25"/>
      <c r="BZ129" s="25"/>
      <c r="CA129" s="25"/>
      <c r="CB129" s="25"/>
    </row>
    <row r="130" spans="1:80">
      <c r="A130" s="26"/>
      <c r="B130" s="26"/>
      <c r="C130" s="26"/>
      <c r="D130" s="26"/>
      <c r="E130" s="26"/>
      <c r="F130" s="26"/>
      <c r="G130" s="26"/>
      <c r="H130" s="24"/>
      <c r="I130" s="25"/>
      <c r="J130" s="25"/>
      <c r="K130" s="25"/>
      <c r="L130" s="25"/>
      <c r="M130" s="25"/>
      <c r="N130" s="26"/>
      <c r="O130" s="25"/>
      <c r="P130" s="25"/>
      <c r="Q130" s="25"/>
      <c r="R130" s="25"/>
      <c r="S130" s="25"/>
      <c r="T130" s="25"/>
      <c r="U130" s="25"/>
      <c r="V130" s="25"/>
      <c r="W130" s="24"/>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row>
    <row r="131" spans="1:80">
      <c r="A131" s="26"/>
      <c r="B131" s="26"/>
      <c r="C131" s="26"/>
      <c r="D131" s="26"/>
      <c r="E131" s="26"/>
      <c r="F131" s="26"/>
      <c r="G131" s="26"/>
      <c r="H131" s="24"/>
      <c r="I131" s="25"/>
      <c r="J131" s="25"/>
      <c r="K131" s="25"/>
      <c r="L131" s="25"/>
      <c r="M131" s="25"/>
      <c r="N131" s="26"/>
      <c r="O131" s="25"/>
      <c r="P131" s="25"/>
      <c r="Q131" s="25"/>
      <c r="R131" s="25"/>
      <c r="S131" s="25"/>
      <c r="T131" s="25"/>
      <c r="U131" s="25"/>
      <c r="V131" s="25"/>
      <c r="W131" s="24"/>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25"/>
      <c r="BU131" s="25"/>
      <c r="BV131" s="25"/>
      <c r="BW131" s="25"/>
      <c r="BX131" s="25"/>
      <c r="BY131" s="25"/>
      <c r="BZ131" s="25"/>
      <c r="CA131" s="25"/>
      <c r="CB131" s="25"/>
    </row>
    <row r="132" spans="1:80">
      <c r="A132" s="26"/>
      <c r="B132" s="26"/>
      <c r="C132" s="26"/>
      <c r="D132" s="26"/>
      <c r="E132" s="26"/>
      <c r="F132" s="26"/>
      <c r="G132" s="26"/>
      <c r="H132" s="24"/>
      <c r="I132" s="25"/>
      <c r="J132" s="25"/>
      <c r="K132" s="25"/>
      <c r="L132" s="25"/>
      <c r="M132" s="25"/>
      <c r="N132" s="26"/>
      <c r="O132" s="25"/>
      <c r="P132" s="25"/>
      <c r="Q132" s="25"/>
      <c r="R132" s="25"/>
      <c r="S132" s="25"/>
      <c r="T132" s="25"/>
      <c r="U132" s="25"/>
      <c r="V132" s="25"/>
      <c r="W132" s="24"/>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25"/>
      <c r="BU132" s="25"/>
      <c r="BV132" s="25"/>
      <c r="BW132" s="25"/>
      <c r="BX132" s="25"/>
      <c r="BY132" s="25"/>
      <c r="BZ132" s="25"/>
      <c r="CA132" s="25"/>
      <c r="CB132" s="25"/>
    </row>
    <row r="133" spans="1:80">
      <c r="A133" s="26"/>
      <c r="B133" s="26"/>
      <c r="C133" s="26"/>
      <c r="D133" s="26"/>
      <c r="E133" s="26"/>
      <c r="F133" s="26"/>
      <c r="G133" s="26"/>
      <c r="H133" s="24"/>
      <c r="I133" s="25"/>
      <c r="J133" s="25"/>
      <c r="K133" s="25"/>
      <c r="L133" s="25"/>
      <c r="M133" s="25"/>
      <c r="N133" s="26"/>
      <c r="O133" s="25"/>
      <c r="P133" s="25"/>
      <c r="Q133" s="25"/>
      <c r="R133" s="25"/>
      <c r="S133" s="25"/>
      <c r="T133" s="25"/>
      <c r="U133" s="25"/>
      <c r="V133" s="25"/>
      <c r="W133" s="24"/>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row>
    <row r="134" spans="1:80">
      <c r="A134" s="26"/>
      <c r="B134" s="26"/>
      <c r="C134" s="26"/>
      <c r="D134" s="26"/>
      <c r="E134" s="26"/>
      <c r="F134" s="26"/>
      <c r="G134" s="26"/>
      <c r="H134" s="24"/>
      <c r="I134" s="25"/>
      <c r="J134" s="25"/>
      <c r="K134" s="25"/>
      <c r="L134" s="25"/>
      <c r="M134" s="25"/>
      <c r="N134" s="26"/>
      <c r="O134" s="25"/>
      <c r="P134" s="25"/>
      <c r="Q134" s="25"/>
      <c r="R134" s="25"/>
      <c r="S134" s="25"/>
      <c r="T134" s="25"/>
      <c r="U134" s="25"/>
      <c r="V134" s="25"/>
      <c r="W134" s="24"/>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row>
    <row r="135" spans="1:80">
      <c r="A135" s="26"/>
      <c r="B135" s="26"/>
      <c r="C135" s="26"/>
      <c r="D135" s="26"/>
      <c r="E135" s="26"/>
      <c r="F135" s="26"/>
      <c r="G135" s="26"/>
      <c r="H135" s="24"/>
      <c r="I135" s="25"/>
      <c r="J135" s="25"/>
      <c r="K135" s="25"/>
      <c r="L135" s="25"/>
      <c r="M135" s="25"/>
      <c r="N135" s="26"/>
      <c r="O135" s="25"/>
      <c r="P135" s="25"/>
      <c r="Q135" s="25"/>
      <c r="R135" s="25"/>
      <c r="S135" s="25"/>
      <c r="T135" s="25"/>
      <c r="U135" s="25"/>
      <c r="V135" s="25"/>
      <c r="W135" s="24"/>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25"/>
      <c r="BU135" s="25"/>
      <c r="BV135" s="25"/>
      <c r="BW135" s="25"/>
      <c r="BX135" s="25"/>
      <c r="BY135" s="25"/>
      <c r="BZ135" s="25"/>
      <c r="CA135" s="25"/>
      <c r="CB135" s="25"/>
    </row>
    <row r="136" spans="1:80">
      <c r="A136" s="26"/>
      <c r="B136" s="26"/>
      <c r="C136" s="26"/>
      <c r="D136" s="26"/>
      <c r="E136" s="26"/>
      <c r="F136" s="26"/>
      <c r="G136" s="26"/>
      <c r="H136" s="24"/>
      <c r="I136" s="25"/>
      <c r="J136" s="25"/>
      <c r="K136" s="25"/>
      <c r="L136" s="25"/>
      <c r="M136" s="25"/>
      <c r="N136" s="26"/>
      <c r="O136" s="25"/>
      <c r="P136" s="25"/>
      <c r="Q136" s="25"/>
      <c r="R136" s="25"/>
      <c r="S136" s="25"/>
      <c r="T136" s="25"/>
      <c r="U136" s="25"/>
      <c r="V136" s="25"/>
      <c r="W136" s="24"/>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25"/>
      <c r="BU136" s="25"/>
      <c r="BV136" s="25"/>
      <c r="BW136" s="25"/>
      <c r="BX136" s="25"/>
      <c r="BY136" s="25"/>
      <c r="BZ136" s="25"/>
      <c r="CA136" s="25"/>
      <c r="CB136" s="25"/>
    </row>
    <row r="137" spans="1:80">
      <c r="A137" s="26"/>
      <c r="B137" s="26"/>
      <c r="C137" s="26"/>
      <c r="D137" s="26"/>
      <c r="E137" s="26"/>
      <c r="F137" s="26"/>
      <c r="G137" s="26"/>
      <c r="H137" s="24"/>
      <c r="I137" s="25"/>
      <c r="J137" s="25"/>
      <c r="K137" s="25"/>
      <c r="L137" s="25"/>
      <c r="M137" s="25"/>
      <c r="N137" s="26"/>
      <c r="O137" s="25"/>
      <c r="P137" s="25"/>
      <c r="Q137" s="25"/>
      <c r="R137" s="25"/>
      <c r="S137" s="25"/>
      <c r="T137" s="25"/>
      <c r="U137" s="25"/>
      <c r="V137" s="25"/>
      <c r="W137" s="24"/>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25"/>
      <c r="BU137" s="25"/>
      <c r="BV137" s="25"/>
      <c r="BW137" s="25"/>
      <c r="BX137" s="25"/>
      <c r="BY137" s="25"/>
      <c r="BZ137" s="25"/>
      <c r="CA137" s="25"/>
      <c r="CB137" s="25"/>
    </row>
    <row r="138" spans="1:80">
      <c r="A138" s="26"/>
      <c r="B138" s="26"/>
      <c r="C138" s="26"/>
      <c r="D138" s="26"/>
      <c r="E138" s="26"/>
      <c r="F138" s="26"/>
      <c r="G138" s="26"/>
      <c r="H138" s="24"/>
      <c r="I138" s="25"/>
      <c r="J138" s="25"/>
      <c r="K138" s="25"/>
      <c r="L138" s="25"/>
      <c r="M138" s="25"/>
      <c r="N138" s="26"/>
      <c r="O138" s="25"/>
      <c r="P138" s="25"/>
      <c r="Q138" s="25"/>
      <c r="R138" s="25"/>
      <c r="S138" s="25"/>
      <c r="T138" s="25"/>
      <c r="U138" s="25"/>
      <c r="V138" s="25"/>
      <c r="W138" s="24"/>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25"/>
      <c r="BU138" s="25"/>
      <c r="BV138" s="25"/>
      <c r="BW138" s="25"/>
      <c r="BX138" s="25"/>
      <c r="BY138" s="25"/>
      <c r="BZ138" s="25"/>
      <c r="CA138" s="25"/>
      <c r="CB138" s="25"/>
    </row>
    <row r="139" spans="1:80">
      <c r="A139" s="26"/>
      <c r="B139" s="26"/>
      <c r="C139" s="26"/>
      <c r="D139" s="26"/>
      <c r="E139" s="26"/>
      <c r="F139" s="26"/>
      <c r="G139" s="26"/>
      <c r="H139" s="24"/>
      <c r="I139" s="25"/>
      <c r="J139" s="25"/>
      <c r="K139" s="25"/>
      <c r="L139" s="25"/>
      <c r="M139" s="25"/>
      <c r="N139" s="26"/>
      <c r="O139" s="25"/>
      <c r="P139" s="25"/>
      <c r="Q139" s="25"/>
      <c r="R139" s="25"/>
      <c r="S139" s="25"/>
      <c r="T139" s="25"/>
      <c r="U139" s="25"/>
      <c r="V139" s="25"/>
      <c r="W139" s="24"/>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25"/>
      <c r="BU139" s="25"/>
      <c r="BV139" s="25"/>
      <c r="BW139" s="25"/>
      <c r="BX139" s="25"/>
      <c r="BY139" s="25"/>
      <c r="BZ139" s="25"/>
      <c r="CA139" s="25"/>
      <c r="CB139" s="25"/>
    </row>
    <row r="140" spans="1:80">
      <c r="A140" s="26"/>
      <c r="B140" s="26"/>
      <c r="C140" s="26"/>
      <c r="D140" s="26"/>
      <c r="E140" s="26"/>
      <c r="F140" s="26"/>
      <c r="G140" s="26"/>
      <c r="H140" s="24"/>
      <c r="I140" s="25"/>
      <c r="J140" s="25"/>
      <c r="K140" s="25"/>
      <c r="L140" s="25"/>
      <c r="M140" s="25"/>
      <c r="N140" s="26"/>
      <c r="O140" s="25"/>
      <c r="P140" s="25"/>
      <c r="Q140" s="25"/>
      <c r="R140" s="25"/>
      <c r="S140" s="25"/>
      <c r="T140" s="25"/>
      <c r="U140" s="25"/>
      <c r="V140" s="25"/>
      <c r="W140" s="24"/>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25"/>
      <c r="BU140" s="25"/>
      <c r="BV140" s="25"/>
      <c r="BW140" s="25"/>
      <c r="BX140" s="25"/>
      <c r="BY140" s="25"/>
      <c r="BZ140" s="25"/>
      <c r="CA140" s="25"/>
      <c r="CB140" s="25"/>
    </row>
    <row r="141" spans="1:80">
      <c r="A141" s="26"/>
      <c r="B141" s="26"/>
      <c r="C141" s="26"/>
      <c r="D141" s="26"/>
      <c r="E141" s="26"/>
      <c r="F141" s="26"/>
      <c r="G141" s="26"/>
      <c r="H141" s="24"/>
      <c r="I141" s="25"/>
      <c r="J141" s="25"/>
      <c r="K141" s="25"/>
      <c r="L141" s="25"/>
      <c r="M141" s="25"/>
      <c r="N141" s="26"/>
      <c r="O141" s="25"/>
      <c r="P141" s="25"/>
      <c r="Q141" s="25"/>
      <c r="R141" s="25"/>
      <c r="S141" s="25"/>
      <c r="T141" s="25"/>
      <c r="U141" s="25"/>
      <c r="V141" s="25"/>
      <c r="W141" s="24"/>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row>
    <row r="142" spans="1:80">
      <c r="A142" s="26"/>
      <c r="B142" s="26"/>
      <c r="C142" s="26"/>
      <c r="D142" s="26"/>
      <c r="E142" s="26"/>
      <c r="F142" s="26"/>
      <c r="G142" s="26"/>
      <c r="H142" s="24"/>
      <c r="I142" s="25"/>
      <c r="J142" s="25"/>
      <c r="K142" s="25"/>
      <c r="L142" s="25"/>
      <c r="M142" s="25"/>
      <c r="N142" s="26"/>
      <c r="O142" s="25"/>
      <c r="P142" s="25"/>
      <c r="Q142" s="25"/>
      <c r="R142" s="25"/>
      <c r="S142" s="25"/>
      <c r="T142" s="25"/>
      <c r="U142" s="25"/>
      <c r="V142" s="25"/>
      <c r="W142" s="24"/>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25"/>
      <c r="BU142" s="25"/>
      <c r="BV142" s="25"/>
      <c r="BW142" s="25"/>
      <c r="BX142" s="25"/>
      <c r="BY142" s="25"/>
      <c r="BZ142" s="25"/>
      <c r="CA142" s="25"/>
      <c r="CB142" s="25"/>
    </row>
    <row r="143" spans="1:80">
      <c r="A143" s="26"/>
      <c r="B143" s="26"/>
      <c r="C143" s="26"/>
      <c r="D143" s="26"/>
      <c r="E143" s="26"/>
      <c r="F143" s="26"/>
      <c r="G143" s="26"/>
      <c r="H143" s="24"/>
      <c r="I143" s="25"/>
      <c r="J143" s="25"/>
      <c r="K143" s="25"/>
      <c r="L143" s="25"/>
      <c r="M143" s="25"/>
      <c r="N143" s="26"/>
      <c r="O143" s="25"/>
      <c r="P143" s="25"/>
      <c r="Q143" s="25"/>
      <c r="R143" s="25"/>
      <c r="S143" s="25"/>
      <c r="T143" s="25"/>
      <c r="U143" s="25"/>
      <c r="V143" s="25"/>
      <c r="W143" s="24"/>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row>
    <row r="144" spans="1:80">
      <c r="A144" s="26"/>
      <c r="B144" s="26"/>
      <c r="C144" s="26"/>
      <c r="D144" s="26"/>
      <c r="E144" s="26"/>
      <c r="F144" s="26"/>
      <c r="G144" s="26"/>
      <c r="H144" s="24"/>
      <c r="I144" s="25"/>
      <c r="J144" s="25"/>
      <c r="K144" s="25"/>
      <c r="L144" s="25"/>
      <c r="M144" s="25"/>
      <c r="N144" s="26"/>
      <c r="O144" s="25"/>
      <c r="P144" s="25"/>
      <c r="Q144" s="25"/>
      <c r="R144" s="25"/>
      <c r="S144" s="25"/>
      <c r="T144" s="25"/>
      <c r="U144" s="25"/>
      <c r="V144" s="25"/>
      <c r="W144" s="24"/>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25"/>
      <c r="BU144" s="25"/>
      <c r="BV144" s="25"/>
      <c r="BW144" s="25"/>
      <c r="BX144" s="25"/>
      <c r="BY144" s="25"/>
      <c r="BZ144" s="25"/>
      <c r="CA144" s="25"/>
      <c r="CB144" s="25"/>
    </row>
    <row r="145" spans="1:80">
      <c r="A145" s="26"/>
      <c r="B145" s="26"/>
      <c r="C145" s="26"/>
      <c r="D145" s="26"/>
      <c r="E145" s="26"/>
      <c r="F145" s="26"/>
      <c r="G145" s="26"/>
      <c r="H145" s="24"/>
      <c r="I145" s="25"/>
      <c r="J145" s="25"/>
      <c r="K145" s="25"/>
      <c r="L145" s="25"/>
      <c r="M145" s="25"/>
      <c r="N145" s="26"/>
      <c r="O145" s="25"/>
      <c r="P145" s="25"/>
      <c r="Q145" s="25"/>
      <c r="R145" s="25"/>
      <c r="S145" s="25"/>
      <c r="T145" s="25"/>
      <c r="U145" s="25"/>
      <c r="V145" s="25"/>
      <c r="W145" s="24"/>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25"/>
      <c r="BU145" s="25"/>
      <c r="BV145" s="25"/>
      <c r="BW145" s="25"/>
      <c r="BX145" s="25"/>
      <c r="BY145" s="25"/>
      <c r="BZ145" s="25"/>
      <c r="CA145" s="25"/>
      <c r="CB145" s="25"/>
    </row>
    <row r="146" spans="1:80">
      <c r="A146" s="26"/>
      <c r="B146" s="26"/>
      <c r="C146" s="26"/>
      <c r="D146" s="26"/>
      <c r="E146" s="26"/>
      <c r="F146" s="26"/>
      <c r="G146" s="26"/>
      <c r="H146" s="24"/>
      <c r="I146" s="25"/>
      <c r="J146" s="25"/>
      <c r="K146" s="25"/>
      <c r="L146" s="25"/>
      <c r="M146" s="25"/>
      <c r="N146" s="26"/>
      <c r="O146" s="25"/>
      <c r="P146" s="25"/>
      <c r="Q146" s="25"/>
      <c r="R146" s="25"/>
      <c r="S146" s="25"/>
      <c r="T146" s="25"/>
      <c r="U146" s="25"/>
      <c r="V146" s="25"/>
      <c r="W146" s="24"/>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25"/>
      <c r="BU146" s="25"/>
      <c r="BV146" s="25"/>
      <c r="BW146" s="25"/>
      <c r="BX146" s="25"/>
      <c r="BY146" s="25"/>
      <c r="BZ146" s="25"/>
      <c r="CA146" s="25"/>
      <c r="CB146" s="25"/>
    </row>
    <row r="147" spans="1:80">
      <c r="A147" s="26"/>
      <c r="B147" s="26"/>
      <c r="C147" s="26"/>
      <c r="D147" s="26"/>
      <c r="E147" s="26"/>
      <c r="F147" s="26"/>
      <c r="G147" s="26"/>
      <c r="H147" s="24"/>
      <c r="I147" s="25"/>
      <c r="J147" s="25"/>
      <c r="K147" s="25"/>
      <c r="L147" s="25"/>
      <c r="M147" s="25"/>
      <c r="N147" s="26"/>
      <c r="O147" s="25"/>
      <c r="P147" s="25"/>
      <c r="Q147" s="25"/>
      <c r="R147" s="25"/>
      <c r="S147" s="25"/>
      <c r="T147" s="25"/>
      <c r="U147" s="25"/>
      <c r="V147" s="25"/>
      <c r="W147" s="24"/>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25"/>
      <c r="BU147" s="25"/>
      <c r="BV147" s="25"/>
      <c r="BW147" s="25"/>
      <c r="BX147" s="25"/>
      <c r="BY147" s="25"/>
      <c r="BZ147" s="25"/>
      <c r="CA147" s="25"/>
      <c r="CB147" s="25"/>
    </row>
    <row r="148" spans="1:80">
      <c r="A148" s="26"/>
      <c r="B148" s="26"/>
      <c r="C148" s="26"/>
      <c r="D148" s="26"/>
      <c r="E148" s="26"/>
      <c r="F148" s="26"/>
      <c r="G148" s="26"/>
      <c r="H148" s="24"/>
      <c r="I148" s="25"/>
      <c r="J148" s="25"/>
      <c r="K148" s="25"/>
      <c r="L148" s="25"/>
      <c r="M148" s="25"/>
      <c r="N148" s="26"/>
      <c r="O148" s="25"/>
      <c r="P148" s="25"/>
      <c r="Q148" s="25"/>
      <c r="R148" s="25"/>
      <c r="S148" s="25"/>
      <c r="T148" s="25"/>
      <c r="U148" s="25"/>
      <c r="V148" s="25"/>
      <c r="W148" s="24"/>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25"/>
      <c r="BU148" s="25"/>
      <c r="BV148" s="25"/>
      <c r="BW148" s="25"/>
      <c r="BX148" s="25"/>
      <c r="BY148" s="25"/>
      <c r="BZ148" s="25"/>
      <c r="CA148" s="25"/>
      <c r="CB148" s="25"/>
    </row>
    <row r="149" spans="1:80">
      <c r="A149" s="26"/>
      <c r="B149" s="26"/>
      <c r="C149" s="26"/>
      <c r="D149" s="26"/>
      <c r="E149" s="26"/>
      <c r="F149" s="26"/>
      <c r="G149" s="26"/>
      <c r="H149" s="24"/>
      <c r="I149" s="25"/>
      <c r="J149" s="25"/>
      <c r="K149" s="25"/>
      <c r="L149" s="25"/>
      <c r="M149" s="25"/>
      <c r="N149" s="26"/>
      <c r="O149" s="25"/>
      <c r="P149" s="25"/>
      <c r="Q149" s="25"/>
      <c r="R149" s="25"/>
      <c r="S149" s="25"/>
      <c r="T149" s="25"/>
      <c r="U149" s="25"/>
      <c r="V149" s="25"/>
      <c r="W149" s="24"/>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row>
    <row r="150" spans="1:80">
      <c r="A150" s="26"/>
      <c r="B150" s="26"/>
      <c r="C150" s="26"/>
      <c r="D150" s="26"/>
      <c r="E150" s="26"/>
      <c r="F150" s="26"/>
      <c r="G150" s="26"/>
      <c r="H150" s="24"/>
      <c r="I150" s="25"/>
      <c r="J150" s="25"/>
      <c r="K150" s="25"/>
      <c r="L150" s="25"/>
      <c r="M150" s="25"/>
      <c r="N150" s="26"/>
      <c r="O150" s="25"/>
      <c r="P150" s="25"/>
      <c r="Q150" s="25"/>
      <c r="R150" s="25"/>
      <c r="S150" s="25"/>
      <c r="T150" s="25"/>
      <c r="U150" s="25"/>
      <c r="V150" s="25"/>
      <c r="W150" s="24"/>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25"/>
      <c r="BU150" s="25"/>
      <c r="BV150" s="25"/>
      <c r="BW150" s="25"/>
      <c r="BX150" s="25"/>
      <c r="BY150" s="25"/>
      <c r="BZ150" s="25"/>
      <c r="CA150" s="25"/>
      <c r="CB150" s="25"/>
    </row>
    <row r="151" spans="1:80">
      <c r="A151" s="26"/>
      <c r="B151" s="26"/>
      <c r="C151" s="26"/>
      <c r="D151" s="26"/>
      <c r="E151" s="26"/>
      <c r="F151" s="26"/>
      <c r="G151" s="26"/>
      <c r="H151" s="24"/>
      <c r="I151" s="25"/>
      <c r="J151" s="25"/>
      <c r="K151" s="25"/>
      <c r="L151" s="25"/>
      <c r="M151" s="25"/>
      <c r="N151" s="26"/>
      <c r="O151" s="25"/>
      <c r="P151" s="25"/>
      <c r="Q151" s="25"/>
      <c r="R151" s="25"/>
      <c r="S151" s="25"/>
      <c r="T151" s="25"/>
      <c r="U151" s="25"/>
      <c r="V151" s="25"/>
      <c r="W151" s="24"/>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25"/>
      <c r="BU151" s="25"/>
      <c r="BV151" s="25"/>
      <c r="BW151" s="25"/>
      <c r="BX151" s="25"/>
      <c r="BY151" s="25"/>
      <c r="BZ151" s="25"/>
      <c r="CA151" s="25"/>
      <c r="CB151" s="25"/>
    </row>
    <row r="152" spans="1:80">
      <c r="A152" s="26"/>
      <c r="B152" s="26"/>
      <c r="C152" s="26"/>
      <c r="D152" s="26"/>
      <c r="E152" s="26"/>
      <c r="F152" s="26"/>
      <c r="G152" s="26"/>
      <c r="H152" s="24"/>
      <c r="I152" s="25"/>
      <c r="J152" s="25"/>
      <c r="K152" s="25"/>
      <c r="L152" s="25"/>
      <c r="M152" s="25"/>
      <c r="N152" s="26"/>
      <c r="O152" s="25"/>
      <c r="P152" s="25"/>
      <c r="Q152" s="25"/>
      <c r="R152" s="25"/>
      <c r="S152" s="25"/>
      <c r="T152" s="25"/>
      <c r="U152" s="25"/>
      <c r="V152" s="25"/>
      <c r="W152" s="24"/>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row>
    <row r="153" spans="1:80">
      <c r="A153" s="26"/>
      <c r="B153" s="26"/>
      <c r="C153" s="26"/>
      <c r="D153" s="26"/>
      <c r="E153" s="26"/>
      <c r="F153" s="26"/>
      <c r="G153" s="26"/>
      <c r="H153" s="24"/>
      <c r="I153" s="25"/>
      <c r="J153" s="25"/>
      <c r="K153" s="25"/>
      <c r="L153" s="25"/>
      <c r="M153" s="25"/>
      <c r="N153" s="26"/>
      <c r="O153" s="25"/>
      <c r="P153" s="25"/>
      <c r="Q153" s="25"/>
      <c r="R153" s="25"/>
      <c r="S153" s="25"/>
      <c r="T153" s="25"/>
      <c r="U153" s="25"/>
      <c r="V153" s="25"/>
      <c r="W153" s="24"/>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c r="BF153" s="25"/>
      <c r="BG153" s="25"/>
      <c r="BH153" s="25"/>
      <c r="BI153" s="25"/>
      <c r="BJ153" s="25"/>
      <c r="BK153" s="25"/>
      <c r="BL153" s="25"/>
      <c r="BM153" s="25"/>
      <c r="BN153" s="25"/>
      <c r="BO153" s="25"/>
      <c r="BP153" s="25"/>
      <c r="BQ153" s="25"/>
      <c r="BR153" s="25"/>
      <c r="BS153" s="25"/>
      <c r="BT153" s="25"/>
      <c r="BU153" s="25"/>
      <c r="BV153" s="25"/>
      <c r="BW153" s="25"/>
      <c r="BX153" s="25"/>
      <c r="BY153" s="25"/>
      <c r="BZ153" s="25"/>
      <c r="CA153" s="25"/>
      <c r="CB153" s="25"/>
    </row>
    <row r="154" spans="1:80">
      <c r="A154" s="26"/>
      <c r="B154" s="26"/>
      <c r="C154" s="26"/>
      <c r="D154" s="26"/>
      <c r="E154" s="26"/>
      <c r="F154" s="26"/>
      <c r="G154" s="26"/>
      <c r="H154" s="24"/>
      <c r="I154" s="25"/>
      <c r="J154" s="25"/>
      <c r="K154" s="25"/>
      <c r="L154" s="25"/>
      <c r="M154" s="25"/>
      <c r="N154" s="26"/>
      <c r="O154" s="25"/>
      <c r="P154" s="25"/>
      <c r="Q154" s="25"/>
      <c r="R154" s="25"/>
      <c r="S154" s="25"/>
      <c r="T154" s="25"/>
      <c r="U154" s="25"/>
      <c r="V154" s="25"/>
      <c r="W154" s="24"/>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25"/>
      <c r="BU154" s="25"/>
      <c r="BV154" s="25"/>
      <c r="BW154" s="25"/>
      <c r="BX154" s="25"/>
      <c r="BY154" s="25"/>
      <c r="BZ154" s="25"/>
      <c r="CA154" s="25"/>
      <c r="CB154" s="25"/>
    </row>
    <row r="155" spans="1:80">
      <c r="A155" s="26"/>
      <c r="B155" s="26"/>
      <c r="C155" s="26"/>
      <c r="D155" s="26"/>
      <c r="E155" s="26"/>
      <c r="F155" s="26"/>
      <c r="G155" s="26"/>
      <c r="H155" s="24"/>
      <c r="I155" s="25"/>
      <c r="J155" s="25"/>
      <c r="K155" s="25"/>
      <c r="L155" s="25"/>
      <c r="M155" s="25"/>
      <c r="N155" s="26"/>
      <c r="O155" s="25"/>
      <c r="P155" s="25"/>
      <c r="Q155" s="25"/>
      <c r="R155" s="25"/>
      <c r="S155" s="25"/>
      <c r="T155" s="25"/>
      <c r="U155" s="25"/>
      <c r="V155" s="25"/>
      <c r="W155" s="24"/>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25"/>
      <c r="BU155" s="25"/>
      <c r="BV155" s="25"/>
      <c r="BW155" s="25"/>
      <c r="BX155" s="25"/>
      <c r="BY155" s="25"/>
      <c r="BZ155" s="25"/>
      <c r="CA155" s="25"/>
      <c r="CB155" s="25"/>
    </row>
    <row r="156" spans="1:80">
      <c r="A156" s="26"/>
      <c r="B156" s="26"/>
      <c r="C156" s="26"/>
      <c r="D156" s="26"/>
      <c r="E156" s="26"/>
      <c r="F156" s="26"/>
      <c r="G156" s="26"/>
      <c r="H156" s="24"/>
      <c r="I156" s="25"/>
      <c r="J156" s="25"/>
      <c r="K156" s="25"/>
      <c r="L156" s="25"/>
      <c r="M156" s="25"/>
      <c r="N156" s="26"/>
      <c r="O156" s="25"/>
      <c r="P156" s="25"/>
      <c r="Q156" s="25"/>
      <c r="R156" s="25"/>
      <c r="S156" s="25"/>
      <c r="T156" s="25"/>
      <c r="U156" s="25"/>
      <c r="V156" s="25"/>
      <c r="W156" s="24"/>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25"/>
      <c r="BU156" s="25"/>
      <c r="BV156" s="25"/>
      <c r="BW156" s="25"/>
      <c r="BX156" s="25"/>
      <c r="BY156" s="25"/>
      <c r="BZ156" s="25"/>
      <c r="CA156" s="25"/>
      <c r="CB156" s="25"/>
    </row>
    <row r="157" spans="1:80">
      <c r="A157" s="26"/>
      <c r="B157" s="26"/>
      <c r="C157" s="26"/>
      <c r="D157" s="26"/>
      <c r="E157" s="26"/>
      <c r="F157" s="26"/>
      <c r="G157" s="26"/>
      <c r="H157" s="24"/>
      <c r="I157" s="25"/>
      <c r="J157" s="25"/>
      <c r="K157" s="25"/>
      <c r="L157" s="25"/>
      <c r="M157" s="25"/>
      <c r="N157" s="26"/>
      <c r="O157" s="25"/>
      <c r="P157" s="25"/>
      <c r="Q157" s="25"/>
      <c r="R157" s="25"/>
      <c r="S157" s="25"/>
      <c r="T157" s="25"/>
      <c r="U157" s="25"/>
      <c r="V157" s="25"/>
      <c r="W157" s="24"/>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row>
    <row r="158" spans="1:80">
      <c r="A158" s="26"/>
      <c r="B158" s="26"/>
      <c r="C158" s="26"/>
      <c r="D158" s="26"/>
      <c r="E158" s="26"/>
      <c r="F158" s="26"/>
      <c r="G158" s="26"/>
      <c r="H158" s="24"/>
      <c r="I158" s="25"/>
      <c r="J158" s="25"/>
      <c r="K158" s="25"/>
      <c r="L158" s="25"/>
      <c r="M158" s="25"/>
      <c r="N158" s="26"/>
      <c r="O158" s="25"/>
      <c r="P158" s="25"/>
      <c r="Q158" s="25"/>
      <c r="R158" s="25"/>
      <c r="S158" s="25"/>
      <c r="T158" s="25"/>
      <c r="U158" s="25"/>
      <c r="V158" s="25"/>
      <c r="W158" s="24"/>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25"/>
      <c r="BU158" s="25"/>
      <c r="BV158" s="25"/>
      <c r="BW158" s="25"/>
      <c r="BX158" s="25"/>
      <c r="BY158" s="25"/>
      <c r="BZ158" s="25"/>
      <c r="CA158" s="25"/>
      <c r="CB158" s="25"/>
    </row>
    <row r="159" spans="1:80">
      <c r="A159" s="26"/>
      <c r="B159" s="26"/>
      <c r="C159" s="26"/>
      <c r="D159" s="26"/>
      <c r="E159" s="26"/>
      <c r="F159" s="26"/>
      <c r="G159" s="26"/>
      <c r="H159" s="24"/>
      <c r="I159" s="25"/>
      <c r="J159" s="25"/>
      <c r="K159" s="25"/>
      <c r="L159" s="25"/>
      <c r="M159" s="25"/>
      <c r="N159" s="26"/>
      <c r="O159" s="25"/>
      <c r="P159" s="25"/>
      <c r="Q159" s="25"/>
      <c r="R159" s="25"/>
      <c r="S159" s="25"/>
      <c r="T159" s="25"/>
      <c r="U159" s="25"/>
      <c r="V159" s="25"/>
      <c r="W159" s="24"/>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25"/>
      <c r="BU159" s="25"/>
      <c r="BV159" s="25"/>
      <c r="BW159" s="25"/>
      <c r="BX159" s="25"/>
      <c r="BY159" s="25"/>
      <c r="BZ159" s="25"/>
      <c r="CA159" s="25"/>
      <c r="CB159" s="25"/>
    </row>
    <row r="160" spans="1:80">
      <c r="A160" s="26"/>
      <c r="B160" s="26"/>
      <c r="C160" s="26"/>
      <c r="D160" s="26"/>
      <c r="E160" s="26"/>
      <c r="F160" s="26"/>
      <c r="G160" s="26"/>
      <c r="H160" s="24"/>
      <c r="I160" s="25"/>
      <c r="J160" s="25"/>
      <c r="K160" s="25"/>
      <c r="L160" s="25"/>
      <c r="M160" s="25"/>
      <c r="N160" s="26"/>
      <c r="O160" s="25"/>
      <c r="P160" s="25"/>
      <c r="Q160" s="25"/>
      <c r="R160" s="25"/>
      <c r="S160" s="25"/>
      <c r="T160" s="25"/>
      <c r="U160" s="25"/>
      <c r="V160" s="25"/>
      <c r="W160" s="24"/>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25"/>
      <c r="BU160" s="25"/>
      <c r="BV160" s="25"/>
      <c r="BW160" s="25"/>
      <c r="BX160" s="25"/>
      <c r="BY160" s="25"/>
      <c r="BZ160" s="25"/>
      <c r="CA160" s="25"/>
      <c r="CB160" s="25"/>
    </row>
    <row r="161" spans="1:80">
      <c r="A161" s="26"/>
      <c r="B161" s="26"/>
      <c r="C161" s="26"/>
      <c r="D161" s="26"/>
      <c r="E161" s="26"/>
      <c r="F161" s="26"/>
      <c r="G161" s="26"/>
      <c r="H161" s="24"/>
      <c r="I161" s="25"/>
      <c r="J161" s="25"/>
      <c r="K161" s="25"/>
      <c r="L161" s="25"/>
      <c r="M161" s="25"/>
      <c r="N161" s="26"/>
      <c r="O161" s="25"/>
      <c r="P161" s="25"/>
      <c r="Q161" s="25"/>
      <c r="R161" s="25"/>
      <c r="S161" s="25"/>
      <c r="T161" s="25"/>
      <c r="U161" s="25"/>
      <c r="V161" s="25"/>
      <c r="W161" s="24"/>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25"/>
      <c r="BU161" s="25"/>
      <c r="BV161" s="25"/>
      <c r="BW161" s="25"/>
      <c r="BX161" s="25"/>
      <c r="BY161" s="25"/>
      <c r="BZ161" s="25"/>
      <c r="CA161" s="25"/>
      <c r="CB161" s="25"/>
    </row>
    <row r="162" spans="1:80">
      <c r="A162" s="26"/>
      <c r="B162" s="26"/>
      <c r="C162" s="26"/>
      <c r="D162" s="26"/>
      <c r="E162" s="26"/>
      <c r="F162" s="26"/>
      <c r="G162" s="26"/>
      <c r="H162" s="24"/>
      <c r="I162" s="25"/>
      <c r="J162" s="25"/>
      <c r="K162" s="25"/>
      <c r="L162" s="25"/>
      <c r="M162" s="25"/>
      <c r="N162" s="26"/>
      <c r="O162" s="25"/>
      <c r="P162" s="25"/>
      <c r="Q162" s="25"/>
      <c r="R162" s="25"/>
      <c r="S162" s="25"/>
      <c r="T162" s="25"/>
      <c r="U162" s="25"/>
      <c r="V162" s="25"/>
      <c r="W162" s="24"/>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25"/>
      <c r="BU162" s="25"/>
      <c r="BV162" s="25"/>
      <c r="BW162" s="25"/>
      <c r="BX162" s="25"/>
      <c r="BY162" s="25"/>
      <c r="BZ162" s="25"/>
      <c r="CA162" s="25"/>
      <c r="CB162" s="25"/>
    </row>
    <row r="163" spans="1:80">
      <c r="A163" s="26"/>
      <c r="B163" s="26"/>
      <c r="C163" s="26"/>
      <c r="D163" s="26"/>
      <c r="E163" s="26"/>
      <c r="F163" s="26"/>
      <c r="G163" s="26"/>
      <c r="H163" s="24"/>
      <c r="I163" s="25"/>
      <c r="J163" s="25"/>
      <c r="K163" s="25"/>
      <c r="L163" s="25"/>
      <c r="M163" s="25"/>
      <c r="N163" s="26"/>
      <c r="O163" s="25"/>
      <c r="P163" s="25"/>
      <c r="Q163" s="25"/>
      <c r="R163" s="25"/>
      <c r="S163" s="25"/>
      <c r="T163" s="25"/>
      <c r="U163" s="25"/>
      <c r="V163" s="25"/>
      <c r="W163" s="24"/>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row>
    <row r="164" spans="1:80">
      <c r="A164" s="26"/>
      <c r="B164" s="26"/>
      <c r="C164" s="26"/>
      <c r="D164" s="26"/>
      <c r="E164" s="26"/>
      <c r="F164" s="26"/>
      <c r="G164" s="26"/>
      <c r="H164" s="24"/>
      <c r="I164" s="25"/>
      <c r="J164" s="25"/>
      <c r="K164" s="25"/>
      <c r="L164" s="25"/>
      <c r="M164" s="25"/>
      <c r="N164" s="26"/>
      <c r="O164" s="25"/>
      <c r="P164" s="25"/>
      <c r="Q164" s="25"/>
      <c r="R164" s="25"/>
      <c r="S164" s="25"/>
      <c r="T164" s="25"/>
      <c r="U164" s="25"/>
      <c r="V164" s="25"/>
      <c r="W164" s="24"/>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25"/>
      <c r="BU164" s="25"/>
      <c r="BV164" s="25"/>
      <c r="BW164" s="25"/>
      <c r="BX164" s="25"/>
      <c r="BY164" s="25"/>
      <c r="BZ164" s="25"/>
      <c r="CA164" s="25"/>
      <c r="CB164" s="25"/>
    </row>
    <row r="165" spans="1:80">
      <c r="A165" s="26"/>
      <c r="B165" s="26"/>
      <c r="C165" s="26"/>
      <c r="D165" s="26"/>
      <c r="E165" s="26"/>
      <c r="F165" s="26"/>
      <c r="G165" s="26"/>
      <c r="H165" s="24"/>
      <c r="I165" s="25"/>
      <c r="J165" s="25"/>
      <c r="K165" s="25"/>
      <c r="L165" s="25"/>
      <c r="M165" s="25"/>
      <c r="N165" s="26"/>
      <c r="O165" s="25"/>
      <c r="P165" s="25"/>
      <c r="Q165" s="25"/>
      <c r="R165" s="25"/>
      <c r="S165" s="25"/>
      <c r="T165" s="25"/>
      <c r="U165" s="25"/>
      <c r="V165" s="25"/>
      <c r="W165" s="24"/>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25"/>
      <c r="BU165" s="25"/>
      <c r="BV165" s="25"/>
      <c r="BW165" s="25"/>
      <c r="BX165" s="25"/>
      <c r="BY165" s="25"/>
      <c r="BZ165" s="25"/>
      <c r="CA165" s="25"/>
      <c r="CB165" s="25"/>
    </row>
    <row r="166" spans="1:80">
      <c r="A166" s="26"/>
      <c r="B166" s="26"/>
      <c r="C166" s="26"/>
      <c r="D166" s="26"/>
      <c r="E166" s="26"/>
      <c r="F166" s="26"/>
      <c r="G166" s="26"/>
      <c r="H166" s="24"/>
      <c r="I166" s="25"/>
      <c r="J166" s="25"/>
      <c r="K166" s="25"/>
      <c r="L166" s="25"/>
      <c r="M166" s="25"/>
      <c r="N166" s="26"/>
      <c r="O166" s="25"/>
      <c r="P166" s="25"/>
      <c r="Q166" s="25"/>
      <c r="R166" s="25"/>
      <c r="S166" s="25"/>
      <c r="T166" s="25"/>
      <c r="U166" s="25"/>
      <c r="V166" s="25"/>
      <c r="W166" s="24"/>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25"/>
      <c r="BU166" s="25"/>
      <c r="BV166" s="25"/>
      <c r="BW166" s="25"/>
      <c r="BX166" s="25"/>
      <c r="BY166" s="25"/>
      <c r="BZ166" s="25"/>
      <c r="CA166" s="25"/>
      <c r="CB166" s="25"/>
    </row>
    <row r="167" spans="1:80">
      <c r="A167" s="26"/>
      <c r="B167" s="26"/>
      <c r="C167" s="26"/>
      <c r="D167" s="26"/>
      <c r="E167" s="26"/>
      <c r="F167" s="26"/>
      <c r="G167" s="26"/>
      <c r="H167" s="24"/>
      <c r="I167" s="25"/>
      <c r="J167" s="25"/>
      <c r="K167" s="25"/>
      <c r="L167" s="25"/>
      <c r="M167" s="25"/>
      <c r="N167" s="26"/>
      <c r="O167" s="25"/>
      <c r="P167" s="25"/>
      <c r="Q167" s="25"/>
      <c r="R167" s="25"/>
      <c r="S167" s="25"/>
      <c r="T167" s="25"/>
      <c r="U167" s="25"/>
      <c r="V167" s="25"/>
      <c r="W167" s="24"/>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row>
    <row r="168" spans="1:80">
      <c r="A168" s="26"/>
      <c r="B168" s="26"/>
      <c r="C168" s="26"/>
      <c r="D168" s="26"/>
      <c r="E168" s="26"/>
      <c r="F168" s="26"/>
      <c r="G168" s="26"/>
      <c r="H168" s="24"/>
      <c r="I168" s="25"/>
      <c r="J168" s="25"/>
      <c r="K168" s="25"/>
      <c r="L168" s="25"/>
      <c r="M168" s="25"/>
      <c r="N168" s="26"/>
      <c r="O168" s="25"/>
      <c r="P168" s="25"/>
      <c r="Q168" s="25"/>
      <c r="R168" s="25"/>
      <c r="S168" s="25"/>
      <c r="T168" s="25"/>
      <c r="U168" s="25"/>
      <c r="V168" s="25"/>
      <c r="W168" s="24"/>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row>
    <row r="169" spans="1:80">
      <c r="A169" s="26"/>
      <c r="B169" s="26"/>
      <c r="C169" s="26"/>
      <c r="D169" s="26"/>
      <c r="E169" s="26"/>
      <c r="F169" s="26"/>
      <c r="G169" s="26"/>
      <c r="H169" s="24"/>
      <c r="I169" s="25"/>
      <c r="J169" s="25"/>
      <c r="K169" s="25"/>
      <c r="L169" s="25"/>
      <c r="M169" s="25"/>
      <c r="N169" s="26"/>
      <c r="O169" s="25"/>
      <c r="P169" s="25"/>
      <c r="Q169" s="25"/>
      <c r="R169" s="25"/>
      <c r="S169" s="25"/>
      <c r="T169" s="25"/>
      <c r="U169" s="25"/>
      <c r="V169" s="25"/>
      <c r="W169" s="24"/>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row>
    <row r="170" spans="1:80">
      <c r="A170" s="26"/>
      <c r="B170" s="26"/>
      <c r="C170" s="26"/>
      <c r="D170" s="26"/>
      <c r="E170" s="26"/>
      <c r="F170" s="26"/>
      <c r="G170" s="26"/>
      <c r="H170" s="24"/>
      <c r="I170" s="25"/>
      <c r="J170" s="25"/>
      <c r="K170" s="25"/>
      <c r="L170" s="25"/>
      <c r="M170" s="25"/>
      <c r="N170" s="26"/>
      <c r="O170" s="25"/>
      <c r="P170" s="25"/>
      <c r="Q170" s="25"/>
      <c r="R170" s="25"/>
      <c r="S170" s="25"/>
      <c r="T170" s="25"/>
      <c r="U170" s="25"/>
      <c r="V170" s="25"/>
      <c r="W170" s="24"/>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row>
    <row r="171" spans="1:80">
      <c r="A171" s="26"/>
      <c r="B171" s="26"/>
      <c r="C171" s="26"/>
      <c r="D171" s="26"/>
      <c r="E171" s="26"/>
      <c r="F171" s="26"/>
      <c r="G171" s="26"/>
      <c r="H171" s="24"/>
      <c r="I171" s="25"/>
      <c r="J171" s="25"/>
      <c r="K171" s="25"/>
      <c r="L171" s="25"/>
      <c r="M171" s="25"/>
      <c r="N171" s="26"/>
      <c r="O171" s="25"/>
      <c r="P171" s="25"/>
      <c r="Q171" s="25"/>
      <c r="R171" s="25"/>
      <c r="S171" s="25"/>
      <c r="T171" s="25"/>
      <c r="U171" s="25"/>
      <c r="V171" s="25"/>
      <c r="W171" s="24"/>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25"/>
      <c r="BU171" s="25"/>
      <c r="BV171" s="25"/>
      <c r="BW171" s="25"/>
      <c r="BX171" s="25"/>
      <c r="BY171" s="25"/>
      <c r="BZ171" s="25"/>
      <c r="CA171" s="25"/>
      <c r="CB171" s="25"/>
    </row>
    <row r="172" spans="1:80">
      <c r="A172" s="26"/>
      <c r="B172" s="26"/>
      <c r="C172" s="26"/>
      <c r="D172" s="26"/>
      <c r="E172" s="26"/>
      <c r="F172" s="26"/>
      <c r="G172" s="26"/>
      <c r="H172" s="24"/>
      <c r="I172" s="25"/>
      <c r="J172" s="25"/>
      <c r="K172" s="25"/>
      <c r="L172" s="25"/>
      <c r="M172" s="25"/>
      <c r="N172" s="26"/>
      <c r="O172" s="25"/>
      <c r="P172" s="25"/>
      <c r="Q172" s="25"/>
      <c r="R172" s="25"/>
      <c r="S172" s="25"/>
      <c r="T172" s="25"/>
      <c r="U172" s="25"/>
      <c r="V172" s="25"/>
      <c r="W172" s="24"/>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25"/>
      <c r="BU172" s="25"/>
      <c r="BV172" s="25"/>
      <c r="BW172" s="25"/>
      <c r="BX172" s="25"/>
      <c r="BY172" s="25"/>
      <c r="BZ172" s="25"/>
      <c r="CA172" s="25"/>
      <c r="CB172" s="25"/>
    </row>
    <row r="173" spans="1:80">
      <c r="A173" s="26"/>
      <c r="B173" s="26"/>
      <c r="C173" s="26"/>
      <c r="D173" s="26"/>
      <c r="E173" s="26"/>
      <c r="F173" s="26"/>
      <c r="G173" s="26"/>
      <c r="H173" s="24"/>
      <c r="I173" s="25"/>
      <c r="J173" s="25"/>
      <c r="K173" s="25"/>
      <c r="L173" s="25"/>
      <c r="M173" s="25"/>
      <c r="N173" s="26"/>
      <c r="O173" s="25"/>
      <c r="P173" s="25"/>
      <c r="Q173" s="25"/>
      <c r="R173" s="25"/>
      <c r="S173" s="25"/>
      <c r="T173" s="25"/>
      <c r="U173" s="25"/>
      <c r="V173" s="25"/>
      <c r="W173" s="24"/>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25"/>
      <c r="BU173" s="25"/>
      <c r="BV173" s="25"/>
      <c r="BW173" s="25"/>
      <c r="BX173" s="25"/>
      <c r="BY173" s="25"/>
      <c r="BZ173" s="25"/>
      <c r="CA173" s="25"/>
      <c r="CB173" s="25"/>
    </row>
    <row r="174" spans="1:80">
      <c r="A174" s="26"/>
      <c r="B174" s="26"/>
      <c r="C174" s="26"/>
      <c r="D174" s="26"/>
      <c r="E174" s="26"/>
      <c r="F174" s="26"/>
      <c r="G174" s="26"/>
      <c r="H174" s="24"/>
      <c r="I174" s="25"/>
      <c r="J174" s="25"/>
      <c r="K174" s="25"/>
      <c r="L174" s="25"/>
      <c r="M174" s="25"/>
      <c r="N174" s="26"/>
      <c r="O174" s="25"/>
      <c r="P174" s="25"/>
      <c r="Q174" s="25"/>
      <c r="R174" s="25"/>
      <c r="S174" s="25"/>
      <c r="T174" s="25"/>
      <c r="U174" s="25"/>
      <c r="V174" s="25"/>
      <c r="W174" s="24"/>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row>
    <row r="175" spans="1:80">
      <c r="A175" s="26"/>
      <c r="B175" s="26"/>
      <c r="C175" s="26"/>
      <c r="D175" s="26"/>
      <c r="E175" s="26"/>
      <c r="F175" s="26"/>
      <c r="G175" s="26"/>
      <c r="H175" s="24"/>
      <c r="I175" s="25"/>
      <c r="J175" s="25"/>
      <c r="K175" s="25"/>
      <c r="L175" s="25"/>
      <c r="M175" s="25"/>
      <c r="N175" s="26"/>
      <c r="O175" s="25"/>
      <c r="P175" s="25"/>
      <c r="Q175" s="25"/>
      <c r="R175" s="25"/>
      <c r="S175" s="25"/>
      <c r="T175" s="25"/>
      <c r="U175" s="25"/>
      <c r="V175" s="25"/>
      <c r="W175" s="24"/>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25"/>
      <c r="BU175" s="25"/>
      <c r="BV175" s="25"/>
      <c r="BW175" s="25"/>
      <c r="BX175" s="25"/>
      <c r="BY175" s="25"/>
      <c r="BZ175" s="25"/>
      <c r="CA175" s="25"/>
      <c r="CB175" s="25"/>
    </row>
    <row r="176" spans="1:80">
      <c r="A176" s="26"/>
      <c r="B176" s="26"/>
      <c r="C176" s="26"/>
      <c r="D176" s="26"/>
      <c r="E176" s="26"/>
      <c r="F176" s="26"/>
      <c r="G176" s="26"/>
      <c r="H176" s="24"/>
      <c r="I176" s="25"/>
      <c r="J176" s="25"/>
      <c r="K176" s="25"/>
      <c r="L176" s="25"/>
      <c r="M176" s="25"/>
      <c r="N176" s="26"/>
      <c r="O176" s="25"/>
      <c r="P176" s="25"/>
      <c r="Q176" s="25"/>
      <c r="R176" s="25"/>
      <c r="S176" s="25"/>
      <c r="T176" s="25"/>
      <c r="U176" s="25"/>
      <c r="V176" s="25"/>
      <c r="W176" s="24"/>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25"/>
      <c r="BU176" s="25"/>
      <c r="BV176" s="25"/>
      <c r="BW176" s="25"/>
      <c r="BX176" s="25"/>
      <c r="BY176" s="25"/>
      <c r="BZ176" s="25"/>
      <c r="CA176" s="25"/>
      <c r="CB176" s="25"/>
    </row>
    <row r="177" spans="1:80">
      <c r="A177" s="26"/>
      <c r="B177" s="26"/>
      <c r="C177" s="26"/>
      <c r="D177" s="26"/>
      <c r="E177" s="26"/>
      <c r="F177" s="26"/>
      <c r="G177" s="26"/>
      <c r="H177" s="24"/>
      <c r="I177" s="25"/>
      <c r="J177" s="25"/>
      <c r="K177" s="25"/>
      <c r="L177" s="25"/>
      <c r="M177" s="25"/>
      <c r="N177" s="26"/>
      <c r="O177" s="25"/>
      <c r="P177" s="25"/>
      <c r="Q177" s="25"/>
      <c r="R177" s="25"/>
      <c r="S177" s="25"/>
      <c r="T177" s="25"/>
      <c r="U177" s="25"/>
      <c r="V177" s="25"/>
      <c r="W177" s="24"/>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25"/>
      <c r="BU177" s="25"/>
      <c r="BV177" s="25"/>
      <c r="BW177" s="25"/>
      <c r="BX177" s="25"/>
      <c r="BY177" s="25"/>
      <c r="BZ177" s="25"/>
      <c r="CA177" s="25"/>
      <c r="CB177" s="25"/>
    </row>
    <row r="178" spans="1:80">
      <c r="A178" s="26"/>
      <c r="B178" s="26"/>
      <c r="C178" s="26"/>
      <c r="D178" s="26"/>
      <c r="E178" s="26"/>
      <c r="F178" s="26"/>
      <c r="G178" s="26"/>
      <c r="H178" s="24"/>
      <c r="I178" s="25"/>
      <c r="J178" s="25"/>
      <c r="K178" s="25"/>
      <c r="L178" s="25"/>
      <c r="M178" s="25"/>
      <c r="N178" s="26"/>
      <c r="O178" s="25"/>
      <c r="P178" s="25"/>
      <c r="Q178" s="25"/>
      <c r="R178" s="25"/>
      <c r="S178" s="25"/>
      <c r="T178" s="25"/>
      <c r="U178" s="25"/>
      <c r="V178" s="25"/>
      <c r="W178" s="24"/>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25"/>
      <c r="BU178" s="25"/>
      <c r="BV178" s="25"/>
      <c r="BW178" s="25"/>
      <c r="BX178" s="25"/>
      <c r="BY178" s="25"/>
      <c r="BZ178" s="25"/>
      <c r="CA178" s="25"/>
      <c r="CB178" s="25"/>
    </row>
    <row r="179" spans="1:80">
      <c r="A179" s="26"/>
      <c r="B179" s="26"/>
      <c r="C179" s="26"/>
      <c r="D179" s="26"/>
      <c r="E179" s="26"/>
      <c r="F179" s="26"/>
      <c r="G179" s="26"/>
      <c r="H179" s="24"/>
      <c r="I179" s="25"/>
      <c r="J179" s="25"/>
      <c r="K179" s="25"/>
      <c r="L179" s="25"/>
      <c r="M179" s="25"/>
      <c r="N179" s="26"/>
      <c r="O179" s="25"/>
      <c r="P179" s="25"/>
      <c r="Q179" s="25"/>
      <c r="R179" s="25"/>
      <c r="S179" s="25"/>
      <c r="T179" s="25"/>
      <c r="U179" s="25"/>
      <c r="V179" s="25"/>
      <c r="W179" s="24"/>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25"/>
      <c r="BU179" s="25"/>
      <c r="BV179" s="25"/>
      <c r="BW179" s="25"/>
      <c r="BX179" s="25"/>
      <c r="BY179" s="25"/>
      <c r="BZ179" s="25"/>
      <c r="CA179" s="25"/>
      <c r="CB179" s="25"/>
    </row>
    <row r="180" spans="1:80">
      <c r="A180" s="26"/>
      <c r="B180" s="26"/>
      <c r="C180" s="26"/>
      <c r="D180" s="26"/>
      <c r="E180" s="26"/>
      <c r="F180" s="26"/>
      <c r="G180" s="26"/>
      <c r="H180" s="24"/>
      <c r="I180" s="25"/>
      <c r="J180" s="25"/>
      <c r="K180" s="25"/>
      <c r="L180" s="25"/>
      <c r="M180" s="25"/>
      <c r="N180" s="26"/>
      <c r="O180" s="25"/>
      <c r="P180" s="25"/>
      <c r="Q180" s="25"/>
      <c r="R180" s="25"/>
      <c r="S180" s="25"/>
      <c r="T180" s="25"/>
      <c r="U180" s="25"/>
      <c r="V180" s="25"/>
      <c r="W180" s="24"/>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row>
    <row r="181" spans="1:80">
      <c r="A181" s="26"/>
      <c r="B181" s="26"/>
      <c r="C181" s="26"/>
      <c r="D181" s="26"/>
      <c r="E181" s="26"/>
      <c r="F181" s="26"/>
      <c r="G181" s="26"/>
      <c r="H181" s="24"/>
      <c r="I181" s="25"/>
      <c r="J181" s="25"/>
      <c r="K181" s="25"/>
      <c r="L181" s="25"/>
      <c r="M181" s="25"/>
      <c r="N181" s="26"/>
      <c r="O181" s="25"/>
      <c r="P181" s="25"/>
      <c r="Q181" s="25"/>
      <c r="R181" s="25"/>
      <c r="S181" s="25"/>
      <c r="T181" s="25"/>
      <c r="U181" s="25"/>
      <c r="V181" s="25"/>
      <c r="W181" s="24"/>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c r="BF181" s="25"/>
      <c r="BG181" s="25"/>
      <c r="BH181" s="25"/>
      <c r="BI181" s="25"/>
      <c r="BJ181" s="25"/>
      <c r="BK181" s="25"/>
      <c r="BL181" s="25"/>
      <c r="BM181" s="25"/>
      <c r="BN181" s="25"/>
      <c r="BO181" s="25"/>
      <c r="BP181" s="25"/>
      <c r="BQ181" s="25"/>
      <c r="BR181" s="25"/>
      <c r="BS181" s="25"/>
      <c r="BT181" s="25"/>
      <c r="BU181" s="25"/>
      <c r="BV181" s="25"/>
      <c r="BW181" s="25"/>
      <c r="BX181" s="25"/>
      <c r="BY181" s="25"/>
      <c r="BZ181" s="25"/>
      <c r="CA181" s="25"/>
      <c r="CB181" s="25"/>
    </row>
    <row r="182" spans="1:80">
      <c r="A182" s="26"/>
      <c r="B182" s="26"/>
      <c r="C182" s="26"/>
      <c r="D182" s="26"/>
      <c r="E182" s="26"/>
      <c r="F182" s="26"/>
      <c r="G182" s="26"/>
      <c r="H182" s="24"/>
      <c r="I182" s="25"/>
      <c r="J182" s="25"/>
      <c r="K182" s="25"/>
      <c r="L182" s="25"/>
      <c r="M182" s="25"/>
      <c r="N182" s="26"/>
      <c r="O182" s="25"/>
      <c r="P182" s="25"/>
      <c r="Q182" s="25"/>
      <c r="R182" s="25"/>
      <c r="S182" s="25"/>
      <c r="T182" s="25"/>
      <c r="U182" s="25"/>
      <c r="V182" s="25"/>
      <c r="W182" s="24"/>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c r="BF182" s="25"/>
      <c r="BG182" s="25"/>
      <c r="BH182" s="25"/>
      <c r="BI182" s="25"/>
      <c r="BJ182" s="25"/>
      <c r="BK182" s="25"/>
      <c r="BL182" s="25"/>
      <c r="BM182" s="25"/>
      <c r="BN182" s="25"/>
      <c r="BO182" s="25"/>
      <c r="BP182" s="25"/>
      <c r="BQ182" s="25"/>
      <c r="BR182" s="25"/>
      <c r="BS182" s="25"/>
      <c r="BT182" s="25"/>
      <c r="BU182" s="25"/>
      <c r="BV182" s="25"/>
      <c r="BW182" s="25"/>
      <c r="BX182" s="25"/>
      <c r="BY182" s="25"/>
      <c r="BZ182" s="25"/>
      <c r="CA182" s="25"/>
      <c r="CB182" s="25"/>
    </row>
    <row r="183" spans="1:80">
      <c r="A183" s="26"/>
      <c r="B183" s="26"/>
      <c r="C183" s="26"/>
      <c r="D183" s="26"/>
      <c r="E183" s="26"/>
      <c r="F183" s="26"/>
      <c r="G183" s="26"/>
      <c r="H183" s="24"/>
      <c r="I183" s="25"/>
      <c r="J183" s="25"/>
      <c r="K183" s="25"/>
      <c r="L183" s="25"/>
      <c r="M183" s="25"/>
      <c r="N183" s="26"/>
      <c r="O183" s="25"/>
      <c r="P183" s="25"/>
      <c r="Q183" s="25"/>
      <c r="R183" s="25"/>
      <c r="S183" s="25"/>
      <c r="T183" s="25"/>
      <c r="U183" s="25"/>
      <c r="V183" s="25"/>
      <c r="W183" s="24"/>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row>
    <row r="184" spans="1:80">
      <c r="A184" s="26"/>
      <c r="B184" s="26"/>
      <c r="C184" s="26"/>
      <c r="D184" s="26"/>
      <c r="E184" s="26"/>
      <c r="F184" s="26"/>
      <c r="G184" s="26"/>
      <c r="H184" s="24"/>
      <c r="I184" s="25"/>
      <c r="J184" s="25"/>
      <c r="K184" s="25"/>
      <c r="L184" s="25"/>
      <c r="M184" s="25"/>
      <c r="N184" s="26"/>
      <c r="O184" s="25"/>
      <c r="P184" s="25"/>
      <c r="Q184" s="25"/>
      <c r="R184" s="25"/>
      <c r="S184" s="25"/>
      <c r="T184" s="25"/>
      <c r="U184" s="25"/>
      <c r="V184" s="25"/>
      <c r="W184" s="24"/>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c r="BF184" s="25"/>
      <c r="BG184" s="25"/>
      <c r="BH184" s="25"/>
      <c r="BI184" s="25"/>
      <c r="BJ184" s="25"/>
      <c r="BK184" s="25"/>
      <c r="BL184" s="25"/>
      <c r="BM184" s="25"/>
      <c r="BN184" s="25"/>
      <c r="BO184" s="25"/>
      <c r="BP184" s="25"/>
      <c r="BQ184" s="25"/>
      <c r="BR184" s="25"/>
      <c r="BS184" s="25"/>
      <c r="BT184" s="25"/>
      <c r="BU184" s="25"/>
      <c r="BV184" s="25"/>
      <c r="BW184" s="25"/>
      <c r="BX184" s="25"/>
      <c r="BY184" s="25"/>
      <c r="BZ184" s="25"/>
      <c r="CA184" s="25"/>
      <c r="CB184" s="25"/>
    </row>
    <row r="185" spans="1:80">
      <c r="A185" s="26"/>
      <c r="B185" s="26"/>
      <c r="C185" s="26"/>
      <c r="D185" s="26"/>
      <c r="E185" s="26"/>
      <c r="F185" s="26"/>
      <c r="G185" s="26"/>
      <c r="H185" s="24"/>
      <c r="I185" s="25"/>
      <c r="J185" s="25"/>
      <c r="K185" s="25"/>
      <c r="L185" s="25"/>
      <c r="M185" s="25"/>
      <c r="N185" s="26"/>
      <c r="O185" s="25"/>
      <c r="P185" s="25"/>
      <c r="Q185" s="25"/>
      <c r="R185" s="25"/>
      <c r="S185" s="25"/>
      <c r="T185" s="25"/>
      <c r="U185" s="25"/>
      <c r="V185" s="25"/>
      <c r="W185" s="24"/>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c r="BF185" s="25"/>
      <c r="BG185" s="25"/>
      <c r="BH185" s="25"/>
      <c r="BI185" s="25"/>
      <c r="BJ185" s="25"/>
      <c r="BK185" s="25"/>
      <c r="BL185" s="25"/>
      <c r="BM185" s="25"/>
      <c r="BN185" s="25"/>
      <c r="BO185" s="25"/>
      <c r="BP185" s="25"/>
      <c r="BQ185" s="25"/>
      <c r="BR185" s="25"/>
      <c r="BS185" s="25"/>
      <c r="BT185" s="25"/>
      <c r="BU185" s="25"/>
      <c r="BV185" s="25"/>
      <c r="BW185" s="25"/>
      <c r="BX185" s="25"/>
      <c r="BY185" s="25"/>
      <c r="BZ185" s="25"/>
      <c r="CA185" s="25"/>
      <c r="CB185" s="25"/>
    </row>
    <row r="186" spans="1:80">
      <c r="A186" s="26"/>
      <c r="B186" s="26"/>
      <c r="C186" s="26"/>
      <c r="D186" s="26"/>
      <c r="E186" s="26"/>
      <c r="F186" s="26"/>
      <c r="G186" s="26"/>
      <c r="H186" s="24"/>
      <c r="I186" s="25"/>
      <c r="J186" s="25"/>
      <c r="K186" s="25"/>
      <c r="L186" s="25"/>
      <c r="M186" s="25"/>
      <c r="N186" s="26"/>
      <c r="O186" s="25"/>
      <c r="P186" s="25"/>
      <c r="Q186" s="25"/>
      <c r="R186" s="25"/>
      <c r="S186" s="25"/>
      <c r="T186" s="25"/>
      <c r="U186" s="25"/>
      <c r="V186" s="25"/>
      <c r="W186" s="24"/>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c r="BF186" s="25"/>
      <c r="BG186" s="25"/>
      <c r="BH186" s="25"/>
      <c r="BI186" s="25"/>
      <c r="BJ186" s="25"/>
      <c r="BK186" s="25"/>
      <c r="BL186" s="25"/>
      <c r="BM186" s="25"/>
      <c r="BN186" s="25"/>
      <c r="BO186" s="25"/>
      <c r="BP186" s="25"/>
      <c r="BQ186" s="25"/>
      <c r="BR186" s="25"/>
      <c r="BS186" s="25"/>
      <c r="BT186" s="25"/>
      <c r="BU186" s="25"/>
      <c r="BV186" s="25"/>
      <c r="BW186" s="25"/>
      <c r="BX186" s="25"/>
      <c r="BY186" s="25"/>
      <c r="BZ186" s="25"/>
      <c r="CA186" s="25"/>
      <c r="CB186" s="25"/>
    </row>
    <row r="187" spans="1:80">
      <c r="A187" s="26"/>
      <c r="B187" s="26"/>
      <c r="C187" s="26"/>
      <c r="D187" s="26"/>
      <c r="E187" s="26"/>
      <c r="F187" s="26"/>
      <c r="G187" s="26"/>
      <c r="H187" s="24"/>
      <c r="I187" s="25"/>
      <c r="J187" s="25"/>
      <c r="K187" s="25"/>
      <c r="L187" s="25"/>
      <c r="M187" s="25"/>
      <c r="N187" s="26"/>
      <c r="O187" s="25"/>
      <c r="P187" s="25"/>
      <c r="Q187" s="25"/>
      <c r="R187" s="25"/>
      <c r="S187" s="25"/>
      <c r="T187" s="25"/>
      <c r="U187" s="25"/>
      <c r="V187" s="25"/>
      <c r="W187" s="24"/>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c r="BF187" s="25"/>
      <c r="BG187" s="25"/>
      <c r="BH187" s="25"/>
      <c r="BI187" s="25"/>
      <c r="BJ187" s="25"/>
      <c r="BK187" s="25"/>
      <c r="BL187" s="25"/>
      <c r="BM187" s="25"/>
      <c r="BN187" s="25"/>
      <c r="BO187" s="25"/>
      <c r="BP187" s="25"/>
      <c r="BQ187" s="25"/>
      <c r="BR187" s="25"/>
      <c r="BS187" s="25"/>
      <c r="BT187" s="25"/>
      <c r="BU187" s="25"/>
      <c r="BV187" s="25"/>
      <c r="BW187" s="25"/>
      <c r="BX187" s="25"/>
      <c r="BY187" s="25"/>
      <c r="BZ187" s="25"/>
      <c r="CA187" s="25"/>
      <c r="CB187" s="25"/>
    </row>
    <row r="188" spans="1:80">
      <c r="A188" s="26"/>
      <c r="B188" s="26"/>
      <c r="C188" s="26"/>
      <c r="D188" s="26"/>
      <c r="E188" s="26"/>
      <c r="F188" s="26"/>
      <c r="G188" s="26"/>
      <c r="H188" s="24"/>
      <c r="I188" s="25"/>
      <c r="J188" s="25"/>
      <c r="K188" s="25"/>
      <c r="L188" s="25"/>
      <c r="M188" s="25"/>
      <c r="N188" s="26"/>
      <c r="O188" s="25"/>
      <c r="P188" s="25"/>
      <c r="Q188" s="25"/>
      <c r="R188" s="25"/>
      <c r="S188" s="25"/>
      <c r="T188" s="25"/>
      <c r="U188" s="25"/>
      <c r="V188" s="25"/>
      <c r="W188" s="24"/>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c r="BF188" s="25"/>
      <c r="BG188" s="25"/>
      <c r="BH188" s="25"/>
      <c r="BI188" s="25"/>
      <c r="BJ188" s="25"/>
      <c r="BK188" s="25"/>
      <c r="BL188" s="25"/>
      <c r="BM188" s="25"/>
      <c r="BN188" s="25"/>
      <c r="BO188" s="25"/>
      <c r="BP188" s="25"/>
      <c r="BQ188" s="25"/>
      <c r="BR188" s="25"/>
      <c r="BS188" s="25"/>
      <c r="BT188" s="25"/>
      <c r="BU188" s="25"/>
      <c r="BV188" s="25"/>
      <c r="BW188" s="25"/>
      <c r="BX188" s="25"/>
      <c r="BY188" s="25"/>
      <c r="BZ188" s="25"/>
      <c r="CA188" s="25"/>
      <c r="CB188" s="25"/>
    </row>
    <row r="189" spans="1:80">
      <c r="A189" s="26"/>
      <c r="B189" s="26"/>
      <c r="C189" s="26"/>
      <c r="D189" s="26"/>
      <c r="E189" s="26"/>
      <c r="F189" s="26"/>
      <c r="G189" s="26"/>
      <c r="H189" s="24"/>
      <c r="I189" s="25"/>
      <c r="J189" s="25"/>
      <c r="K189" s="25"/>
      <c r="L189" s="25"/>
      <c r="M189" s="25"/>
      <c r="N189" s="26"/>
      <c r="O189" s="25"/>
      <c r="P189" s="25"/>
      <c r="Q189" s="25"/>
      <c r="R189" s="25"/>
      <c r="S189" s="25"/>
      <c r="T189" s="25"/>
      <c r="U189" s="25"/>
      <c r="V189" s="25"/>
      <c r="W189" s="24"/>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row>
    <row r="190" spans="1:80">
      <c r="A190" s="26"/>
      <c r="B190" s="26"/>
      <c r="C190" s="26"/>
      <c r="D190" s="26"/>
      <c r="E190" s="26"/>
      <c r="F190" s="26"/>
      <c r="G190" s="26"/>
      <c r="H190" s="24"/>
      <c r="I190" s="25"/>
      <c r="J190" s="25"/>
      <c r="K190" s="25"/>
      <c r="L190" s="25"/>
      <c r="M190" s="25"/>
      <c r="N190" s="26"/>
      <c r="O190" s="25"/>
      <c r="P190" s="25"/>
      <c r="Q190" s="25"/>
      <c r="R190" s="25"/>
      <c r="S190" s="25"/>
      <c r="T190" s="25"/>
      <c r="U190" s="25"/>
      <c r="V190" s="25"/>
      <c r="W190" s="24"/>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row>
    <row r="191" spans="1:80">
      <c r="A191" s="26"/>
      <c r="B191" s="26"/>
      <c r="C191" s="26"/>
      <c r="D191" s="26"/>
      <c r="E191" s="26"/>
      <c r="F191" s="26"/>
      <c r="G191" s="26"/>
      <c r="H191" s="24"/>
      <c r="I191" s="25"/>
      <c r="J191" s="25"/>
      <c r="K191" s="25"/>
      <c r="L191" s="25"/>
      <c r="M191" s="25"/>
      <c r="N191" s="26"/>
      <c r="O191" s="25"/>
      <c r="P191" s="25"/>
      <c r="Q191" s="25"/>
      <c r="R191" s="25"/>
      <c r="S191" s="25"/>
      <c r="T191" s="25"/>
      <c r="U191" s="25"/>
      <c r="V191" s="25"/>
      <c r="W191" s="24"/>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row>
    <row r="192" spans="1:80">
      <c r="A192" s="26"/>
      <c r="B192" s="26"/>
      <c r="C192" s="26"/>
      <c r="D192" s="26"/>
      <c r="E192" s="26"/>
      <c r="F192" s="26"/>
      <c r="G192" s="26"/>
      <c r="H192" s="24"/>
      <c r="I192" s="25"/>
      <c r="J192" s="25"/>
      <c r="K192" s="25"/>
      <c r="L192" s="25"/>
      <c r="M192" s="25"/>
      <c r="N192" s="26"/>
      <c r="O192" s="25"/>
      <c r="P192" s="25"/>
      <c r="Q192" s="25"/>
      <c r="R192" s="25"/>
      <c r="S192" s="25"/>
      <c r="T192" s="25"/>
      <c r="U192" s="25"/>
      <c r="V192" s="25"/>
      <c r="W192" s="24"/>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c r="BF192" s="25"/>
      <c r="BG192" s="25"/>
      <c r="BH192" s="25"/>
      <c r="BI192" s="25"/>
      <c r="BJ192" s="25"/>
      <c r="BK192" s="25"/>
      <c r="BL192" s="25"/>
      <c r="BM192" s="25"/>
      <c r="BN192" s="25"/>
      <c r="BO192" s="25"/>
      <c r="BP192" s="25"/>
      <c r="BQ192" s="25"/>
      <c r="BR192" s="25"/>
      <c r="BS192" s="25"/>
      <c r="BT192" s="25"/>
      <c r="BU192" s="25"/>
      <c r="BV192" s="25"/>
      <c r="BW192" s="25"/>
      <c r="BX192" s="25"/>
      <c r="BY192" s="25"/>
      <c r="BZ192" s="25"/>
      <c r="CA192" s="25"/>
      <c r="CB192" s="25"/>
    </row>
    <row r="193" spans="1:80">
      <c r="A193" s="26"/>
      <c r="B193" s="26"/>
      <c r="C193" s="26"/>
      <c r="D193" s="26"/>
      <c r="E193" s="26"/>
      <c r="F193" s="26"/>
      <c r="G193" s="26"/>
      <c r="H193" s="24"/>
      <c r="I193" s="25"/>
      <c r="J193" s="25"/>
      <c r="K193" s="25"/>
      <c r="L193" s="25"/>
      <c r="M193" s="25"/>
      <c r="N193" s="26"/>
      <c r="O193" s="25"/>
      <c r="P193" s="25"/>
      <c r="Q193" s="25"/>
      <c r="R193" s="25"/>
      <c r="S193" s="25"/>
      <c r="T193" s="25"/>
      <c r="U193" s="25"/>
      <c r="V193" s="25"/>
      <c r="W193" s="24"/>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row>
    <row r="194" spans="1:80">
      <c r="A194" s="26"/>
      <c r="B194" s="26"/>
      <c r="C194" s="26"/>
      <c r="D194" s="26"/>
      <c r="E194" s="26"/>
      <c r="F194" s="26"/>
      <c r="G194" s="26"/>
      <c r="H194" s="24"/>
      <c r="I194" s="25"/>
      <c r="J194" s="25"/>
      <c r="K194" s="25"/>
      <c r="L194" s="25"/>
      <c r="M194" s="25"/>
      <c r="N194" s="26"/>
      <c r="O194" s="25"/>
      <c r="P194" s="25"/>
      <c r="Q194" s="25"/>
      <c r="R194" s="25"/>
      <c r="S194" s="25"/>
      <c r="T194" s="25"/>
      <c r="U194" s="25"/>
      <c r="V194" s="25"/>
      <c r="W194" s="24"/>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c r="BF194" s="25"/>
      <c r="BG194" s="25"/>
      <c r="BH194" s="25"/>
      <c r="BI194" s="25"/>
      <c r="BJ194" s="25"/>
      <c r="BK194" s="25"/>
      <c r="BL194" s="25"/>
      <c r="BM194" s="25"/>
      <c r="BN194" s="25"/>
      <c r="BO194" s="25"/>
      <c r="BP194" s="25"/>
      <c r="BQ194" s="25"/>
      <c r="BR194" s="25"/>
      <c r="BS194" s="25"/>
      <c r="BT194" s="25"/>
      <c r="BU194" s="25"/>
      <c r="BV194" s="25"/>
      <c r="BW194" s="25"/>
      <c r="BX194" s="25"/>
      <c r="BY194" s="25"/>
      <c r="BZ194" s="25"/>
      <c r="CA194" s="25"/>
      <c r="CB194" s="25"/>
    </row>
    <row r="195" spans="1:80">
      <c r="A195" s="26"/>
      <c r="B195" s="26"/>
      <c r="C195" s="26"/>
      <c r="D195" s="26"/>
      <c r="E195" s="26"/>
      <c r="F195" s="26"/>
      <c r="G195" s="26"/>
      <c r="H195" s="24"/>
      <c r="I195" s="25"/>
      <c r="J195" s="25"/>
      <c r="K195" s="25"/>
      <c r="L195" s="25"/>
      <c r="M195" s="25"/>
      <c r="N195" s="26"/>
      <c r="O195" s="25"/>
      <c r="P195" s="25"/>
      <c r="Q195" s="25"/>
      <c r="R195" s="25"/>
      <c r="S195" s="25"/>
      <c r="T195" s="25"/>
      <c r="U195" s="25"/>
      <c r="V195" s="25"/>
      <c r="W195" s="24"/>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row>
    <row r="196" spans="1:80">
      <c r="A196" s="26"/>
      <c r="B196" s="26"/>
      <c r="C196" s="26"/>
      <c r="D196" s="26"/>
      <c r="E196" s="26"/>
      <c r="F196" s="26"/>
      <c r="G196" s="26"/>
      <c r="H196" s="24"/>
      <c r="I196" s="25"/>
      <c r="J196" s="25"/>
      <c r="K196" s="25"/>
      <c r="L196" s="25"/>
      <c r="M196" s="25"/>
      <c r="N196" s="25"/>
      <c r="O196" s="25"/>
      <c r="P196" s="25"/>
      <c r="Q196" s="25"/>
      <c r="R196" s="25"/>
      <c r="S196" s="25"/>
      <c r="T196" s="25"/>
      <c r="U196" s="25"/>
      <c r="V196" s="25"/>
      <c r="W196" s="24"/>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c r="BF196" s="25"/>
      <c r="BG196" s="25"/>
      <c r="BH196" s="25"/>
      <c r="BI196" s="25"/>
      <c r="BJ196" s="25"/>
      <c r="BK196" s="25"/>
      <c r="BL196" s="25"/>
      <c r="BM196" s="25"/>
      <c r="BN196" s="25"/>
      <c r="BO196" s="25"/>
      <c r="BP196" s="25"/>
      <c r="BQ196" s="25"/>
      <c r="BR196" s="25"/>
      <c r="BS196" s="25"/>
      <c r="BT196" s="25"/>
      <c r="BU196" s="25"/>
      <c r="BV196" s="25"/>
      <c r="BW196" s="25"/>
      <c r="BX196" s="25"/>
      <c r="BY196" s="25"/>
      <c r="BZ196" s="25"/>
      <c r="CA196" s="25"/>
      <c r="CB196" s="25"/>
    </row>
    <row r="197" spans="1:80">
      <c r="A197" s="26"/>
      <c r="B197" s="26"/>
      <c r="C197" s="26"/>
      <c r="D197" s="26"/>
      <c r="E197" s="26"/>
      <c r="F197" s="26"/>
      <c r="G197" s="26"/>
      <c r="H197" s="24"/>
      <c r="I197" s="25"/>
      <c r="J197" s="25"/>
      <c r="K197" s="25"/>
      <c r="L197" s="25"/>
      <c r="M197" s="25"/>
      <c r="N197" s="25"/>
      <c r="O197" s="25"/>
      <c r="P197" s="25"/>
      <c r="Q197" s="25"/>
      <c r="R197" s="25"/>
      <c r="S197" s="25"/>
      <c r="T197" s="25"/>
      <c r="U197" s="25"/>
      <c r="V197" s="25"/>
      <c r="W197" s="24"/>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row>
    <row r="198" spans="1:80">
      <c r="A198" s="26"/>
      <c r="B198" s="26"/>
      <c r="C198" s="26"/>
      <c r="D198" s="26"/>
      <c r="E198" s="26"/>
      <c r="F198" s="26"/>
      <c r="G198" s="26"/>
      <c r="H198" s="24"/>
      <c r="I198" s="25"/>
      <c r="J198" s="25"/>
      <c r="K198" s="25"/>
      <c r="L198" s="25"/>
      <c r="M198" s="25"/>
      <c r="N198" s="25"/>
      <c r="O198" s="25"/>
      <c r="P198" s="25"/>
      <c r="Q198" s="25"/>
      <c r="R198" s="25"/>
      <c r="S198" s="25"/>
      <c r="T198" s="25"/>
      <c r="U198" s="25"/>
      <c r="V198" s="25"/>
      <c r="W198" s="24"/>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c r="BF198" s="25"/>
      <c r="BG198" s="25"/>
      <c r="BH198" s="25"/>
      <c r="BI198" s="25"/>
      <c r="BJ198" s="25"/>
      <c r="BK198" s="25"/>
      <c r="BL198" s="25"/>
      <c r="BM198" s="25"/>
      <c r="BN198" s="25"/>
      <c r="BO198" s="25"/>
      <c r="BP198" s="25"/>
      <c r="BQ198" s="25"/>
      <c r="BR198" s="25"/>
      <c r="BS198" s="25"/>
      <c r="BT198" s="25"/>
      <c r="BU198" s="25"/>
      <c r="BV198" s="25"/>
      <c r="BW198" s="25"/>
      <c r="BX198" s="25"/>
      <c r="BY198" s="25"/>
      <c r="BZ198" s="25"/>
      <c r="CA198" s="25"/>
      <c r="CB198" s="25"/>
    </row>
    <row r="199" spans="1:80">
      <c r="A199" s="26"/>
      <c r="B199" s="26"/>
      <c r="C199" s="26"/>
      <c r="D199" s="26"/>
      <c r="E199" s="26"/>
      <c r="F199" s="26"/>
      <c r="G199" s="26"/>
      <c r="H199" s="24"/>
      <c r="I199" s="25"/>
      <c r="J199" s="25"/>
      <c r="K199" s="25"/>
      <c r="L199" s="25"/>
      <c r="M199" s="25"/>
      <c r="N199" s="25"/>
      <c r="O199" s="25"/>
      <c r="P199" s="25"/>
      <c r="Q199" s="25"/>
      <c r="R199" s="25"/>
      <c r="S199" s="25"/>
      <c r="T199" s="25"/>
      <c r="U199" s="25"/>
      <c r="V199" s="25"/>
      <c r="W199" s="24"/>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c r="BF199" s="25"/>
      <c r="BG199" s="25"/>
      <c r="BH199" s="25"/>
      <c r="BI199" s="25"/>
      <c r="BJ199" s="25"/>
      <c r="BK199" s="25"/>
      <c r="BL199" s="25"/>
      <c r="BM199" s="25"/>
      <c r="BN199" s="25"/>
      <c r="BO199" s="25"/>
      <c r="BP199" s="25"/>
      <c r="BQ199" s="25"/>
      <c r="BR199" s="25"/>
      <c r="BS199" s="25"/>
      <c r="BT199" s="25"/>
      <c r="BU199" s="25"/>
      <c r="BV199" s="25"/>
      <c r="BW199" s="25"/>
      <c r="BX199" s="25"/>
      <c r="BY199" s="25"/>
      <c r="BZ199" s="25"/>
      <c r="CA199" s="25"/>
      <c r="CB199" s="25"/>
    </row>
    <row r="200" spans="1:80">
      <c r="A200" s="26"/>
      <c r="B200" s="26"/>
      <c r="C200" s="26"/>
      <c r="D200" s="26"/>
      <c r="E200" s="26"/>
      <c r="F200" s="26"/>
      <c r="G200" s="26"/>
      <c r="H200" s="24"/>
      <c r="I200" s="25"/>
      <c r="J200" s="25"/>
      <c r="K200" s="25"/>
      <c r="L200" s="25"/>
      <c r="M200" s="25"/>
      <c r="N200" s="25"/>
      <c r="O200" s="25"/>
      <c r="P200" s="25"/>
      <c r="Q200" s="25"/>
      <c r="R200" s="25"/>
      <c r="S200" s="25"/>
      <c r="T200" s="25"/>
      <c r="U200" s="25"/>
      <c r="V200" s="25"/>
      <c r="W200" s="24"/>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c r="BF200" s="25"/>
      <c r="BG200" s="25"/>
      <c r="BH200" s="25"/>
      <c r="BI200" s="25"/>
      <c r="BJ200" s="25"/>
      <c r="BK200" s="25"/>
      <c r="BL200" s="25"/>
      <c r="BM200" s="25"/>
      <c r="BN200" s="25"/>
      <c r="BO200" s="25"/>
      <c r="BP200" s="25"/>
      <c r="BQ200" s="25"/>
      <c r="BR200" s="25"/>
      <c r="BS200" s="25"/>
      <c r="BT200" s="25"/>
      <c r="BU200" s="25"/>
      <c r="BV200" s="25"/>
      <c r="BW200" s="25"/>
      <c r="BX200" s="25"/>
      <c r="BY200" s="25"/>
      <c r="BZ200" s="25"/>
      <c r="CA200" s="25"/>
      <c r="CB200" s="25"/>
    </row>
    <row r="201" spans="1:80">
      <c r="A201" s="26"/>
      <c r="B201" s="26"/>
      <c r="C201" s="26"/>
      <c r="D201" s="26"/>
      <c r="E201" s="26"/>
      <c r="F201" s="26"/>
      <c r="G201" s="26"/>
      <c r="H201" s="24"/>
      <c r="I201" s="25"/>
      <c r="J201" s="25"/>
      <c r="K201" s="25"/>
      <c r="L201" s="25"/>
      <c r="M201" s="25"/>
      <c r="N201" s="25"/>
      <c r="O201" s="25"/>
      <c r="P201" s="25"/>
      <c r="Q201" s="25"/>
      <c r="R201" s="25"/>
      <c r="S201" s="25"/>
      <c r="T201" s="25"/>
      <c r="U201" s="25"/>
      <c r="V201" s="25"/>
      <c r="W201" s="24"/>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c r="BF201" s="25"/>
      <c r="BG201" s="25"/>
      <c r="BH201" s="25"/>
      <c r="BI201" s="25"/>
      <c r="BJ201" s="25"/>
      <c r="BK201" s="25"/>
      <c r="BL201" s="25"/>
      <c r="BM201" s="25"/>
      <c r="BN201" s="25"/>
      <c r="BO201" s="25"/>
      <c r="BP201" s="25"/>
      <c r="BQ201" s="25"/>
      <c r="BR201" s="25"/>
      <c r="BS201" s="25"/>
      <c r="BT201" s="25"/>
      <c r="BU201" s="25"/>
      <c r="BV201" s="25"/>
      <c r="BW201" s="25"/>
      <c r="BX201" s="25"/>
      <c r="BY201" s="25"/>
      <c r="BZ201" s="25"/>
      <c r="CA201" s="25"/>
      <c r="CB201" s="25"/>
    </row>
    <row r="202" spans="1:80">
      <c r="A202" s="26"/>
      <c r="B202" s="26"/>
      <c r="C202" s="26"/>
      <c r="D202" s="26"/>
      <c r="E202" s="26"/>
      <c r="F202" s="26"/>
      <c r="G202" s="26"/>
      <c r="H202" s="24"/>
      <c r="I202" s="25"/>
      <c r="J202" s="25"/>
      <c r="K202" s="25"/>
      <c r="L202" s="25"/>
      <c r="M202" s="25"/>
      <c r="N202" s="25"/>
      <c r="O202" s="25"/>
      <c r="P202" s="25"/>
      <c r="Q202" s="25"/>
      <c r="R202" s="25"/>
      <c r="S202" s="25"/>
      <c r="T202" s="25"/>
      <c r="U202" s="25"/>
      <c r="V202" s="25"/>
      <c r="W202" s="24"/>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row>
    <row r="203" spans="1:80">
      <c r="A203" s="26"/>
      <c r="B203" s="26"/>
      <c r="C203" s="26"/>
      <c r="D203" s="26"/>
      <c r="E203" s="26"/>
      <c r="F203" s="26"/>
      <c r="G203" s="26"/>
      <c r="H203" s="24"/>
      <c r="I203" s="25"/>
      <c r="J203" s="25"/>
      <c r="K203" s="25"/>
      <c r="L203" s="25"/>
      <c r="M203" s="25"/>
      <c r="N203" s="25"/>
      <c r="O203" s="25"/>
      <c r="P203" s="25"/>
      <c r="Q203" s="25"/>
      <c r="R203" s="25"/>
      <c r="S203" s="25"/>
      <c r="T203" s="25"/>
      <c r="U203" s="25"/>
      <c r="V203" s="25"/>
      <c r="W203" s="24"/>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row>
    <row r="204" spans="1:80">
      <c r="A204" s="26"/>
      <c r="B204" s="26"/>
      <c r="C204" s="26"/>
      <c r="D204" s="26"/>
      <c r="E204" s="26"/>
      <c r="F204" s="26"/>
      <c r="G204" s="26"/>
      <c r="H204" s="24"/>
      <c r="I204" s="25"/>
      <c r="J204" s="25"/>
      <c r="K204" s="25"/>
      <c r="L204" s="25"/>
      <c r="M204" s="25"/>
      <c r="N204" s="25"/>
      <c r="O204" s="25"/>
      <c r="P204" s="25"/>
      <c r="Q204" s="25"/>
      <c r="R204" s="25"/>
      <c r="S204" s="25"/>
      <c r="T204" s="25"/>
      <c r="U204" s="25"/>
      <c r="V204" s="25"/>
      <c r="W204" s="24"/>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c r="BF204" s="25"/>
      <c r="BG204" s="25"/>
      <c r="BH204" s="25"/>
      <c r="BI204" s="25"/>
      <c r="BJ204" s="25"/>
      <c r="BK204" s="25"/>
      <c r="BL204" s="25"/>
      <c r="BM204" s="25"/>
      <c r="BN204" s="25"/>
      <c r="BO204" s="25"/>
      <c r="BP204" s="25"/>
      <c r="BQ204" s="25"/>
      <c r="BR204" s="25"/>
      <c r="BS204" s="25"/>
      <c r="BT204" s="25"/>
      <c r="BU204" s="25"/>
      <c r="BV204" s="25"/>
      <c r="BW204" s="25"/>
      <c r="BX204" s="25"/>
      <c r="BY204" s="25"/>
      <c r="BZ204" s="25"/>
      <c r="CA204" s="25"/>
      <c r="CB204" s="25"/>
    </row>
    <row r="205" spans="1:80">
      <c r="A205" s="26"/>
      <c r="B205" s="26"/>
      <c r="C205" s="26"/>
      <c r="D205" s="26"/>
      <c r="E205" s="26"/>
      <c r="F205" s="26"/>
      <c r="G205" s="26"/>
      <c r="H205" s="24"/>
      <c r="I205" s="25"/>
      <c r="J205" s="25"/>
      <c r="K205" s="25"/>
      <c r="L205" s="25"/>
      <c r="M205" s="25"/>
      <c r="N205" s="25"/>
      <c r="O205" s="25"/>
      <c r="P205" s="25"/>
      <c r="Q205" s="25"/>
      <c r="R205" s="25"/>
      <c r="S205" s="25"/>
      <c r="T205" s="25"/>
      <c r="U205" s="25"/>
      <c r="V205" s="25"/>
      <c r="W205" s="24"/>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c r="BF205" s="25"/>
      <c r="BG205" s="25"/>
      <c r="BH205" s="25"/>
      <c r="BI205" s="25"/>
      <c r="BJ205" s="25"/>
      <c r="BK205" s="25"/>
      <c r="BL205" s="25"/>
      <c r="BM205" s="25"/>
      <c r="BN205" s="25"/>
      <c r="BO205" s="25"/>
      <c r="BP205" s="25"/>
      <c r="BQ205" s="25"/>
      <c r="BR205" s="25"/>
      <c r="BS205" s="25"/>
      <c r="BT205" s="25"/>
      <c r="BU205" s="25"/>
      <c r="BV205" s="25"/>
      <c r="BW205" s="25"/>
      <c r="BX205" s="25"/>
      <c r="BY205" s="25"/>
      <c r="BZ205" s="25"/>
      <c r="CA205" s="25"/>
      <c r="CB205" s="25"/>
    </row>
    <row r="206" spans="1:80">
      <c r="A206" s="26"/>
      <c r="B206" s="26"/>
      <c r="C206" s="26"/>
      <c r="D206" s="26"/>
      <c r="E206" s="26"/>
      <c r="F206" s="26"/>
      <c r="G206" s="26"/>
      <c r="H206" s="24"/>
      <c r="I206" s="25"/>
      <c r="J206" s="25"/>
      <c r="K206" s="25"/>
      <c r="L206" s="25"/>
      <c r="M206" s="25"/>
      <c r="N206" s="25"/>
      <c r="O206" s="25"/>
      <c r="P206" s="25"/>
      <c r="Q206" s="25"/>
      <c r="R206" s="25"/>
      <c r="S206" s="25"/>
      <c r="T206" s="25"/>
      <c r="U206" s="25"/>
      <c r="V206" s="25"/>
      <c r="W206" s="24"/>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row>
    <row r="207" spans="1:80">
      <c r="A207" s="26"/>
      <c r="B207" s="26"/>
      <c r="C207" s="26"/>
      <c r="D207" s="26"/>
      <c r="E207" s="26"/>
      <c r="F207" s="26"/>
      <c r="G207" s="26"/>
      <c r="H207" s="24"/>
      <c r="I207" s="25"/>
      <c r="J207" s="25"/>
      <c r="K207" s="25"/>
      <c r="L207" s="25"/>
      <c r="M207" s="25"/>
      <c r="N207" s="25"/>
      <c r="O207" s="25"/>
      <c r="P207" s="25"/>
      <c r="Q207" s="25"/>
      <c r="R207" s="25"/>
      <c r="S207" s="25"/>
      <c r="T207" s="25"/>
      <c r="U207" s="25"/>
      <c r="V207" s="25"/>
      <c r="W207" s="24"/>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c r="BF207" s="25"/>
      <c r="BG207" s="25"/>
      <c r="BH207" s="25"/>
      <c r="BI207" s="25"/>
      <c r="BJ207" s="25"/>
      <c r="BK207" s="25"/>
      <c r="BL207" s="25"/>
      <c r="BM207" s="25"/>
      <c r="BN207" s="25"/>
      <c r="BO207" s="25"/>
      <c r="BP207" s="25"/>
      <c r="BQ207" s="25"/>
      <c r="BR207" s="25"/>
      <c r="BS207" s="25"/>
      <c r="BT207" s="25"/>
      <c r="BU207" s="25"/>
      <c r="BV207" s="25"/>
      <c r="BW207" s="25"/>
      <c r="BX207" s="25"/>
      <c r="BY207" s="25"/>
      <c r="BZ207" s="25"/>
      <c r="CA207" s="25"/>
      <c r="CB207" s="25"/>
    </row>
    <row r="208" spans="1:80">
      <c r="A208" s="26"/>
      <c r="B208" s="26"/>
      <c r="C208" s="26"/>
      <c r="D208" s="26"/>
      <c r="E208" s="26"/>
      <c r="F208" s="26"/>
      <c r="G208" s="26"/>
      <c r="H208" s="24"/>
      <c r="I208" s="25"/>
      <c r="J208" s="25"/>
      <c r="K208" s="25"/>
      <c r="L208" s="25"/>
      <c r="M208" s="25"/>
      <c r="N208" s="25"/>
      <c r="O208" s="25"/>
      <c r="P208" s="25"/>
      <c r="Q208" s="25"/>
      <c r="R208" s="25"/>
      <c r="S208" s="25"/>
      <c r="T208" s="25"/>
      <c r="U208" s="25"/>
      <c r="V208" s="25"/>
      <c r="W208" s="24"/>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c r="BF208" s="25"/>
      <c r="BG208" s="25"/>
      <c r="BH208" s="25"/>
      <c r="BI208" s="25"/>
      <c r="BJ208" s="25"/>
      <c r="BK208" s="25"/>
      <c r="BL208" s="25"/>
      <c r="BM208" s="25"/>
      <c r="BN208" s="25"/>
      <c r="BO208" s="25"/>
      <c r="BP208" s="25"/>
      <c r="BQ208" s="25"/>
      <c r="BR208" s="25"/>
      <c r="BS208" s="25"/>
      <c r="BT208" s="25"/>
      <c r="BU208" s="25"/>
      <c r="BV208" s="25"/>
      <c r="BW208" s="25"/>
      <c r="BX208" s="25"/>
      <c r="BY208" s="25"/>
      <c r="BZ208" s="25"/>
      <c r="CA208" s="25"/>
      <c r="CB208" s="25"/>
    </row>
    <row r="209" spans="1:80">
      <c r="A209" s="26"/>
      <c r="B209" s="26"/>
      <c r="C209" s="26"/>
      <c r="D209" s="26"/>
      <c r="E209" s="26"/>
      <c r="F209" s="26"/>
      <c r="G209" s="26"/>
      <c r="H209" s="24"/>
      <c r="I209" s="25"/>
      <c r="J209" s="25"/>
      <c r="K209" s="25"/>
      <c r="L209" s="25"/>
      <c r="M209" s="25"/>
      <c r="N209" s="25"/>
      <c r="O209" s="25"/>
      <c r="P209" s="25"/>
      <c r="Q209" s="25"/>
      <c r="R209" s="25"/>
      <c r="S209" s="25"/>
      <c r="T209" s="25"/>
      <c r="U209" s="25"/>
      <c r="V209" s="25"/>
      <c r="W209" s="24"/>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c r="BF209" s="25"/>
      <c r="BG209" s="25"/>
      <c r="BH209" s="25"/>
      <c r="BI209" s="25"/>
      <c r="BJ209" s="25"/>
      <c r="BK209" s="25"/>
      <c r="BL209" s="25"/>
      <c r="BM209" s="25"/>
      <c r="BN209" s="25"/>
      <c r="BO209" s="25"/>
      <c r="BP209" s="25"/>
      <c r="BQ209" s="25"/>
      <c r="BR209" s="25"/>
      <c r="BS209" s="25"/>
      <c r="BT209" s="25"/>
      <c r="BU209" s="25"/>
      <c r="BV209" s="25"/>
      <c r="BW209" s="25"/>
      <c r="BX209" s="25"/>
      <c r="BY209" s="25"/>
      <c r="BZ209" s="25"/>
      <c r="CA209" s="25"/>
      <c r="CB209" s="25"/>
    </row>
    <row r="210" spans="1:80">
      <c r="A210" s="26"/>
      <c r="B210" s="26"/>
      <c r="C210" s="26"/>
      <c r="D210" s="26"/>
      <c r="E210" s="26"/>
      <c r="F210" s="26"/>
      <c r="G210" s="26"/>
      <c r="H210" s="24"/>
      <c r="I210" s="25"/>
      <c r="J210" s="25"/>
      <c r="K210" s="25"/>
      <c r="L210" s="25"/>
      <c r="M210" s="25"/>
      <c r="N210" s="25"/>
      <c r="O210" s="25"/>
      <c r="P210" s="25"/>
      <c r="Q210" s="25"/>
      <c r="R210" s="25"/>
      <c r="S210" s="25"/>
      <c r="T210" s="25"/>
      <c r="U210" s="25"/>
      <c r="V210" s="25"/>
      <c r="W210" s="24"/>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c r="BF210" s="25"/>
      <c r="BG210" s="25"/>
      <c r="BH210" s="25"/>
      <c r="BI210" s="25"/>
      <c r="BJ210" s="25"/>
      <c r="BK210" s="25"/>
      <c r="BL210" s="25"/>
      <c r="BM210" s="25"/>
      <c r="BN210" s="25"/>
      <c r="BO210" s="25"/>
      <c r="BP210" s="25"/>
      <c r="BQ210" s="25"/>
      <c r="BR210" s="25"/>
      <c r="BS210" s="25"/>
      <c r="BT210" s="25"/>
      <c r="BU210" s="25"/>
      <c r="BV210" s="25"/>
      <c r="BW210" s="25"/>
      <c r="BX210" s="25"/>
      <c r="BY210" s="25"/>
      <c r="BZ210" s="25"/>
      <c r="CA210" s="25"/>
      <c r="CB210" s="25"/>
    </row>
    <row r="211" spans="1:80">
      <c r="A211" s="26"/>
      <c r="B211" s="26"/>
      <c r="C211" s="26"/>
      <c r="D211" s="26"/>
      <c r="E211" s="26"/>
      <c r="F211" s="26"/>
      <c r="G211" s="26"/>
      <c r="H211" s="24"/>
      <c r="I211" s="25"/>
      <c r="J211" s="25"/>
      <c r="K211" s="25"/>
      <c r="L211" s="25"/>
      <c r="M211" s="25"/>
      <c r="N211" s="25"/>
      <c r="O211" s="25"/>
      <c r="P211" s="25"/>
      <c r="Q211" s="25"/>
      <c r="R211" s="25"/>
      <c r="S211" s="25"/>
      <c r="T211" s="25"/>
      <c r="U211" s="25"/>
      <c r="V211" s="25"/>
      <c r="W211" s="24"/>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row>
    <row r="212" spans="1:80">
      <c r="A212" s="26"/>
      <c r="B212" s="26"/>
      <c r="C212" s="26"/>
      <c r="D212" s="26"/>
      <c r="E212" s="26"/>
      <c r="F212" s="26"/>
      <c r="G212" s="26"/>
      <c r="H212" s="24"/>
      <c r="I212" s="25"/>
      <c r="J212" s="25"/>
      <c r="K212" s="25"/>
      <c r="L212" s="25"/>
      <c r="M212" s="25"/>
      <c r="N212" s="25"/>
      <c r="O212" s="25"/>
      <c r="P212" s="25"/>
      <c r="Q212" s="25"/>
      <c r="R212" s="25"/>
      <c r="S212" s="25"/>
      <c r="T212" s="25"/>
      <c r="U212" s="25"/>
      <c r="V212" s="25"/>
      <c r="W212" s="24"/>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c r="BF212" s="25"/>
      <c r="BG212" s="25"/>
      <c r="BH212" s="25"/>
      <c r="BI212" s="25"/>
      <c r="BJ212" s="25"/>
      <c r="BK212" s="25"/>
      <c r="BL212" s="25"/>
      <c r="BM212" s="25"/>
      <c r="BN212" s="25"/>
      <c r="BO212" s="25"/>
      <c r="BP212" s="25"/>
      <c r="BQ212" s="25"/>
      <c r="BR212" s="25"/>
      <c r="BS212" s="25"/>
      <c r="BT212" s="25"/>
      <c r="BU212" s="25"/>
      <c r="BV212" s="25"/>
      <c r="BW212" s="25"/>
      <c r="BX212" s="25"/>
      <c r="BY212" s="25"/>
      <c r="BZ212" s="25"/>
      <c r="CA212" s="25"/>
      <c r="CB212" s="25"/>
    </row>
    <row r="213" spans="1:80">
      <c r="A213" s="26"/>
      <c r="B213" s="26"/>
      <c r="C213" s="26"/>
      <c r="D213" s="26"/>
      <c r="E213" s="26"/>
      <c r="F213" s="26"/>
      <c r="G213" s="26"/>
      <c r="H213" s="24"/>
      <c r="I213" s="25"/>
      <c r="J213" s="25"/>
      <c r="K213" s="25"/>
      <c r="L213" s="25"/>
      <c r="M213" s="25"/>
      <c r="N213" s="25"/>
      <c r="O213" s="25"/>
      <c r="P213" s="25"/>
      <c r="Q213" s="25"/>
      <c r="R213" s="25"/>
      <c r="S213" s="25"/>
      <c r="T213" s="25"/>
      <c r="U213" s="25"/>
      <c r="V213" s="25"/>
      <c r="W213" s="24"/>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row>
    <row r="214" spans="1:80">
      <c r="A214" s="26"/>
      <c r="B214" s="26"/>
      <c r="C214" s="26"/>
      <c r="D214" s="26"/>
      <c r="E214" s="26"/>
      <c r="F214" s="26"/>
      <c r="G214" s="26"/>
      <c r="H214" s="24"/>
      <c r="I214" s="25"/>
      <c r="J214" s="25"/>
      <c r="K214" s="25"/>
      <c r="L214" s="25"/>
      <c r="M214" s="25"/>
      <c r="N214" s="25"/>
      <c r="O214" s="25"/>
      <c r="P214" s="25"/>
      <c r="Q214" s="25"/>
      <c r="R214" s="25"/>
      <c r="S214" s="25"/>
      <c r="T214" s="25"/>
      <c r="U214" s="25"/>
      <c r="V214" s="25"/>
      <c r="W214" s="24"/>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c r="BF214" s="25"/>
      <c r="BG214" s="25"/>
      <c r="BH214" s="25"/>
      <c r="BI214" s="25"/>
      <c r="BJ214" s="25"/>
      <c r="BK214" s="25"/>
      <c r="BL214" s="25"/>
      <c r="BM214" s="25"/>
      <c r="BN214" s="25"/>
      <c r="BO214" s="25"/>
      <c r="BP214" s="25"/>
      <c r="BQ214" s="25"/>
      <c r="BR214" s="25"/>
      <c r="BS214" s="25"/>
      <c r="BT214" s="25"/>
      <c r="BU214" s="25"/>
      <c r="BV214" s="25"/>
      <c r="BW214" s="25"/>
      <c r="BX214" s="25"/>
      <c r="BY214" s="25"/>
      <c r="BZ214" s="25"/>
      <c r="CA214" s="25"/>
      <c r="CB214" s="25"/>
    </row>
    <row r="215" spans="1:80">
      <c r="A215" s="26"/>
      <c r="B215" s="26"/>
      <c r="C215" s="26"/>
      <c r="D215" s="26"/>
      <c r="E215" s="26"/>
      <c r="F215" s="26"/>
      <c r="G215" s="26"/>
      <c r="H215" s="24"/>
      <c r="I215" s="25"/>
      <c r="J215" s="25"/>
      <c r="K215" s="25"/>
      <c r="L215" s="25"/>
      <c r="M215" s="25"/>
      <c r="N215" s="25"/>
      <c r="O215" s="25"/>
      <c r="P215" s="25"/>
      <c r="Q215" s="25"/>
      <c r="R215" s="25"/>
      <c r="S215" s="25"/>
      <c r="T215" s="25"/>
      <c r="U215" s="25"/>
      <c r="V215" s="25"/>
      <c r="W215" s="24"/>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c r="BF215" s="25"/>
      <c r="BG215" s="25"/>
      <c r="BH215" s="25"/>
      <c r="BI215" s="25"/>
      <c r="BJ215" s="25"/>
      <c r="BK215" s="25"/>
      <c r="BL215" s="25"/>
      <c r="BM215" s="25"/>
      <c r="BN215" s="25"/>
      <c r="BO215" s="25"/>
      <c r="BP215" s="25"/>
      <c r="BQ215" s="25"/>
      <c r="BR215" s="25"/>
      <c r="BS215" s="25"/>
      <c r="BT215" s="25"/>
      <c r="BU215" s="25"/>
      <c r="BV215" s="25"/>
      <c r="BW215" s="25"/>
      <c r="BX215" s="25"/>
      <c r="BY215" s="25"/>
      <c r="BZ215" s="25"/>
      <c r="CA215" s="25"/>
      <c r="CB215" s="25"/>
    </row>
    <row r="216" spans="1:80">
      <c r="A216" s="26"/>
      <c r="B216" s="26"/>
      <c r="C216" s="26"/>
      <c r="D216" s="26"/>
      <c r="E216" s="26"/>
      <c r="F216" s="26"/>
      <c r="G216" s="26"/>
      <c r="H216" s="24"/>
      <c r="I216" s="25"/>
      <c r="J216" s="25"/>
      <c r="K216" s="25"/>
      <c r="L216" s="25"/>
      <c r="M216" s="25"/>
      <c r="N216" s="25"/>
      <c r="O216" s="25"/>
      <c r="P216" s="25"/>
      <c r="Q216" s="25"/>
      <c r="R216" s="25"/>
      <c r="S216" s="25"/>
      <c r="T216" s="25"/>
      <c r="U216" s="25"/>
      <c r="V216" s="25"/>
      <c r="W216" s="24"/>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c r="BF216" s="25"/>
      <c r="BG216" s="25"/>
      <c r="BH216" s="25"/>
      <c r="BI216" s="25"/>
      <c r="BJ216" s="25"/>
      <c r="BK216" s="25"/>
      <c r="BL216" s="25"/>
      <c r="BM216" s="25"/>
      <c r="BN216" s="25"/>
      <c r="BO216" s="25"/>
      <c r="BP216" s="25"/>
      <c r="BQ216" s="25"/>
      <c r="BR216" s="25"/>
      <c r="BS216" s="25"/>
      <c r="BT216" s="25"/>
      <c r="BU216" s="25"/>
      <c r="BV216" s="25"/>
      <c r="BW216" s="25"/>
      <c r="BX216" s="25"/>
      <c r="BY216" s="25"/>
      <c r="BZ216" s="25"/>
      <c r="CA216" s="25"/>
      <c r="CB216" s="25"/>
    </row>
    <row r="217" spans="1:80">
      <c r="A217" s="26"/>
      <c r="B217" s="26"/>
      <c r="C217" s="26"/>
      <c r="D217" s="26"/>
      <c r="E217" s="26"/>
      <c r="F217" s="26"/>
      <c r="G217" s="26"/>
      <c r="H217" s="24"/>
      <c r="I217" s="25"/>
      <c r="J217" s="25"/>
      <c r="K217" s="25"/>
      <c r="L217" s="25"/>
      <c r="M217" s="25"/>
      <c r="N217" s="25"/>
      <c r="O217" s="25"/>
      <c r="P217" s="25"/>
      <c r="Q217" s="25"/>
      <c r="R217" s="25"/>
      <c r="S217" s="25"/>
      <c r="T217" s="25"/>
      <c r="U217" s="25"/>
      <c r="V217" s="25"/>
      <c r="W217" s="24"/>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5"/>
      <c r="BD217" s="25"/>
      <c r="BE217" s="25"/>
      <c r="BF217" s="25"/>
      <c r="BG217" s="25"/>
      <c r="BH217" s="25"/>
      <c r="BI217" s="25"/>
      <c r="BJ217" s="25"/>
      <c r="BK217" s="25"/>
      <c r="BL217" s="25"/>
      <c r="BM217" s="25"/>
      <c r="BN217" s="25"/>
      <c r="BO217" s="25"/>
      <c r="BP217" s="25"/>
      <c r="BQ217" s="25"/>
      <c r="BR217" s="25"/>
      <c r="BS217" s="25"/>
      <c r="BT217" s="25"/>
      <c r="BU217" s="25"/>
      <c r="BV217" s="25"/>
      <c r="BW217" s="25"/>
      <c r="BX217" s="25"/>
      <c r="BY217" s="25"/>
      <c r="BZ217" s="25"/>
      <c r="CA217" s="25"/>
      <c r="CB217" s="25"/>
    </row>
    <row r="218" spans="1:80">
      <c r="A218" s="26"/>
      <c r="B218" s="26"/>
      <c r="C218" s="26"/>
      <c r="D218" s="26"/>
      <c r="E218" s="26"/>
      <c r="F218" s="26"/>
      <c r="G218" s="26"/>
      <c r="H218" s="24"/>
      <c r="I218" s="25"/>
      <c r="J218" s="25"/>
      <c r="K218" s="25"/>
      <c r="L218" s="25"/>
      <c r="M218" s="25"/>
      <c r="N218" s="25"/>
      <c r="O218" s="25"/>
      <c r="P218" s="25"/>
      <c r="Q218" s="25"/>
      <c r="R218" s="25"/>
      <c r="S218" s="25"/>
      <c r="T218" s="25"/>
      <c r="U218" s="25"/>
      <c r="V218" s="25"/>
      <c r="W218" s="24"/>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c r="BF218" s="25"/>
      <c r="BG218" s="25"/>
      <c r="BH218" s="25"/>
      <c r="BI218" s="25"/>
      <c r="BJ218" s="25"/>
      <c r="BK218" s="25"/>
      <c r="BL218" s="25"/>
      <c r="BM218" s="25"/>
      <c r="BN218" s="25"/>
      <c r="BO218" s="25"/>
      <c r="BP218" s="25"/>
      <c r="BQ218" s="25"/>
      <c r="BR218" s="25"/>
      <c r="BS218" s="25"/>
      <c r="BT218" s="25"/>
      <c r="BU218" s="25"/>
      <c r="BV218" s="25"/>
      <c r="BW218" s="25"/>
      <c r="BX218" s="25"/>
      <c r="BY218" s="25"/>
      <c r="BZ218" s="25"/>
      <c r="CA218" s="25"/>
      <c r="CB218" s="25"/>
    </row>
    <row r="219" spans="1:80">
      <c r="A219" s="26"/>
      <c r="B219" s="26"/>
      <c r="C219" s="26"/>
      <c r="D219" s="26"/>
      <c r="E219" s="26"/>
      <c r="F219" s="26"/>
      <c r="G219" s="26"/>
      <c r="H219" s="24"/>
      <c r="I219" s="25"/>
      <c r="J219" s="25"/>
      <c r="K219" s="25"/>
      <c r="L219" s="25"/>
      <c r="M219" s="25"/>
      <c r="N219" s="25"/>
      <c r="O219" s="25"/>
      <c r="P219" s="25"/>
      <c r="Q219" s="25"/>
      <c r="R219" s="25"/>
      <c r="S219" s="25"/>
      <c r="T219" s="25"/>
      <c r="U219" s="25"/>
      <c r="V219" s="25"/>
      <c r="W219" s="24"/>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row>
    <row r="220" spans="1:80">
      <c r="A220" s="26"/>
      <c r="B220" s="26"/>
      <c r="C220" s="26"/>
      <c r="D220" s="26"/>
      <c r="E220" s="26"/>
      <c r="F220" s="26"/>
      <c r="G220" s="26"/>
      <c r="H220" s="24"/>
      <c r="I220" s="25"/>
      <c r="J220" s="25"/>
      <c r="K220" s="25"/>
      <c r="L220" s="25"/>
      <c r="M220" s="25"/>
      <c r="N220" s="25"/>
      <c r="O220" s="25"/>
      <c r="P220" s="25"/>
      <c r="Q220" s="25"/>
      <c r="R220" s="25"/>
      <c r="S220" s="25"/>
      <c r="T220" s="25"/>
      <c r="U220" s="25"/>
      <c r="V220" s="25"/>
      <c r="W220" s="24"/>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c r="BF220" s="25"/>
      <c r="BG220" s="25"/>
      <c r="BH220" s="25"/>
      <c r="BI220" s="25"/>
      <c r="BJ220" s="25"/>
      <c r="BK220" s="25"/>
      <c r="BL220" s="25"/>
      <c r="BM220" s="25"/>
      <c r="BN220" s="25"/>
      <c r="BO220" s="25"/>
      <c r="BP220" s="25"/>
      <c r="BQ220" s="25"/>
      <c r="BR220" s="25"/>
      <c r="BS220" s="25"/>
      <c r="BT220" s="25"/>
      <c r="BU220" s="25"/>
      <c r="BV220" s="25"/>
      <c r="BW220" s="25"/>
      <c r="BX220" s="25"/>
      <c r="BY220" s="25"/>
      <c r="BZ220" s="25"/>
      <c r="CA220" s="25"/>
      <c r="CB220" s="25"/>
    </row>
    <row r="221" spans="1:80">
      <c r="A221" s="26"/>
      <c r="B221" s="26"/>
      <c r="C221" s="26"/>
      <c r="D221" s="26"/>
      <c r="E221" s="26"/>
      <c r="F221" s="26"/>
      <c r="G221" s="26"/>
      <c r="H221" s="24"/>
      <c r="I221" s="25"/>
      <c r="J221" s="25"/>
      <c r="K221" s="25"/>
      <c r="L221" s="25"/>
      <c r="M221" s="25"/>
      <c r="N221" s="25"/>
      <c r="O221" s="25"/>
      <c r="P221" s="25"/>
      <c r="Q221" s="25"/>
      <c r="R221" s="25"/>
      <c r="S221" s="25"/>
      <c r="T221" s="25"/>
      <c r="U221" s="25"/>
      <c r="V221" s="25"/>
      <c r="W221" s="24"/>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5"/>
      <c r="BD221" s="25"/>
      <c r="BE221" s="25"/>
      <c r="BF221" s="25"/>
      <c r="BG221" s="25"/>
      <c r="BH221" s="25"/>
      <c r="BI221" s="25"/>
      <c r="BJ221" s="25"/>
      <c r="BK221" s="25"/>
      <c r="BL221" s="25"/>
      <c r="BM221" s="25"/>
      <c r="BN221" s="25"/>
      <c r="BO221" s="25"/>
      <c r="BP221" s="25"/>
      <c r="BQ221" s="25"/>
      <c r="BR221" s="25"/>
      <c r="BS221" s="25"/>
      <c r="BT221" s="25"/>
      <c r="BU221" s="25"/>
      <c r="BV221" s="25"/>
      <c r="BW221" s="25"/>
      <c r="BX221" s="25"/>
      <c r="BY221" s="25"/>
      <c r="BZ221" s="25"/>
      <c r="CA221" s="25"/>
      <c r="CB221" s="25"/>
    </row>
    <row r="222" spans="1:80">
      <c r="A222" s="26"/>
      <c r="B222" s="26"/>
      <c r="C222" s="26"/>
      <c r="D222" s="26"/>
      <c r="E222" s="26"/>
      <c r="F222" s="26"/>
      <c r="G222" s="26"/>
      <c r="H222" s="24"/>
      <c r="I222" s="25"/>
      <c r="J222" s="25"/>
      <c r="K222" s="25"/>
      <c r="L222" s="25"/>
      <c r="M222" s="25"/>
      <c r="N222" s="25"/>
      <c r="O222" s="25"/>
      <c r="P222" s="25"/>
      <c r="Q222" s="25"/>
      <c r="R222" s="25"/>
      <c r="S222" s="25"/>
      <c r="T222" s="25"/>
      <c r="U222" s="25"/>
      <c r="V222" s="25"/>
      <c r="W222" s="24"/>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c r="BF222" s="25"/>
      <c r="BG222" s="25"/>
      <c r="BH222" s="25"/>
      <c r="BI222" s="25"/>
      <c r="BJ222" s="25"/>
      <c r="BK222" s="25"/>
      <c r="BL222" s="25"/>
      <c r="BM222" s="25"/>
      <c r="BN222" s="25"/>
      <c r="BO222" s="25"/>
      <c r="BP222" s="25"/>
      <c r="BQ222" s="25"/>
      <c r="BR222" s="25"/>
      <c r="BS222" s="25"/>
      <c r="BT222" s="25"/>
      <c r="BU222" s="25"/>
      <c r="BV222" s="25"/>
      <c r="BW222" s="25"/>
      <c r="BX222" s="25"/>
      <c r="BY222" s="25"/>
      <c r="BZ222" s="25"/>
      <c r="CA222" s="25"/>
      <c r="CB222" s="25"/>
    </row>
    <row r="223" spans="1:80">
      <c r="A223" s="26"/>
      <c r="B223" s="26"/>
      <c r="C223" s="26"/>
      <c r="D223" s="26"/>
      <c r="E223" s="26"/>
      <c r="F223" s="26"/>
      <c r="G223" s="26"/>
      <c r="H223" s="24"/>
      <c r="I223" s="25"/>
      <c r="J223" s="25"/>
      <c r="K223" s="25"/>
      <c r="L223" s="25"/>
      <c r="M223" s="25"/>
      <c r="N223" s="25"/>
      <c r="O223" s="25"/>
      <c r="P223" s="25"/>
      <c r="Q223" s="25"/>
      <c r="R223" s="25"/>
      <c r="S223" s="25"/>
      <c r="T223" s="25"/>
      <c r="U223" s="25"/>
      <c r="V223" s="25"/>
      <c r="W223" s="24"/>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c r="AV223" s="25"/>
      <c r="AW223" s="25"/>
      <c r="AX223" s="25"/>
      <c r="AY223" s="25"/>
      <c r="AZ223" s="25"/>
      <c r="BA223" s="25"/>
      <c r="BB223" s="25"/>
      <c r="BC223" s="25"/>
      <c r="BD223" s="25"/>
      <c r="BE223" s="25"/>
      <c r="BF223" s="25"/>
      <c r="BG223" s="25"/>
      <c r="BH223" s="25"/>
      <c r="BI223" s="25"/>
      <c r="BJ223" s="25"/>
      <c r="BK223" s="25"/>
      <c r="BL223" s="25"/>
      <c r="BM223" s="25"/>
      <c r="BN223" s="25"/>
      <c r="BO223" s="25"/>
      <c r="BP223" s="25"/>
      <c r="BQ223" s="25"/>
      <c r="BR223" s="25"/>
      <c r="BS223" s="25"/>
      <c r="BT223" s="25"/>
      <c r="BU223" s="25"/>
      <c r="BV223" s="25"/>
      <c r="BW223" s="25"/>
      <c r="BX223" s="25"/>
      <c r="BY223" s="25"/>
      <c r="BZ223" s="25"/>
      <c r="CA223" s="25"/>
      <c r="CB223" s="25"/>
    </row>
    <row r="224" spans="1:80">
      <c r="A224" s="26"/>
      <c r="B224" s="26"/>
      <c r="C224" s="26"/>
      <c r="D224" s="26"/>
      <c r="E224" s="26"/>
      <c r="F224" s="26"/>
      <c r="G224" s="26"/>
      <c r="H224" s="24"/>
      <c r="I224" s="25"/>
      <c r="J224" s="25"/>
      <c r="K224" s="25"/>
      <c r="L224" s="25"/>
      <c r="M224" s="25"/>
      <c r="N224" s="25"/>
      <c r="O224" s="25"/>
      <c r="P224" s="25"/>
      <c r="Q224" s="25"/>
      <c r="R224" s="25"/>
      <c r="S224" s="25"/>
      <c r="T224" s="25"/>
      <c r="U224" s="25"/>
      <c r="V224" s="25"/>
      <c r="W224" s="24"/>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c r="BF224" s="25"/>
      <c r="BG224" s="25"/>
      <c r="BH224" s="25"/>
      <c r="BI224" s="25"/>
      <c r="BJ224" s="25"/>
      <c r="BK224" s="25"/>
      <c r="BL224" s="25"/>
      <c r="BM224" s="25"/>
      <c r="BN224" s="25"/>
      <c r="BO224" s="25"/>
      <c r="BP224" s="25"/>
      <c r="BQ224" s="25"/>
      <c r="BR224" s="25"/>
      <c r="BS224" s="25"/>
      <c r="BT224" s="25"/>
      <c r="BU224" s="25"/>
      <c r="BV224" s="25"/>
      <c r="BW224" s="25"/>
      <c r="BX224" s="25"/>
      <c r="BY224" s="25"/>
      <c r="BZ224" s="25"/>
      <c r="CA224" s="25"/>
      <c r="CB224" s="25"/>
    </row>
    <row r="225" spans="1:80">
      <c r="A225" s="26"/>
      <c r="B225" s="26"/>
      <c r="C225" s="26"/>
      <c r="D225" s="26"/>
      <c r="E225" s="26"/>
      <c r="F225" s="26"/>
      <c r="G225" s="26"/>
      <c r="H225" s="24"/>
      <c r="I225" s="25"/>
      <c r="J225" s="25"/>
      <c r="K225" s="25"/>
      <c r="L225" s="25"/>
      <c r="M225" s="25"/>
      <c r="N225" s="25"/>
      <c r="O225" s="25"/>
      <c r="P225" s="25"/>
      <c r="Q225" s="25"/>
      <c r="R225" s="25"/>
      <c r="S225" s="25"/>
      <c r="T225" s="25"/>
      <c r="U225" s="25"/>
      <c r="V225" s="25"/>
      <c r="W225" s="24"/>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c r="BF225" s="25"/>
      <c r="BG225" s="25"/>
      <c r="BH225" s="25"/>
      <c r="BI225" s="25"/>
      <c r="BJ225" s="25"/>
      <c r="BK225" s="25"/>
      <c r="BL225" s="25"/>
      <c r="BM225" s="25"/>
      <c r="BN225" s="25"/>
      <c r="BO225" s="25"/>
      <c r="BP225" s="25"/>
      <c r="BQ225" s="25"/>
      <c r="BR225" s="25"/>
      <c r="BS225" s="25"/>
      <c r="BT225" s="25"/>
      <c r="BU225" s="25"/>
      <c r="BV225" s="25"/>
      <c r="BW225" s="25"/>
      <c r="BX225" s="25"/>
      <c r="BY225" s="25"/>
      <c r="BZ225" s="25"/>
      <c r="CA225" s="25"/>
      <c r="CB225" s="25"/>
    </row>
    <row r="226" spans="1:80">
      <c r="A226" s="26"/>
      <c r="B226" s="26"/>
      <c r="C226" s="26"/>
      <c r="D226" s="26"/>
      <c r="E226" s="26"/>
      <c r="F226" s="26"/>
      <c r="G226" s="26"/>
      <c r="H226" s="24"/>
      <c r="I226" s="25"/>
      <c r="J226" s="25"/>
      <c r="K226" s="25"/>
      <c r="L226" s="25"/>
      <c r="M226" s="25"/>
      <c r="N226" s="25"/>
      <c r="O226" s="25"/>
      <c r="P226" s="25"/>
      <c r="Q226" s="25"/>
      <c r="R226" s="25"/>
      <c r="S226" s="25"/>
      <c r="T226" s="25"/>
      <c r="U226" s="25"/>
      <c r="V226" s="25"/>
      <c r="W226" s="24"/>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c r="BF226" s="25"/>
      <c r="BG226" s="25"/>
      <c r="BH226" s="25"/>
      <c r="BI226" s="25"/>
      <c r="BJ226" s="25"/>
      <c r="BK226" s="25"/>
      <c r="BL226" s="25"/>
      <c r="BM226" s="25"/>
      <c r="BN226" s="25"/>
      <c r="BO226" s="25"/>
      <c r="BP226" s="25"/>
      <c r="BQ226" s="25"/>
      <c r="BR226" s="25"/>
      <c r="BS226" s="25"/>
      <c r="BT226" s="25"/>
      <c r="BU226" s="25"/>
      <c r="BV226" s="25"/>
      <c r="BW226" s="25"/>
      <c r="BX226" s="25"/>
      <c r="BY226" s="25"/>
      <c r="BZ226" s="25"/>
      <c r="CA226" s="25"/>
      <c r="CB226" s="25"/>
    </row>
    <row r="227" spans="1:80">
      <c r="A227" s="26"/>
      <c r="B227" s="26"/>
      <c r="C227" s="26"/>
      <c r="D227" s="26"/>
      <c r="E227" s="26"/>
      <c r="F227" s="26"/>
      <c r="G227" s="26"/>
      <c r="H227" s="24"/>
      <c r="I227" s="25"/>
      <c r="J227" s="25"/>
      <c r="K227" s="25"/>
      <c r="L227" s="25"/>
      <c r="M227" s="25"/>
      <c r="N227" s="25"/>
      <c r="O227" s="25"/>
      <c r="P227" s="25"/>
      <c r="Q227" s="25"/>
      <c r="R227" s="25"/>
      <c r="S227" s="25"/>
      <c r="T227" s="25"/>
      <c r="U227" s="25"/>
      <c r="V227" s="25"/>
      <c r="W227" s="24"/>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25"/>
      <c r="BE227" s="25"/>
      <c r="BF227" s="25"/>
      <c r="BG227" s="25"/>
      <c r="BH227" s="25"/>
      <c r="BI227" s="25"/>
      <c r="BJ227" s="25"/>
      <c r="BK227" s="25"/>
      <c r="BL227" s="25"/>
      <c r="BM227" s="25"/>
      <c r="BN227" s="25"/>
      <c r="BO227" s="25"/>
      <c r="BP227" s="25"/>
      <c r="BQ227" s="25"/>
      <c r="BR227" s="25"/>
      <c r="BS227" s="25"/>
      <c r="BT227" s="25"/>
      <c r="BU227" s="25"/>
      <c r="BV227" s="25"/>
      <c r="BW227" s="25"/>
      <c r="BX227" s="25"/>
      <c r="BY227" s="25"/>
      <c r="BZ227" s="25"/>
      <c r="CA227" s="25"/>
      <c r="CB227" s="25"/>
    </row>
    <row r="228" spans="1:80">
      <c r="A228" s="26"/>
      <c r="B228" s="26"/>
      <c r="C228" s="26"/>
      <c r="D228" s="26"/>
      <c r="E228" s="26"/>
      <c r="F228" s="26"/>
      <c r="G228" s="26"/>
      <c r="H228" s="24"/>
      <c r="I228" s="25"/>
      <c r="J228" s="25"/>
      <c r="K228" s="25"/>
      <c r="L228" s="25"/>
      <c r="M228" s="25"/>
      <c r="N228" s="25"/>
      <c r="O228" s="25"/>
      <c r="P228" s="25"/>
      <c r="Q228" s="25"/>
      <c r="R228" s="25"/>
      <c r="S228" s="25"/>
      <c r="T228" s="25"/>
      <c r="U228" s="25"/>
      <c r="V228" s="25"/>
      <c r="W228" s="24"/>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c r="BF228" s="25"/>
      <c r="BG228" s="25"/>
      <c r="BH228" s="25"/>
      <c r="BI228" s="25"/>
      <c r="BJ228" s="25"/>
      <c r="BK228" s="25"/>
      <c r="BL228" s="25"/>
      <c r="BM228" s="25"/>
      <c r="BN228" s="25"/>
      <c r="BO228" s="25"/>
      <c r="BP228" s="25"/>
      <c r="BQ228" s="25"/>
      <c r="BR228" s="25"/>
      <c r="BS228" s="25"/>
      <c r="BT228" s="25"/>
      <c r="BU228" s="25"/>
      <c r="BV228" s="25"/>
      <c r="BW228" s="25"/>
      <c r="BX228" s="25"/>
      <c r="BY228" s="25"/>
      <c r="BZ228" s="25"/>
      <c r="CA228" s="25"/>
      <c r="CB228" s="25"/>
    </row>
    <row r="229" spans="1:80">
      <c r="A229" s="26"/>
      <c r="B229" s="26"/>
      <c r="C229" s="26"/>
      <c r="D229" s="26"/>
      <c r="E229" s="26"/>
      <c r="F229" s="26"/>
      <c r="G229" s="26"/>
      <c r="H229" s="24"/>
      <c r="I229" s="25"/>
      <c r="J229" s="25"/>
      <c r="K229" s="25"/>
      <c r="L229" s="25"/>
      <c r="M229" s="25"/>
      <c r="N229" s="25"/>
      <c r="O229" s="25"/>
      <c r="P229" s="25"/>
      <c r="Q229" s="25"/>
      <c r="R229" s="25"/>
      <c r="S229" s="25"/>
      <c r="T229" s="25"/>
      <c r="U229" s="25"/>
      <c r="V229" s="25"/>
      <c r="W229" s="24"/>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c r="BF229" s="25"/>
      <c r="BG229" s="25"/>
      <c r="BH229" s="25"/>
      <c r="BI229" s="25"/>
      <c r="BJ229" s="25"/>
      <c r="BK229" s="25"/>
      <c r="BL229" s="25"/>
      <c r="BM229" s="25"/>
      <c r="BN229" s="25"/>
      <c r="BO229" s="25"/>
      <c r="BP229" s="25"/>
      <c r="BQ229" s="25"/>
      <c r="BR229" s="25"/>
      <c r="BS229" s="25"/>
      <c r="BT229" s="25"/>
      <c r="BU229" s="25"/>
      <c r="BV229" s="25"/>
      <c r="BW229" s="25"/>
      <c r="BX229" s="25"/>
      <c r="BY229" s="25"/>
      <c r="BZ229" s="25"/>
      <c r="CA229" s="25"/>
      <c r="CB229" s="25"/>
    </row>
    <row r="230" spans="1:80">
      <c r="A230" s="26"/>
      <c r="B230" s="26"/>
      <c r="C230" s="26"/>
      <c r="D230" s="26"/>
      <c r="E230" s="26"/>
      <c r="F230" s="26"/>
      <c r="G230" s="26"/>
      <c r="H230" s="24"/>
      <c r="I230" s="25"/>
      <c r="J230" s="25"/>
      <c r="K230" s="25"/>
      <c r="L230" s="25"/>
      <c r="M230" s="25"/>
      <c r="N230" s="25"/>
      <c r="O230" s="25"/>
      <c r="P230" s="25"/>
      <c r="Q230" s="25"/>
      <c r="R230" s="25"/>
      <c r="S230" s="25"/>
      <c r="T230" s="25"/>
      <c r="U230" s="25"/>
      <c r="V230" s="25"/>
      <c r="W230" s="24"/>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row>
    <row r="231" spans="1:80">
      <c r="A231" s="26"/>
      <c r="B231" s="26"/>
      <c r="C231" s="26"/>
      <c r="D231" s="26"/>
      <c r="E231" s="26"/>
      <c r="F231" s="26"/>
      <c r="G231" s="26"/>
      <c r="H231" s="24"/>
      <c r="I231" s="25"/>
      <c r="J231" s="25"/>
      <c r="K231" s="25"/>
      <c r="L231" s="25"/>
      <c r="M231" s="25"/>
      <c r="N231" s="25"/>
      <c r="O231" s="25"/>
      <c r="P231" s="25"/>
      <c r="Q231" s="25"/>
      <c r="R231" s="25"/>
      <c r="S231" s="25"/>
      <c r="T231" s="25"/>
      <c r="U231" s="25"/>
      <c r="V231" s="25"/>
      <c r="W231" s="24"/>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25"/>
      <c r="BE231" s="25"/>
      <c r="BF231" s="25"/>
      <c r="BG231" s="25"/>
      <c r="BH231" s="25"/>
      <c r="BI231" s="25"/>
      <c r="BJ231" s="25"/>
      <c r="BK231" s="25"/>
      <c r="BL231" s="25"/>
      <c r="BM231" s="25"/>
      <c r="BN231" s="25"/>
      <c r="BO231" s="25"/>
      <c r="BP231" s="25"/>
      <c r="BQ231" s="25"/>
      <c r="BR231" s="25"/>
      <c r="BS231" s="25"/>
      <c r="BT231" s="25"/>
      <c r="BU231" s="25"/>
      <c r="BV231" s="25"/>
      <c r="BW231" s="25"/>
      <c r="BX231" s="25"/>
      <c r="BY231" s="25"/>
      <c r="BZ231" s="25"/>
      <c r="CA231" s="25"/>
      <c r="CB231" s="25"/>
    </row>
    <row r="232" spans="1:80">
      <c r="A232" s="26"/>
      <c r="B232" s="26"/>
      <c r="C232" s="26"/>
      <c r="D232" s="26"/>
      <c r="E232" s="26"/>
      <c r="F232" s="26"/>
      <c r="G232" s="26"/>
      <c r="H232" s="24"/>
      <c r="I232" s="25"/>
      <c r="J232" s="25"/>
      <c r="K232" s="25"/>
      <c r="L232" s="25"/>
      <c r="M232" s="25"/>
      <c r="N232" s="25"/>
      <c r="O232" s="25"/>
      <c r="P232" s="25"/>
      <c r="Q232" s="25"/>
      <c r="R232" s="25"/>
      <c r="S232" s="25"/>
      <c r="T232" s="25"/>
      <c r="U232" s="25"/>
      <c r="V232" s="25"/>
      <c r="W232" s="24"/>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row>
    <row r="233" spans="1:80">
      <c r="A233" s="26"/>
      <c r="B233" s="26"/>
      <c r="C233" s="26"/>
      <c r="D233" s="26"/>
      <c r="E233" s="26"/>
      <c r="F233" s="26"/>
      <c r="G233" s="26"/>
      <c r="H233" s="24"/>
      <c r="I233" s="25"/>
      <c r="J233" s="25"/>
      <c r="K233" s="25"/>
      <c r="L233" s="25"/>
      <c r="M233" s="25"/>
      <c r="N233" s="25"/>
      <c r="O233" s="25"/>
      <c r="P233" s="25"/>
      <c r="Q233" s="25"/>
      <c r="R233" s="25"/>
      <c r="S233" s="25"/>
      <c r="T233" s="25"/>
      <c r="U233" s="25"/>
      <c r="V233" s="25"/>
      <c r="W233" s="24"/>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25"/>
      <c r="AW233" s="25"/>
      <c r="AX233" s="25"/>
      <c r="AY233" s="25"/>
      <c r="AZ233" s="25"/>
      <c r="BA233" s="25"/>
      <c r="BB233" s="25"/>
      <c r="BC233" s="25"/>
      <c r="BD233" s="25"/>
      <c r="BE233" s="25"/>
      <c r="BF233" s="25"/>
      <c r="BG233" s="25"/>
      <c r="BH233" s="25"/>
      <c r="BI233" s="25"/>
      <c r="BJ233" s="25"/>
      <c r="BK233" s="25"/>
      <c r="BL233" s="25"/>
      <c r="BM233" s="25"/>
      <c r="BN233" s="25"/>
      <c r="BO233" s="25"/>
      <c r="BP233" s="25"/>
      <c r="BQ233" s="25"/>
      <c r="BR233" s="25"/>
      <c r="BS233" s="25"/>
      <c r="BT233" s="25"/>
      <c r="BU233" s="25"/>
      <c r="BV233" s="25"/>
      <c r="BW233" s="25"/>
      <c r="BX233" s="25"/>
      <c r="BY233" s="25"/>
      <c r="BZ233" s="25"/>
      <c r="CA233" s="25"/>
      <c r="CB233" s="25"/>
    </row>
    <row r="234" spans="1:80">
      <c r="A234" s="26"/>
      <c r="B234" s="26"/>
      <c r="C234" s="26"/>
      <c r="D234" s="26"/>
      <c r="E234" s="26"/>
      <c r="F234" s="26"/>
      <c r="G234" s="26"/>
      <c r="H234" s="24"/>
      <c r="I234" s="25"/>
      <c r="J234" s="25"/>
      <c r="K234" s="25"/>
      <c r="L234" s="25"/>
      <c r="M234" s="25"/>
      <c r="N234" s="25"/>
      <c r="O234" s="25"/>
      <c r="P234" s="25"/>
      <c r="Q234" s="25"/>
      <c r="R234" s="25"/>
      <c r="S234" s="25"/>
      <c r="T234" s="25"/>
      <c r="U234" s="25"/>
      <c r="V234" s="25"/>
      <c r="W234" s="24"/>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c r="BF234" s="25"/>
      <c r="BG234" s="25"/>
      <c r="BH234" s="25"/>
      <c r="BI234" s="25"/>
      <c r="BJ234" s="25"/>
      <c r="BK234" s="25"/>
      <c r="BL234" s="25"/>
      <c r="BM234" s="25"/>
      <c r="BN234" s="25"/>
      <c r="BO234" s="25"/>
      <c r="BP234" s="25"/>
      <c r="BQ234" s="25"/>
      <c r="BR234" s="25"/>
      <c r="BS234" s="25"/>
      <c r="BT234" s="25"/>
      <c r="BU234" s="25"/>
      <c r="BV234" s="25"/>
      <c r="BW234" s="25"/>
      <c r="BX234" s="25"/>
      <c r="BY234" s="25"/>
      <c r="BZ234" s="25"/>
      <c r="CA234" s="25"/>
      <c r="CB234" s="25"/>
    </row>
    <row r="235" spans="1:80">
      <c r="A235" s="26"/>
      <c r="B235" s="26"/>
      <c r="C235" s="26"/>
      <c r="D235" s="26"/>
      <c r="E235" s="26"/>
      <c r="F235" s="26"/>
      <c r="G235" s="26"/>
      <c r="H235" s="24"/>
      <c r="I235" s="25"/>
      <c r="J235" s="25"/>
      <c r="K235" s="25"/>
      <c r="L235" s="25"/>
      <c r="M235" s="25"/>
      <c r="N235" s="25"/>
      <c r="O235" s="25"/>
      <c r="P235" s="25"/>
      <c r="Q235" s="25"/>
      <c r="R235" s="25"/>
      <c r="S235" s="25"/>
      <c r="T235" s="25"/>
      <c r="U235" s="25"/>
      <c r="V235" s="25"/>
      <c r="W235" s="24"/>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c r="BE235" s="25"/>
      <c r="BF235" s="25"/>
      <c r="BG235" s="25"/>
      <c r="BH235" s="25"/>
      <c r="BI235" s="25"/>
      <c r="BJ235" s="25"/>
      <c r="BK235" s="25"/>
      <c r="BL235" s="25"/>
      <c r="BM235" s="25"/>
      <c r="BN235" s="25"/>
      <c r="BO235" s="25"/>
      <c r="BP235" s="25"/>
      <c r="BQ235" s="25"/>
      <c r="BR235" s="25"/>
      <c r="BS235" s="25"/>
      <c r="BT235" s="25"/>
      <c r="BU235" s="25"/>
      <c r="BV235" s="25"/>
      <c r="BW235" s="25"/>
      <c r="BX235" s="25"/>
      <c r="BY235" s="25"/>
      <c r="BZ235" s="25"/>
      <c r="CA235" s="25"/>
      <c r="CB235" s="25"/>
    </row>
    <row r="236" spans="1:80">
      <c r="A236" s="26"/>
      <c r="B236" s="26"/>
      <c r="C236" s="26"/>
      <c r="D236" s="26"/>
      <c r="E236" s="26"/>
      <c r="F236" s="26"/>
      <c r="G236" s="26"/>
      <c r="H236" s="24"/>
      <c r="I236" s="25"/>
      <c r="J236" s="25"/>
      <c r="K236" s="25"/>
      <c r="L236" s="25"/>
      <c r="M236" s="25"/>
      <c r="N236" s="25"/>
      <c r="O236" s="25"/>
      <c r="P236" s="25"/>
      <c r="Q236" s="25"/>
      <c r="R236" s="25"/>
      <c r="S236" s="25"/>
      <c r="T236" s="25"/>
      <c r="U236" s="25"/>
      <c r="V236" s="25"/>
      <c r="W236" s="24"/>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c r="BF236" s="25"/>
      <c r="BG236" s="25"/>
      <c r="BH236" s="25"/>
      <c r="BI236" s="25"/>
      <c r="BJ236" s="25"/>
      <c r="BK236" s="25"/>
      <c r="BL236" s="25"/>
      <c r="BM236" s="25"/>
      <c r="BN236" s="25"/>
      <c r="BO236" s="25"/>
      <c r="BP236" s="25"/>
      <c r="BQ236" s="25"/>
      <c r="BR236" s="25"/>
      <c r="BS236" s="25"/>
      <c r="BT236" s="25"/>
      <c r="BU236" s="25"/>
      <c r="BV236" s="25"/>
      <c r="BW236" s="25"/>
      <c r="BX236" s="25"/>
      <c r="BY236" s="25"/>
      <c r="BZ236" s="25"/>
      <c r="CA236" s="25"/>
      <c r="CB236" s="25"/>
    </row>
    <row r="237" spans="1:80">
      <c r="A237" s="26"/>
      <c r="B237" s="26"/>
      <c r="C237" s="26"/>
      <c r="D237" s="26"/>
      <c r="E237" s="26"/>
      <c r="F237" s="26"/>
      <c r="G237" s="26"/>
      <c r="H237" s="24"/>
      <c r="I237" s="25"/>
      <c r="J237" s="25"/>
      <c r="K237" s="25"/>
      <c r="L237" s="25"/>
      <c r="M237" s="25"/>
      <c r="N237" s="25"/>
      <c r="O237" s="25"/>
      <c r="P237" s="25"/>
      <c r="Q237" s="25"/>
      <c r="R237" s="25"/>
      <c r="S237" s="25"/>
      <c r="T237" s="25"/>
      <c r="U237" s="25"/>
      <c r="V237" s="25"/>
      <c r="W237" s="24"/>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row>
    <row r="238" spans="1:80">
      <c r="A238" s="26"/>
      <c r="B238" s="26"/>
      <c r="C238" s="26"/>
      <c r="D238" s="26"/>
      <c r="E238" s="26"/>
      <c r="F238" s="26"/>
      <c r="G238" s="26"/>
      <c r="H238" s="24"/>
      <c r="I238" s="25"/>
      <c r="J238" s="25"/>
      <c r="K238" s="25"/>
      <c r="L238" s="25"/>
      <c r="M238" s="25"/>
      <c r="N238" s="25"/>
      <c r="O238" s="25"/>
      <c r="P238" s="25"/>
      <c r="Q238" s="25"/>
      <c r="R238" s="25"/>
      <c r="S238" s="25"/>
      <c r="T238" s="25"/>
      <c r="U238" s="25"/>
      <c r="V238" s="25"/>
      <c r="W238" s="24"/>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row>
    <row r="239" spans="1:80">
      <c r="A239" s="26"/>
      <c r="B239" s="26"/>
      <c r="C239" s="26"/>
      <c r="D239" s="26"/>
      <c r="E239" s="26"/>
      <c r="F239" s="26"/>
      <c r="G239" s="26"/>
      <c r="H239" s="24"/>
      <c r="I239" s="25"/>
      <c r="J239" s="25"/>
      <c r="K239" s="25"/>
      <c r="L239" s="25"/>
      <c r="M239" s="25"/>
      <c r="N239" s="25"/>
      <c r="O239" s="25"/>
      <c r="P239" s="25"/>
      <c r="Q239" s="25"/>
      <c r="R239" s="25"/>
      <c r="S239" s="25"/>
      <c r="T239" s="25"/>
      <c r="U239" s="25"/>
      <c r="V239" s="25"/>
      <c r="W239" s="24"/>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c r="BE239" s="25"/>
      <c r="BF239" s="25"/>
      <c r="BG239" s="25"/>
      <c r="BH239" s="25"/>
      <c r="BI239" s="25"/>
      <c r="BJ239" s="25"/>
      <c r="BK239" s="25"/>
      <c r="BL239" s="25"/>
      <c r="BM239" s="25"/>
      <c r="BN239" s="25"/>
      <c r="BO239" s="25"/>
      <c r="BP239" s="25"/>
      <c r="BQ239" s="25"/>
      <c r="BR239" s="25"/>
      <c r="BS239" s="25"/>
      <c r="BT239" s="25"/>
      <c r="BU239" s="25"/>
      <c r="BV239" s="25"/>
      <c r="BW239" s="25"/>
      <c r="BX239" s="25"/>
      <c r="BY239" s="25"/>
      <c r="BZ239" s="25"/>
      <c r="CA239" s="25"/>
      <c r="CB239" s="25"/>
    </row>
    <row r="240" spans="1:80">
      <c r="A240" s="26"/>
      <c r="B240" s="26"/>
      <c r="C240" s="26"/>
      <c r="D240" s="26"/>
      <c r="E240" s="26"/>
      <c r="F240" s="26"/>
      <c r="G240" s="26"/>
      <c r="H240" s="24"/>
      <c r="I240" s="25"/>
      <c r="J240" s="25"/>
      <c r="K240" s="25"/>
      <c r="L240" s="25"/>
      <c r="M240" s="25"/>
      <c r="N240" s="25"/>
      <c r="O240" s="25"/>
      <c r="P240" s="25"/>
      <c r="Q240" s="25"/>
      <c r="R240" s="25"/>
      <c r="S240" s="25"/>
      <c r="T240" s="25"/>
      <c r="U240" s="25"/>
      <c r="V240" s="25"/>
      <c r="W240" s="24"/>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c r="BF240" s="25"/>
      <c r="BG240" s="25"/>
      <c r="BH240" s="25"/>
      <c r="BI240" s="25"/>
      <c r="BJ240" s="25"/>
      <c r="BK240" s="25"/>
      <c r="BL240" s="25"/>
      <c r="BM240" s="25"/>
      <c r="BN240" s="25"/>
      <c r="BO240" s="25"/>
      <c r="BP240" s="25"/>
      <c r="BQ240" s="25"/>
      <c r="BR240" s="25"/>
      <c r="BS240" s="25"/>
      <c r="BT240" s="25"/>
      <c r="BU240" s="25"/>
      <c r="BV240" s="25"/>
      <c r="BW240" s="25"/>
      <c r="BX240" s="25"/>
      <c r="BY240" s="25"/>
      <c r="BZ240" s="25"/>
      <c r="CA240" s="25"/>
      <c r="CB240" s="25"/>
    </row>
    <row r="241" spans="1:80">
      <c r="A241" s="26"/>
      <c r="B241" s="26"/>
      <c r="C241" s="26"/>
      <c r="D241" s="26"/>
      <c r="E241" s="26"/>
      <c r="F241" s="26"/>
      <c r="G241" s="26"/>
      <c r="H241" s="24"/>
      <c r="I241" s="25"/>
      <c r="J241" s="25"/>
      <c r="K241" s="25"/>
      <c r="L241" s="25"/>
      <c r="M241" s="25"/>
      <c r="N241" s="25"/>
      <c r="O241" s="25"/>
      <c r="P241" s="25"/>
      <c r="Q241" s="25"/>
      <c r="R241" s="25"/>
      <c r="S241" s="25"/>
      <c r="T241" s="25"/>
      <c r="U241" s="25"/>
      <c r="V241" s="25"/>
      <c r="W241" s="24"/>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row>
    <row r="242" spans="1:80">
      <c r="A242" s="26"/>
      <c r="B242" s="26"/>
      <c r="C242" s="26"/>
      <c r="D242" s="26"/>
      <c r="E242" s="26"/>
      <c r="F242" s="26"/>
      <c r="G242" s="26"/>
      <c r="H242" s="24"/>
      <c r="I242" s="25"/>
      <c r="J242" s="25"/>
      <c r="K242" s="25"/>
      <c r="L242" s="25"/>
      <c r="M242" s="25"/>
      <c r="N242" s="25"/>
      <c r="O242" s="25"/>
      <c r="P242" s="25"/>
      <c r="Q242" s="25"/>
      <c r="R242" s="25"/>
      <c r="S242" s="25"/>
      <c r="T242" s="25"/>
      <c r="U242" s="25"/>
      <c r="V242" s="25"/>
      <c r="W242" s="24"/>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c r="BF242" s="25"/>
      <c r="BG242" s="25"/>
      <c r="BH242" s="25"/>
      <c r="BI242" s="25"/>
      <c r="BJ242" s="25"/>
      <c r="BK242" s="25"/>
      <c r="BL242" s="25"/>
      <c r="BM242" s="25"/>
      <c r="BN242" s="25"/>
      <c r="BO242" s="25"/>
      <c r="BP242" s="25"/>
      <c r="BQ242" s="25"/>
      <c r="BR242" s="25"/>
      <c r="BS242" s="25"/>
      <c r="BT242" s="25"/>
      <c r="BU242" s="25"/>
      <c r="BV242" s="25"/>
      <c r="BW242" s="25"/>
      <c r="BX242" s="25"/>
      <c r="BY242" s="25"/>
      <c r="BZ242" s="25"/>
      <c r="CA242" s="25"/>
      <c r="CB242" s="25"/>
    </row>
    <row r="243" spans="1:80">
      <c r="A243" s="26"/>
      <c r="B243" s="26"/>
      <c r="C243" s="26"/>
      <c r="D243" s="26"/>
      <c r="E243" s="26"/>
      <c r="F243" s="26"/>
      <c r="G243" s="26"/>
      <c r="H243" s="24"/>
      <c r="I243" s="25"/>
      <c r="J243" s="25"/>
      <c r="K243" s="25"/>
      <c r="L243" s="25"/>
      <c r="M243" s="25"/>
      <c r="N243" s="25"/>
      <c r="O243" s="25"/>
      <c r="P243" s="25"/>
      <c r="Q243" s="25"/>
      <c r="R243" s="25"/>
      <c r="S243" s="25"/>
      <c r="T243" s="25"/>
      <c r="U243" s="25"/>
      <c r="V243" s="25"/>
      <c r="W243" s="24"/>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25"/>
      <c r="BE243" s="25"/>
      <c r="BF243" s="25"/>
      <c r="BG243" s="25"/>
      <c r="BH243" s="25"/>
      <c r="BI243" s="25"/>
      <c r="BJ243" s="25"/>
      <c r="BK243" s="25"/>
      <c r="BL243" s="25"/>
      <c r="BM243" s="25"/>
      <c r="BN243" s="25"/>
      <c r="BO243" s="25"/>
      <c r="BP243" s="25"/>
      <c r="BQ243" s="25"/>
      <c r="BR243" s="25"/>
      <c r="BS243" s="25"/>
      <c r="BT243" s="25"/>
      <c r="BU243" s="25"/>
      <c r="BV243" s="25"/>
      <c r="BW243" s="25"/>
      <c r="BX243" s="25"/>
      <c r="BY243" s="25"/>
      <c r="BZ243" s="25"/>
      <c r="CA243" s="25"/>
      <c r="CB243" s="25"/>
    </row>
    <row r="244" spans="1:80">
      <c r="A244" s="26"/>
      <c r="B244" s="26"/>
      <c r="C244" s="26"/>
      <c r="D244" s="26"/>
      <c r="E244" s="26"/>
      <c r="F244" s="26"/>
      <c r="G244" s="26"/>
      <c r="H244" s="24"/>
      <c r="I244" s="25"/>
      <c r="J244" s="25"/>
      <c r="K244" s="25"/>
      <c r="L244" s="25"/>
      <c r="M244" s="25"/>
      <c r="N244" s="25"/>
      <c r="O244" s="25"/>
      <c r="P244" s="25"/>
      <c r="Q244" s="25"/>
      <c r="R244" s="25"/>
      <c r="S244" s="25"/>
      <c r="T244" s="25"/>
      <c r="U244" s="25"/>
      <c r="V244" s="25"/>
      <c r="W244" s="24"/>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c r="BF244" s="25"/>
      <c r="BG244" s="25"/>
      <c r="BH244" s="25"/>
      <c r="BI244" s="25"/>
      <c r="BJ244" s="25"/>
      <c r="BK244" s="25"/>
      <c r="BL244" s="25"/>
      <c r="BM244" s="25"/>
      <c r="BN244" s="25"/>
      <c r="BO244" s="25"/>
      <c r="BP244" s="25"/>
      <c r="BQ244" s="25"/>
      <c r="BR244" s="25"/>
      <c r="BS244" s="25"/>
      <c r="BT244" s="25"/>
      <c r="BU244" s="25"/>
      <c r="BV244" s="25"/>
      <c r="BW244" s="25"/>
      <c r="BX244" s="25"/>
      <c r="BY244" s="25"/>
      <c r="BZ244" s="25"/>
      <c r="CA244" s="25"/>
      <c r="CB244" s="25"/>
    </row>
    <row r="245" spans="1:80">
      <c r="A245" s="26"/>
      <c r="B245" s="26"/>
      <c r="C245" s="26"/>
      <c r="D245" s="26"/>
      <c r="E245" s="26"/>
      <c r="F245" s="26"/>
      <c r="G245" s="26"/>
      <c r="H245" s="24"/>
      <c r="I245" s="25"/>
      <c r="J245" s="25"/>
      <c r="K245" s="25"/>
      <c r="L245" s="25"/>
      <c r="M245" s="25"/>
      <c r="N245" s="25"/>
      <c r="O245" s="25"/>
      <c r="P245" s="25"/>
      <c r="Q245" s="25"/>
      <c r="R245" s="25"/>
      <c r="S245" s="25"/>
      <c r="T245" s="25"/>
      <c r="U245" s="25"/>
      <c r="V245" s="25"/>
      <c r="W245" s="24"/>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row>
    <row r="246" spans="1:80">
      <c r="A246" s="26"/>
      <c r="B246" s="26"/>
      <c r="C246" s="26"/>
      <c r="D246" s="26"/>
      <c r="E246" s="26"/>
      <c r="F246" s="26"/>
      <c r="G246" s="26"/>
      <c r="H246" s="24"/>
      <c r="I246" s="25"/>
      <c r="J246" s="25"/>
      <c r="K246" s="25"/>
      <c r="L246" s="25"/>
      <c r="M246" s="25"/>
      <c r="N246" s="25"/>
      <c r="O246" s="25"/>
      <c r="P246" s="25"/>
      <c r="Q246" s="25"/>
      <c r="R246" s="25"/>
      <c r="S246" s="25"/>
      <c r="T246" s="25"/>
      <c r="U246" s="25"/>
      <c r="V246" s="25"/>
      <c r="W246" s="24"/>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c r="BF246" s="25"/>
      <c r="BG246" s="25"/>
      <c r="BH246" s="25"/>
      <c r="BI246" s="25"/>
      <c r="BJ246" s="25"/>
      <c r="BK246" s="25"/>
      <c r="BL246" s="25"/>
      <c r="BM246" s="25"/>
      <c r="BN246" s="25"/>
      <c r="BO246" s="25"/>
      <c r="BP246" s="25"/>
      <c r="BQ246" s="25"/>
      <c r="BR246" s="25"/>
      <c r="BS246" s="25"/>
      <c r="BT246" s="25"/>
      <c r="BU246" s="25"/>
      <c r="BV246" s="25"/>
      <c r="BW246" s="25"/>
      <c r="BX246" s="25"/>
      <c r="BY246" s="25"/>
      <c r="BZ246" s="25"/>
      <c r="CA246" s="25"/>
      <c r="CB246" s="25"/>
    </row>
    <row r="247" spans="1:80">
      <c r="A247" s="26"/>
      <c r="B247" s="26"/>
      <c r="C247" s="26"/>
      <c r="D247" s="26"/>
      <c r="E247" s="26"/>
      <c r="F247" s="26"/>
      <c r="G247" s="26"/>
      <c r="H247" s="24"/>
      <c r="I247" s="25"/>
      <c r="J247" s="25"/>
      <c r="K247" s="25"/>
      <c r="L247" s="25"/>
      <c r="M247" s="25"/>
      <c r="N247" s="25"/>
      <c r="O247" s="25"/>
      <c r="P247" s="25"/>
      <c r="Q247" s="25"/>
      <c r="R247" s="25"/>
      <c r="S247" s="25"/>
      <c r="T247" s="25"/>
      <c r="U247" s="25"/>
      <c r="V247" s="25"/>
      <c r="W247" s="24"/>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row>
    <row r="248" spans="1:80">
      <c r="A248" s="26"/>
      <c r="B248" s="26"/>
      <c r="C248" s="26"/>
      <c r="D248" s="26"/>
      <c r="E248" s="26"/>
      <c r="F248" s="26"/>
      <c r="G248" s="26"/>
      <c r="H248" s="24"/>
      <c r="I248" s="25"/>
      <c r="J248" s="25"/>
      <c r="K248" s="25"/>
      <c r="L248" s="25"/>
      <c r="M248" s="25"/>
      <c r="N248" s="25"/>
      <c r="O248" s="25"/>
      <c r="P248" s="25"/>
      <c r="Q248" s="25"/>
      <c r="R248" s="25"/>
      <c r="S248" s="25"/>
      <c r="T248" s="25"/>
      <c r="U248" s="25"/>
      <c r="V248" s="25"/>
      <c r="W248" s="24"/>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c r="BF248" s="25"/>
      <c r="BG248" s="25"/>
      <c r="BH248" s="25"/>
      <c r="BI248" s="25"/>
      <c r="BJ248" s="25"/>
      <c r="BK248" s="25"/>
      <c r="BL248" s="25"/>
      <c r="BM248" s="25"/>
      <c r="BN248" s="25"/>
      <c r="BO248" s="25"/>
      <c r="BP248" s="25"/>
      <c r="BQ248" s="25"/>
      <c r="BR248" s="25"/>
      <c r="BS248" s="25"/>
      <c r="BT248" s="25"/>
      <c r="BU248" s="25"/>
      <c r="BV248" s="25"/>
      <c r="BW248" s="25"/>
      <c r="BX248" s="25"/>
      <c r="BY248" s="25"/>
      <c r="BZ248" s="25"/>
      <c r="CA248" s="25"/>
      <c r="CB248" s="25"/>
    </row>
    <row r="249" spans="1:80">
      <c r="A249" s="26"/>
      <c r="B249" s="26"/>
      <c r="C249" s="26"/>
      <c r="D249" s="26"/>
      <c r="E249" s="26"/>
      <c r="F249" s="26"/>
      <c r="G249" s="26"/>
      <c r="H249" s="24"/>
      <c r="I249" s="25"/>
      <c r="J249" s="25"/>
      <c r="K249" s="25"/>
      <c r="L249" s="25"/>
      <c r="M249" s="25"/>
      <c r="N249" s="25"/>
      <c r="O249" s="25"/>
      <c r="P249" s="25"/>
      <c r="Q249" s="25"/>
      <c r="R249" s="25"/>
      <c r="S249" s="25"/>
      <c r="T249" s="25"/>
      <c r="U249" s="25"/>
      <c r="V249" s="25"/>
      <c r="W249" s="24"/>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c r="BB249" s="25"/>
      <c r="BC249" s="25"/>
      <c r="BD249" s="25"/>
      <c r="BE249" s="25"/>
      <c r="BF249" s="25"/>
      <c r="BG249" s="25"/>
      <c r="BH249" s="25"/>
      <c r="BI249" s="25"/>
      <c r="BJ249" s="25"/>
      <c r="BK249" s="25"/>
      <c r="BL249" s="25"/>
      <c r="BM249" s="25"/>
      <c r="BN249" s="25"/>
      <c r="BO249" s="25"/>
      <c r="BP249" s="25"/>
      <c r="BQ249" s="25"/>
      <c r="BR249" s="25"/>
      <c r="BS249" s="25"/>
      <c r="BT249" s="25"/>
      <c r="BU249" s="25"/>
      <c r="BV249" s="25"/>
      <c r="BW249" s="25"/>
      <c r="BX249" s="25"/>
      <c r="BY249" s="25"/>
      <c r="BZ249" s="25"/>
      <c r="CA249" s="25"/>
      <c r="CB249" s="25"/>
    </row>
    <row r="250" spans="1:80">
      <c r="A250" s="26"/>
      <c r="B250" s="26"/>
      <c r="C250" s="26"/>
      <c r="D250" s="26"/>
      <c r="E250" s="26"/>
      <c r="F250" s="26"/>
      <c r="G250" s="26"/>
      <c r="H250" s="24"/>
      <c r="I250" s="25"/>
      <c r="J250" s="25"/>
      <c r="K250" s="25"/>
      <c r="L250" s="25"/>
      <c r="M250" s="25"/>
      <c r="N250" s="25"/>
      <c r="O250" s="25"/>
      <c r="P250" s="25"/>
      <c r="Q250" s="25"/>
      <c r="R250" s="25"/>
      <c r="S250" s="25"/>
      <c r="T250" s="25"/>
      <c r="U250" s="25"/>
      <c r="V250" s="25"/>
      <c r="W250" s="24"/>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c r="BF250" s="25"/>
      <c r="BG250" s="25"/>
      <c r="BH250" s="25"/>
      <c r="BI250" s="25"/>
      <c r="BJ250" s="25"/>
      <c r="BK250" s="25"/>
      <c r="BL250" s="25"/>
      <c r="BM250" s="25"/>
      <c r="BN250" s="25"/>
      <c r="BO250" s="25"/>
      <c r="BP250" s="25"/>
      <c r="BQ250" s="25"/>
      <c r="BR250" s="25"/>
      <c r="BS250" s="25"/>
      <c r="BT250" s="25"/>
      <c r="BU250" s="25"/>
      <c r="BV250" s="25"/>
      <c r="BW250" s="25"/>
      <c r="BX250" s="25"/>
      <c r="BY250" s="25"/>
      <c r="BZ250" s="25"/>
      <c r="CA250" s="25"/>
      <c r="CB250" s="25"/>
    </row>
    <row r="251" spans="1:80">
      <c r="A251" s="26"/>
      <c r="B251" s="26"/>
      <c r="C251" s="26"/>
      <c r="D251" s="26"/>
      <c r="E251" s="26"/>
      <c r="F251" s="26"/>
      <c r="G251" s="26"/>
      <c r="H251" s="24"/>
      <c r="I251" s="25"/>
      <c r="J251" s="25"/>
      <c r="K251" s="25"/>
      <c r="L251" s="25"/>
      <c r="M251" s="25"/>
      <c r="N251" s="25"/>
      <c r="O251" s="25"/>
      <c r="P251" s="25"/>
      <c r="Q251" s="25"/>
      <c r="R251" s="25"/>
      <c r="S251" s="25"/>
      <c r="T251" s="25"/>
      <c r="U251" s="25"/>
      <c r="V251" s="25"/>
      <c r="W251" s="24"/>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row>
    <row r="252" spans="1:80">
      <c r="A252" s="26"/>
      <c r="B252" s="26"/>
      <c r="C252" s="26"/>
      <c r="D252" s="26"/>
      <c r="E252" s="26"/>
      <c r="F252" s="26"/>
      <c r="G252" s="26"/>
      <c r="H252" s="24"/>
      <c r="I252" s="25"/>
      <c r="J252" s="25"/>
      <c r="K252" s="25"/>
      <c r="L252" s="25"/>
      <c r="M252" s="25"/>
      <c r="N252" s="25"/>
      <c r="O252" s="25"/>
      <c r="P252" s="25"/>
      <c r="Q252" s="25"/>
      <c r="R252" s="25"/>
      <c r="S252" s="25"/>
      <c r="T252" s="25"/>
      <c r="U252" s="25"/>
      <c r="V252" s="25"/>
      <c r="W252" s="24"/>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c r="BF252" s="25"/>
      <c r="BG252" s="25"/>
      <c r="BH252" s="25"/>
      <c r="BI252" s="25"/>
      <c r="BJ252" s="25"/>
      <c r="BK252" s="25"/>
      <c r="BL252" s="25"/>
      <c r="BM252" s="25"/>
      <c r="BN252" s="25"/>
      <c r="BO252" s="25"/>
      <c r="BP252" s="25"/>
      <c r="BQ252" s="25"/>
      <c r="BR252" s="25"/>
      <c r="BS252" s="25"/>
      <c r="BT252" s="25"/>
      <c r="BU252" s="25"/>
      <c r="BV252" s="25"/>
      <c r="BW252" s="25"/>
      <c r="BX252" s="25"/>
      <c r="BY252" s="25"/>
      <c r="BZ252" s="25"/>
      <c r="CA252" s="25"/>
      <c r="CB252" s="25"/>
    </row>
    <row r="253" spans="1:80">
      <c r="A253" s="26"/>
      <c r="B253" s="26"/>
      <c r="C253" s="26"/>
      <c r="D253" s="26"/>
      <c r="E253" s="26"/>
      <c r="F253" s="26"/>
      <c r="G253" s="26"/>
      <c r="H253" s="24"/>
      <c r="I253" s="25"/>
      <c r="J253" s="25"/>
      <c r="K253" s="25"/>
      <c r="L253" s="25"/>
      <c r="M253" s="25"/>
      <c r="N253" s="25"/>
      <c r="O253" s="25"/>
      <c r="P253" s="25"/>
      <c r="Q253" s="25"/>
      <c r="R253" s="25"/>
      <c r="S253" s="25"/>
      <c r="T253" s="25"/>
      <c r="U253" s="25"/>
      <c r="V253" s="25"/>
      <c r="W253" s="24"/>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5"/>
      <c r="BD253" s="25"/>
      <c r="BE253" s="25"/>
      <c r="BF253" s="25"/>
      <c r="BG253" s="25"/>
      <c r="BH253" s="25"/>
      <c r="BI253" s="25"/>
      <c r="BJ253" s="25"/>
      <c r="BK253" s="25"/>
      <c r="BL253" s="25"/>
      <c r="BM253" s="25"/>
      <c r="BN253" s="25"/>
      <c r="BO253" s="25"/>
      <c r="BP253" s="25"/>
      <c r="BQ253" s="25"/>
      <c r="BR253" s="25"/>
      <c r="BS253" s="25"/>
      <c r="BT253" s="25"/>
      <c r="BU253" s="25"/>
      <c r="BV253" s="25"/>
      <c r="BW253" s="25"/>
      <c r="BX253" s="25"/>
      <c r="BY253" s="25"/>
      <c r="BZ253" s="25"/>
      <c r="CA253" s="25"/>
      <c r="CB253" s="25"/>
    </row>
    <row r="254" spans="1:80">
      <c r="A254" s="26"/>
      <c r="B254" s="26"/>
      <c r="C254" s="26"/>
      <c r="D254" s="26"/>
      <c r="E254" s="26"/>
      <c r="F254" s="26"/>
      <c r="G254" s="26"/>
      <c r="H254" s="24"/>
      <c r="I254" s="25"/>
      <c r="J254" s="25"/>
      <c r="K254" s="25"/>
      <c r="L254" s="25"/>
      <c r="M254" s="25"/>
      <c r="N254" s="25"/>
      <c r="O254" s="25"/>
      <c r="P254" s="25"/>
      <c r="Q254" s="25"/>
      <c r="R254" s="25"/>
      <c r="S254" s="25"/>
      <c r="T254" s="25"/>
      <c r="U254" s="25"/>
      <c r="V254" s="25"/>
      <c r="W254" s="24"/>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5"/>
      <c r="BD254" s="25"/>
      <c r="BE254" s="25"/>
      <c r="BF254" s="25"/>
      <c r="BG254" s="25"/>
      <c r="BH254" s="25"/>
      <c r="BI254" s="25"/>
      <c r="BJ254" s="25"/>
      <c r="BK254" s="25"/>
      <c r="BL254" s="25"/>
      <c r="BM254" s="25"/>
      <c r="BN254" s="25"/>
      <c r="BO254" s="25"/>
      <c r="BP254" s="25"/>
      <c r="BQ254" s="25"/>
      <c r="BR254" s="25"/>
      <c r="BS254" s="25"/>
      <c r="BT254" s="25"/>
      <c r="BU254" s="25"/>
      <c r="BV254" s="25"/>
      <c r="BW254" s="25"/>
      <c r="BX254" s="25"/>
      <c r="BY254" s="25"/>
      <c r="BZ254" s="25"/>
      <c r="CA254" s="25"/>
      <c r="CB254" s="25"/>
    </row>
    <row r="255" spans="1:80">
      <c r="A255" s="26"/>
      <c r="B255" s="26"/>
      <c r="C255" s="26"/>
      <c r="D255" s="26"/>
      <c r="E255" s="26"/>
      <c r="F255" s="26"/>
      <c r="G255" s="26"/>
      <c r="H255" s="24"/>
      <c r="I255" s="25"/>
      <c r="J255" s="25"/>
      <c r="K255" s="25"/>
      <c r="L255" s="25"/>
      <c r="M255" s="25"/>
      <c r="N255" s="25"/>
      <c r="O255" s="25"/>
      <c r="P255" s="25"/>
      <c r="Q255" s="25"/>
      <c r="R255" s="25"/>
      <c r="S255" s="25"/>
      <c r="T255" s="25"/>
      <c r="U255" s="25"/>
      <c r="V255" s="25"/>
      <c r="W255" s="24"/>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row>
    <row r="256" spans="1:80">
      <c r="A256" s="26"/>
      <c r="B256" s="26"/>
      <c r="C256" s="26"/>
      <c r="D256" s="26"/>
      <c r="E256" s="26"/>
      <c r="F256" s="26"/>
      <c r="G256" s="26"/>
      <c r="H256" s="24"/>
      <c r="I256" s="25"/>
      <c r="J256" s="25"/>
      <c r="K256" s="25"/>
      <c r="L256" s="25"/>
      <c r="M256" s="25"/>
      <c r="N256" s="25"/>
      <c r="O256" s="25"/>
      <c r="P256" s="25"/>
      <c r="Q256" s="25"/>
      <c r="R256" s="25"/>
      <c r="S256" s="25"/>
      <c r="T256" s="25"/>
      <c r="U256" s="25"/>
      <c r="V256" s="25"/>
      <c r="W256" s="24"/>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row>
    <row r="257" spans="1:80">
      <c r="A257" s="26"/>
      <c r="B257" s="26"/>
      <c r="C257" s="26"/>
      <c r="D257" s="26"/>
      <c r="E257" s="26"/>
      <c r="F257" s="26"/>
      <c r="G257" s="26"/>
      <c r="H257" s="24"/>
      <c r="I257" s="25"/>
      <c r="J257" s="25"/>
      <c r="K257" s="25"/>
      <c r="L257" s="25"/>
      <c r="M257" s="25"/>
      <c r="N257" s="25"/>
      <c r="O257" s="25"/>
      <c r="P257" s="25"/>
      <c r="Q257" s="25"/>
      <c r="R257" s="25"/>
      <c r="S257" s="25"/>
      <c r="T257" s="25"/>
      <c r="U257" s="25"/>
      <c r="V257" s="25"/>
      <c r="W257" s="24"/>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c r="AZ257" s="25"/>
      <c r="BA257" s="25"/>
      <c r="BB257" s="25"/>
      <c r="BC257" s="25"/>
      <c r="BD257" s="25"/>
      <c r="BE257" s="25"/>
      <c r="BF257" s="25"/>
      <c r="BG257" s="25"/>
      <c r="BH257" s="25"/>
      <c r="BI257" s="25"/>
      <c r="BJ257" s="25"/>
      <c r="BK257" s="25"/>
      <c r="BL257" s="25"/>
      <c r="BM257" s="25"/>
      <c r="BN257" s="25"/>
      <c r="BO257" s="25"/>
      <c r="BP257" s="25"/>
      <c r="BQ257" s="25"/>
      <c r="BR257" s="25"/>
      <c r="BS257" s="25"/>
      <c r="BT257" s="25"/>
      <c r="BU257" s="25"/>
      <c r="BV257" s="25"/>
      <c r="BW257" s="25"/>
      <c r="BX257" s="25"/>
      <c r="BY257" s="25"/>
      <c r="BZ257" s="25"/>
      <c r="CA257" s="25"/>
      <c r="CB257" s="25"/>
    </row>
    <row r="258" spans="1:80">
      <c r="A258" s="26"/>
      <c r="B258" s="26"/>
      <c r="C258" s="26"/>
      <c r="D258" s="26"/>
      <c r="E258" s="26"/>
      <c r="F258" s="26"/>
      <c r="G258" s="26"/>
      <c r="H258" s="24"/>
      <c r="I258" s="25"/>
      <c r="J258" s="25"/>
      <c r="K258" s="25"/>
      <c r="L258" s="25"/>
      <c r="M258" s="25"/>
      <c r="N258" s="25"/>
      <c r="O258" s="25"/>
      <c r="P258" s="25"/>
      <c r="Q258" s="25"/>
      <c r="R258" s="25"/>
      <c r="S258" s="25"/>
      <c r="T258" s="25"/>
      <c r="U258" s="25"/>
      <c r="V258" s="25"/>
      <c r="W258" s="24"/>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row>
    <row r="259" spans="1:80">
      <c r="A259" s="26"/>
      <c r="B259" s="26"/>
      <c r="C259" s="26"/>
      <c r="D259" s="26"/>
      <c r="E259" s="26"/>
      <c r="F259" s="26"/>
      <c r="G259" s="26"/>
      <c r="H259" s="24"/>
      <c r="I259" s="25"/>
      <c r="J259" s="25"/>
      <c r="K259" s="25"/>
      <c r="L259" s="25"/>
      <c r="M259" s="25"/>
      <c r="N259" s="25"/>
      <c r="O259" s="25"/>
      <c r="P259" s="25"/>
      <c r="Q259" s="25"/>
      <c r="R259" s="25"/>
      <c r="S259" s="25"/>
      <c r="T259" s="25"/>
      <c r="U259" s="25"/>
      <c r="V259" s="25"/>
      <c r="W259" s="24"/>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c r="BX259" s="25"/>
      <c r="BY259" s="25"/>
      <c r="BZ259" s="25"/>
      <c r="CA259" s="25"/>
      <c r="CB259" s="25"/>
    </row>
    <row r="260" spans="1:80">
      <c r="A260" s="26"/>
      <c r="B260" s="26"/>
      <c r="C260" s="26"/>
      <c r="D260" s="26"/>
      <c r="E260" s="26"/>
      <c r="F260" s="26"/>
      <c r="G260" s="26"/>
      <c r="H260" s="24"/>
      <c r="I260" s="25"/>
      <c r="J260" s="25"/>
      <c r="K260" s="25"/>
      <c r="L260" s="25"/>
      <c r="M260" s="25"/>
      <c r="N260" s="25"/>
      <c r="O260" s="25"/>
      <c r="P260" s="25"/>
      <c r="Q260" s="25"/>
      <c r="R260" s="25"/>
      <c r="S260" s="25"/>
      <c r="T260" s="25"/>
      <c r="U260" s="25"/>
      <c r="V260" s="25"/>
      <c r="W260" s="24"/>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c r="BX260" s="25"/>
      <c r="BY260" s="25"/>
      <c r="BZ260" s="25"/>
      <c r="CA260" s="25"/>
      <c r="CB260" s="25"/>
    </row>
    <row r="261" spans="1:80">
      <c r="A261" s="26"/>
      <c r="B261" s="26"/>
      <c r="C261" s="26"/>
      <c r="D261" s="26"/>
      <c r="E261" s="26"/>
      <c r="F261" s="26"/>
      <c r="G261" s="26"/>
      <c r="H261" s="24"/>
      <c r="I261" s="25"/>
      <c r="J261" s="25"/>
      <c r="K261" s="25"/>
      <c r="L261" s="25"/>
      <c r="M261" s="25"/>
      <c r="N261" s="25"/>
      <c r="O261" s="25"/>
      <c r="P261" s="25"/>
      <c r="Q261" s="25"/>
      <c r="R261" s="25"/>
      <c r="S261" s="25"/>
      <c r="T261" s="25"/>
      <c r="U261" s="25"/>
      <c r="V261" s="25"/>
      <c r="W261" s="24"/>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c r="CB261" s="25"/>
    </row>
    <row r="262" spans="1:80">
      <c r="A262" s="26"/>
      <c r="B262" s="26"/>
      <c r="C262" s="26"/>
      <c r="D262" s="26"/>
      <c r="E262" s="26"/>
      <c r="F262" s="26"/>
      <c r="G262" s="26"/>
      <c r="H262" s="24"/>
      <c r="I262" s="25"/>
      <c r="J262" s="25"/>
      <c r="K262" s="25"/>
      <c r="L262" s="25"/>
      <c r="M262" s="25"/>
      <c r="N262" s="25"/>
      <c r="O262" s="25"/>
      <c r="P262" s="25"/>
      <c r="Q262" s="25"/>
      <c r="R262" s="25"/>
      <c r="S262" s="25"/>
      <c r="T262" s="25"/>
      <c r="U262" s="25"/>
      <c r="V262" s="25"/>
      <c r="W262" s="24"/>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c r="BX262" s="25"/>
      <c r="BY262" s="25"/>
      <c r="BZ262" s="25"/>
      <c r="CA262" s="25"/>
      <c r="CB262" s="25"/>
    </row>
    <row r="263" spans="1:80">
      <c r="A263" s="26"/>
      <c r="B263" s="26"/>
      <c r="C263" s="26"/>
      <c r="D263" s="26"/>
      <c r="E263" s="26"/>
      <c r="F263" s="26"/>
      <c r="G263" s="26"/>
      <c r="H263" s="24"/>
      <c r="I263" s="25"/>
      <c r="J263" s="25"/>
      <c r="K263" s="25"/>
      <c r="L263" s="25"/>
      <c r="M263" s="25"/>
      <c r="N263" s="25"/>
      <c r="O263" s="25"/>
      <c r="P263" s="25"/>
      <c r="Q263" s="25"/>
      <c r="R263" s="25"/>
      <c r="S263" s="25"/>
      <c r="T263" s="25"/>
      <c r="U263" s="25"/>
      <c r="V263" s="25"/>
      <c r="W263" s="24"/>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c r="BX263" s="25"/>
      <c r="BY263" s="25"/>
      <c r="BZ263" s="25"/>
      <c r="CA263" s="25"/>
      <c r="CB263" s="25"/>
    </row>
    <row r="264" spans="1:80">
      <c r="A264" s="26"/>
      <c r="B264" s="26"/>
      <c r="C264" s="26"/>
      <c r="D264" s="26"/>
      <c r="E264" s="26"/>
      <c r="F264" s="26"/>
      <c r="G264" s="26"/>
      <c r="H264" s="24"/>
      <c r="I264" s="25"/>
      <c r="J264" s="25"/>
      <c r="K264" s="25"/>
      <c r="L264" s="25"/>
      <c r="M264" s="25"/>
      <c r="N264" s="25"/>
      <c r="O264" s="25"/>
      <c r="P264" s="25"/>
      <c r="Q264" s="25"/>
      <c r="R264" s="25"/>
      <c r="S264" s="25"/>
      <c r="T264" s="25"/>
      <c r="U264" s="25"/>
      <c r="V264" s="25"/>
      <c r="W264" s="24"/>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c r="BX264" s="25"/>
      <c r="BY264" s="25"/>
      <c r="BZ264" s="25"/>
      <c r="CA264" s="25"/>
      <c r="CB264" s="25"/>
    </row>
    <row r="265" spans="1:80">
      <c r="A265" s="26"/>
      <c r="B265" s="26"/>
      <c r="C265" s="26"/>
      <c r="D265" s="26"/>
      <c r="E265" s="26"/>
      <c r="F265" s="26"/>
      <c r="G265" s="26"/>
      <c r="H265" s="24"/>
      <c r="I265" s="25"/>
      <c r="J265" s="25"/>
      <c r="K265" s="25"/>
      <c r="L265" s="25"/>
      <c r="M265" s="25"/>
      <c r="N265" s="25"/>
      <c r="O265" s="25"/>
      <c r="P265" s="25"/>
      <c r="Q265" s="25"/>
      <c r="R265" s="25"/>
      <c r="S265" s="25"/>
      <c r="T265" s="25"/>
      <c r="U265" s="25"/>
      <c r="V265" s="25"/>
      <c r="W265" s="24"/>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c r="BX265" s="25"/>
      <c r="BY265" s="25"/>
      <c r="BZ265" s="25"/>
      <c r="CA265" s="25"/>
      <c r="CB265" s="25"/>
    </row>
    <row r="266" spans="1:80">
      <c r="A266" s="26"/>
      <c r="B266" s="26"/>
      <c r="C266" s="26"/>
      <c r="D266" s="26"/>
      <c r="E266" s="26"/>
      <c r="F266" s="26"/>
      <c r="G266" s="26"/>
      <c r="H266" s="24"/>
      <c r="I266" s="25"/>
      <c r="J266" s="25"/>
      <c r="K266" s="25"/>
      <c r="L266" s="25"/>
      <c r="M266" s="25"/>
      <c r="N266" s="25"/>
      <c r="O266" s="25"/>
      <c r="P266" s="25"/>
      <c r="Q266" s="25"/>
      <c r="R266" s="25"/>
      <c r="S266" s="25"/>
      <c r="T266" s="25"/>
      <c r="U266" s="25"/>
      <c r="V266" s="25"/>
      <c r="W266" s="24"/>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c r="BX266" s="25"/>
      <c r="BY266" s="25"/>
      <c r="BZ266" s="25"/>
      <c r="CA266" s="25"/>
      <c r="CB266" s="25"/>
    </row>
    <row r="267" spans="1:80">
      <c r="A267" s="26"/>
      <c r="B267" s="26"/>
      <c r="C267" s="26"/>
      <c r="D267" s="26"/>
      <c r="E267" s="26"/>
      <c r="F267" s="26"/>
      <c r="G267" s="26"/>
      <c r="H267" s="24"/>
      <c r="I267" s="25"/>
      <c r="J267" s="25"/>
      <c r="K267" s="25"/>
      <c r="L267" s="25"/>
      <c r="M267" s="25"/>
      <c r="N267" s="25"/>
      <c r="O267" s="25"/>
      <c r="P267" s="25"/>
      <c r="Q267" s="25"/>
      <c r="R267" s="25"/>
      <c r="S267" s="25"/>
      <c r="T267" s="25"/>
      <c r="U267" s="25"/>
      <c r="V267" s="25"/>
      <c r="W267" s="24"/>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c r="BX267" s="25"/>
      <c r="BY267" s="25"/>
      <c r="BZ267" s="25"/>
      <c r="CA267" s="25"/>
      <c r="CB267" s="25"/>
    </row>
    <row r="268" spans="1:80">
      <c r="A268" s="26"/>
      <c r="B268" s="26"/>
      <c r="C268" s="26"/>
      <c r="D268" s="26"/>
      <c r="E268" s="26"/>
      <c r="F268" s="26"/>
      <c r="G268" s="26"/>
      <c r="H268" s="24"/>
      <c r="I268" s="25"/>
      <c r="J268" s="25"/>
      <c r="K268" s="25"/>
      <c r="L268" s="25"/>
      <c r="M268" s="25"/>
      <c r="N268" s="25"/>
      <c r="O268" s="25"/>
      <c r="P268" s="25"/>
      <c r="Q268" s="25"/>
      <c r="R268" s="25"/>
      <c r="S268" s="25"/>
      <c r="T268" s="25"/>
      <c r="U268" s="25"/>
      <c r="V268" s="25"/>
      <c r="W268" s="24"/>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c r="BX268" s="25"/>
      <c r="BY268" s="25"/>
      <c r="BZ268" s="25"/>
      <c r="CA268" s="25"/>
      <c r="CB268" s="25"/>
    </row>
    <row r="269" spans="1:80">
      <c r="A269" s="26"/>
      <c r="B269" s="26"/>
      <c r="C269" s="26"/>
      <c r="D269" s="26"/>
      <c r="E269" s="26"/>
      <c r="F269" s="26"/>
      <c r="G269" s="26"/>
      <c r="H269" s="24"/>
      <c r="I269" s="25"/>
      <c r="J269" s="25"/>
      <c r="K269" s="25"/>
      <c r="L269" s="25"/>
      <c r="M269" s="25"/>
      <c r="N269" s="25"/>
      <c r="O269" s="25"/>
      <c r="P269" s="25"/>
      <c r="Q269" s="25"/>
      <c r="R269" s="25"/>
      <c r="S269" s="25"/>
      <c r="T269" s="25"/>
      <c r="U269" s="25"/>
      <c r="V269" s="25"/>
      <c r="W269" s="24"/>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c r="BX269" s="25"/>
      <c r="BY269" s="25"/>
      <c r="BZ269" s="25"/>
      <c r="CA269" s="25"/>
      <c r="CB269" s="25"/>
    </row>
    <row r="270" spans="1:80">
      <c r="A270" s="26"/>
      <c r="B270" s="26"/>
      <c r="C270" s="26"/>
      <c r="D270" s="26"/>
      <c r="E270" s="26"/>
      <c r="F270" s="26"/>
      <c r="G270" s="26"/>
      <c r="H270" s="24"/>
      <c r="I270" s="25"/>
      <c r="J270" s="25"/>
      <c r="K270" s="25"/>
      <c r="L270" s="25"/>
      <c r="M270" s="25"/>
      <c r="N270" s="25"/>
      <c r="O270" s="25"/>
      <c r="P270" s="25"/>
      <c r="Q270" s="25"/>
      <c r="R270" s="25"/>
      <c r="S270" s="25"/>
      <c r="T270" s="25"/>
      <c r="U270" s="25"/>
      <c r="V270" s="25"/>
      <c r="W270" s="24"/>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c r="BX270" s="25"/>
      <c r="BY270" s="25"/>
      <c r="BZ270" s="25"/>
      <c r="CA270" s="25"/>
      <c r="CB270" s="25"/>
    </row>
    <row r="271" spans="1:80">
      <c r="A271" s="26"/>
      <c r="B271" s="26"/>
      <c r="C271" s="26"/>
      <c r="D271" s="26"/>
      <c r="E271" s="26"/>
      <c r="F271" s="26"/>
      <c r="G271" s="26"/>
      <c r="H271" s="24"/>
      <c r="I271" s="25"/>
      <c r="J271" s="25"/>
      <c r="K271" s="25"/>
      <c r="L271" s="25"/>
      <c r="M271" s="25"/>
      <c r="N271" s="25"/>
      <c r="O271" s="25"/>
      <c r="P271" s="25"/>
      <c r="Q271" s="25"/>
      <c r="R271" s="25"/>
      <c r="S271" s="25"/>
      <c r="T271" s="25"/>
      <c r="U271" s="25"/>
      <c r="V271" s="25"/>
      <c r="W271" s="24"/>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c r="BX271" s="25"/>
      <c r="BY271" s="25"/>
      <c r="BZ271" s="25"/>
      <c r="CA271" s="25"/>
      <c r="CB271" s="25"/>
    </row>
    <row r="272" spans="1:80">
      <c r="A272" s="26"/>
      <c r="B272" s="26"/>
      <c r="C272" s="26"/>
      <c r="D272" s="26"/>
      <c r="E272" s="26"/>
      <c r="F272" s="26"/>
      <c r="G272" s="26"/>
      <c r="H272" s="24"/>
      <c r="I272" s="25"/>
      <c r="J272" s="25"/>
      <c r="K272" s="25"/>
      <c r="L272" s="25"/>
      <c r="M272" s="25"/>
      <c r="N272" s="25"/>
      <c r="O272" s="25"/>
      <c r="P272" s="25"/>
      <c r="Q272" s="25"/>
      <c r="R272" s="25"/>
      <c r="S272" s="25"/>
      <c r="T272" s="25"/>
      <c r="U272" s="25"/>
      <c r="V272" s="25"/>
      <c r="W272" s="24"/>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c r="BX272" s="25"/>
      <c r="BY272" s="25"/>
      <c r="BZ272" s="25"/>
      <c r="CA272" s="25"/>
      <c r="CB272" s="25"/>
    </row>
    <row r="273" spans="1:80">
      <c r="A273" s="26"/>
      <c r="B273" s="26"/>
      <c r="C273" s="26"/>
      <c r="D273" s="26"/>
      <c r="E273" s="26"/>
      <c r="F273" s="26"/>
      <c r="G273" s="26"/>
      <c r="H273" s="24"/>
      <c r="I273" s="25"/>
      <c r="J273" s="25"/>
      <c r="K273" s="25"/>
      <c r="L273" s="25"/>
      <c r="M273" s="25"/>
      <c r="N273" s="25"/>
      <c r="O273" s="25"/>
      <c r="P273" s="25"/>
      <c r="Q273" s="25"/>
      <c r="R273" s="25"/>
      <c r="S273" s="25"/>
      <c r="T273" s="25"/>
      <c r="U273" s="25"/>
      <c r="V273" s="25"/>
      <c r="W273" s="24"/>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c r="BX273" s="25"/>
      <c r="BY273" s="25"/>
      <c r="BZ273" s="25"/>
      <c r="CA273" s="25"/>
      <c r="CB273" s="25"/>
    </row>
    <row r="274" spans="1:80">
      <c r="A274" s="26"/>
      <c r="B274" s="26"/>
      <c r="C274" s="26"/>
      <c r="D274" s="26"/>
      <c r="E274" s="26"/>
      <c r="F274" s="26"/>
      <c r="G274" s="26"/>
      <c r="H274" s="24"/>
      <c r="I274" s="25"/>
      <c r="J274" s="25"/>
      <c r="K274" s="25"/>
      <c r="L274" s="25"/>
      <c r="M274" s="25"/>
      <c r="N274" s="25"/>
      <c r="O274" s="25"/>
      <c r="P274" s="25"/>
      <c r="Q274" s="25"/>
      <c r="R274" s="25"/>
      <c r="S274" s="25"/>
      <c r="T274" s="25"/>
      <c r="U274" s="25"/>
      <c r="V274" s="25"/>
      <c r="W274" s="24"/>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c r="BX274" s="25"/>
      <c r="BY274" s="25"/>
      <c r="BZ274" s="25"/>
      <c r="CA274" s="25"/>
      <c r="CB274" s="25"/>
    </row>
    <row r="275" spans="1:80">
      <c r="A275" s="26"/>
      <c r="B275" s="26"/>
      <c r="C275" s="26"/>
      <c r="D275" s="26"/>
      <c r="E275" s="26"/>
      <c r="F275" s="26"/>
      <c r="G275" s="26"/>
      <c r="H275" s="24"/>
      <c r="I275" s="25"/>
      <c r="J275" s="25"/>
      <c r="K275" s="25"/>
      <c r="L275" s="25"/>
      <c r="M275" s="25"/>
      <c r="N275" s="25"/>
      <c r="O275" s="25"/>
      <c r="P275" s="25"/>
      <c r="Q275" s="25"/>
      <c r="R275" s="25"/>
      <c r="S275" s="25"/>
      <c r="T275" s="25"/>
      <c r="U275" s="25"/>
      <c r="V275" s="25"/>
      <c r="W275" s="24"/>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c r="BX275" s="25"/>
      <c r="BY275" s="25"/>
      <c r="BZ275" s="25"/>
      <c r="CA275" s="25"/>
      <c r="CB275" s="25"/>
    </row>
    <row r="276" spans="1:80">
      <c r="A276" s="26"/>
      <c r="B276" s="26"/>
      <c r="C276" s="26"/>
      <c r="D276" s="26"/>
      <c r="E276" s="26"/>
      <c r="F276" s="26"/>
      <c r="G276" s="26"/>
      <c r="H276" s="24"/>
      <c r="I276" s="25"/>
      <c r="J276" s="25"/>
      <c r="K276" s="25"/>
      <c r="L276" s="25"/>
      <c r="M276" s="25"/>
      <c r="N276" s="25"/>
      <c r="O276" s="25"/>
      <c r="P276" s="25"/>
      <c r="Q276" s="25"/>
      <c r="R276" s="25"/>
      <c r="S276" s="25"/>
      <c r="T276" s="25"/>
      <c r="U276" s="25"/>
      <c r="V276" s="25"/>
      <c r="W276" s="24"/>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c r="BX276" s="25"/>
      <c r="BY276" s="25"/>
      <c r="BZ276" s="25"/>
      <c r="CA276" s="25"/>
      <c r="CB276" s="25"/>
    </row>
    <row r="277" spans="1:80">
      <c r="A277" s="26"/>
      <c r="B277" s="26"/>
      <c r="C277" s="26"/>
      <c r="D277" s="26"/>
      <c r="E277" s="26"/>
      <c r="F277" s="26"/>
      <c r="G277" s="26"/>
      <c r="H277" s="24"/>
      <c r="I277" s="25"/>
      <c r="J277" s="25"/>
      <c r="K277" s="25"/>
      <c r="L277" s="25"/>
      <c r="M277" s="25"/>
      <c r="N277" s="25"/>
      <c r="O277" s="25"/>
      <c r="P277" s="25"/>
      <c r="Q277" s="25"/>
      <c r="R277" s="25"/>
      <c r="S277" s="25"/>
      <c r="T277" s="25"/>
      <c r="U277" s="25"/>
      <c r="V277" s="25"/>
      <c r="W277" s="24"/>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c r="BX277" s="25"/>
      <c r="BY277" s="25"/>
      <c r="BZ277" s="25"/>
      <c r="CA277" s="25"/>
      <c r="CB277" s="25"/>
    </row>
    <row r="278" spans="1:80">
      <c r="A278" s="26"/>
      <c r="B278" s="26"/>
      <c r="C278" s="26"/>
      <c r="D278" s="26"/>
      <c r="E278" s="26"/>
      <c r="F278" s="26"/>
      <c r="G278" s="26"/>
      <c r="H278" s="24"/>
      <c r="I278" s="25"/>
      <c r="J278" s="25"/>
      <c r="K278" s="25"/>
      <c r="L278" s="25"/>
      <c r="M278" s="25"/>
      <c r="N278" s="25"/>
      <c r="O278" s="25"/>
      <c r="P278" s="25"/>
      <c r="Q278" s="25"/>
      <c r="R278" s="25"/>
      <c r="S278" s="25"/>
      <c r="T278" s="25"/>
      <c r="U278" s="25"/>
      <c r="V278" s="25"/>
      <c r="W278" s="24"/>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c r="BX278" s="25"/>
      <c r="BY278" s="25"/>
      <c r="BZ278" s="25"/>
      <c r="CA278" s="25"/>
      <c r="CB278" s="25"/>
    </row>
    <row r="279" spans="1:80">
      <c r="A279" s="26"/>
      <c r="B279" s="26"/>
      <c r="C279" s="26"/>
      <c r="D279" s="26"/>
      <c r="E279" s="26"/>
      <c r="F279" s="26"/>
      <c r="G279" s="26"/>
      <c r="H279" s="24"/>
      <c r="I279" s="25"/>
      <c r="J279" s="25"/>
      <c r="K279" s="25"/>
      <c r="L279" s="25"/>
      <c r="M279" s="25"/>
      <c r="N279" s="25"/>
      <c r="O279" s="25"/>
      <c r="P279" s="25"/>
      <c r="Q279" s="25"/>
      <c r="R279" s="25"/>
      <c r="S279" s="25"/>
      <c r="T279" s="25"/>
      <c r="U279" s="25"/>
      <c r="V279" s="25"/>
      <c r="W279" s="24"/>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c r="BX279" s="25"/>
      <c r="BY279" s="25"/>
      <c r="BZ279" s="25"/>
      <c r="CA279" s="25"/>
      <c r="CB279" s="25"/>
    </row>
    <row r="280" spans="1:80">
      <c r="A280" s="26"/>
      <c r="B280" s="26"/>
      <c r="C280" s="26"/>
      <c r="D280" s="26"/>
      <c r="E280" s="26"/>
      <c r="F280" s="26"/>
      <c r="G280" s="26"/>
      <c r="H280" s="24"/>
      <c r="I280" s="25"/>
      <c r="J280" s="25"/>
      <c r="K280" s="25"/>
      <c r="L280" s="25"/>
      <c r="M280" s="25"/>
      <c r="N280" s="25"/>
      <c r="O280" s="25"/>
      <c r="P280" s="25"/>
      <c r="Q280" s="25"/>
      <c r="R280" s="25"/>
      <c r="S280" s="25"/>
      <c r="T280" s="25"/>
      <c r="U280" s="25"/>
      <c r="V280" s="25"/>
      <c r="W280" s="24"/>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c r="AZ280" s="25"/>
      <c r="BA280" s="25"/>
      <c r="BB280" s="25"/>
      <c r="BC280" s="25"/>
      <c r="BD280" s="25"/>
      <c r="BE280" s="25"/>
      <c r="BF280" s="25"/>
      <c r="BG280" s="25"/>
      <c r="BH280" s="25"/>
      <c r="BI280" s="25"/>
      <c r="BJ280" s="25"/>
      <c r="BK280" s="25"/>
      <c r="BL280" s="25"/>
      <c r="BM280" s="25"/>
      <c r="BN280" s="25"/>
      <c r="BO280" s="25"/>
      <c r="BP280" s="25"/>
      <c r="BQ280" s="25"/>
      <c r="BR280" s="25"/>
      <c r="BS280" s="25"/>
      <c r="BT280" s="25"/>
      <c r="BU280" s="25"/>
      <c r="BV280" s="25"/>
      <c r="BW280" s="25"/>
      <c r="BX280" s="25"/>
      <c r="BY280" s="25"/>
      <c r="BZ280" s="25"/>
      <c r="CA280" s="25"/>
      <c r="CB280" s="25"/>
    </row>
    <row r="281" spans="1:80">
      <c r="A281" s="26"/>
      <c r="B281" s="26"/>
      <c r="C281" s="26"/>
      <c r="D281" s="26"/>
      <c r="E281" s="26"/>
      <c r="F281" s="26"/>
      <c r="G281" s="26"/>
      <c r="H281" s="24"/>
      <c r="I281" s="25"/>
      <c r="J281" s="25"/>
      <c r="K281" s="25"/>
      <c r="L281" s="25"/>
      <c r="M281" s="25"/>
      <c r="N281" s="25"/>
      <c r="O281" s="25"/>
      <c r="P281" s="25"/>
      <c r="Q281" s="25"/>
      <c r="R281" s="25"/>
      <c r="S281" s="25"/>
      <c r="T281" s="25"/>
      <c r="U281" s="25"/>
      <c r="V281" s="25"/>
      <c r="W281" s="24"/>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5"/>
      <c r="BD281" s="25"/>
      <c r="BE281" s="25"/>
      <c r="BF281" s="25"/>
      <c r="BG281" s="25"/>
      <c r="BH281" s="25"/>
      <c r="BI281" s="25"/>
      <c r="BJ281" s="25"/>
      <c r="BK281" s="25"/>
      <c r="BL281" s="25"/>
      <c r="BM281" s="25"/>
      <c r="BN281" s="25"/>
      <c r="BO281" s="25"/>
      <c r="BP281" s="25"/>
      <c r="BQ281" s="25"/>
      <c r="BR281" s="25"/>
      <c r="BS281" s="25"/>
      <c r="BT281" s="25"/>
      <c r="BU281" s="25"/>
      <c r="BV281" s="25"/>
      <c r="BW281" s="25"/>
      <c r="BX281" s="25"/>
      <c r="BY281" s="25"/>
      <c r="BZ281" s="25"/>
      <c r="CA281" s="25"/>
      <c r="CB281" s="25"/>
    </row>
    <row r="282" spans="1:80">
      <c r="A282" s="26"/>
      <c r="B282" s="26"/>
      <c r="C282" s="26"/>
      <c r="D282" s="26"/>
      <c r="E282" s="26"/>
      <c r="F282" s="26"/>
      <c r="G282" s="26"/>
      <c r="H282" s="24"/>
      <c r="I282" s="25"/>
      <c r="J282" s="25"/>
      <c r="K282" s="25"/>
      <c r="L282" s="25"/>
      <c r="M282" s="25"/>
      <c r="N282" s="25"/>
      <c r="O282" s="25"/>
      <c r="P282" s="25"/>
      <c r="Q282" s="25"/>
      <c r="R282" s="25"/>
      <c r="S282" s="25"/>
      <c r="T282" s="25"/>
      <c r="U282" s="25"/>
      <c r="V282" s="25"/>
      <c r="W282" s="24"/>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c r="AZ282" s="25"/>
      <c r="BA282" s="25"/>
      <c r="BB282" s="25"/>
      <c r="BC282" s="25"/>
      <c r="BD282" s="25"/>
      <c r="BE282" s="25"/>
      <c r="BF282" s="25"/>
      <c r="BG282" s="25"/>
      <c r="BH282" s="25"/>
      <c r="BI282" s="25"/>
      <c r="BJ282" s="25"/>
      <c r="BK282" s="25"/>
      <c r="BL282" s="25"/>
      <c r="BM282" s="25"/>
      <c r="BN282" s="25"/>
      <c r="BO282" s="25"/>
      <c r="BP282" s="25"/>
      <c r="BQ282" s="25"/>
      <c r="BR282" s="25"/>
      <c r="BS282" s="25"/>
      <c r="BT282" s="25"/>
      <c r="BU282" s="25"/>
      <c r="BV282" s="25"/>
      <c r="BW282" s="25"/>
      <c r="BX282" s="25"/>
      <c r="BY282" s="25"/>
      <c r="BZ282" s="25"/>
      <c r="CA282" s="25"/>
      <c r="CB282" s="25"/>
    </row>
    <row r="283" spans="1:80">
      <c r="A283" s="26"/>
      <c r="B283" s="26"/>
      <c r="C283" s="26"/>
      <c r="D283" s="26"/>
      <c r="E283" s="26"/>
      <c r="F283" s="26"/>
      <c r="G283" s="26"/>
      <c r="H283" s="24"/>
      <c r="I283" s="25"/>
      <c r="J283" s="25"/>
      <c r="K283" s="25"/>
      <c r="L283" s="25"/>
      <c r="M283" s="25"/>
      <c r="N283" s="25"/>
      <c r="O283" s="25"/>
      <c r="P283" s="25"/>
      <c r="Q283" s="25"/>
      <c r="R283" s="25"/>
      <c r="S283" s="25"/>
      <c r="T283" s="25"/>
      <c r="U283" s="25"/>
      <c r="V283" s="25"/>
      <c r="W283" s="24"/>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c r="AZ283" s="25"/>
      <c r="BA283" s="25"/>
      <c r="BB283" s="25"/>
      <c r="BC283" s="25"/>
      <c r="BD283" s="25"/>
      <c r="BE283" s="25"/>
      <c r="BF283" s="25"/>
      <c r="BG283" s="25"/>
      <c r="BH283" s="25"/>
      <c r="BI283" s="25"/>
      <c r="BJ283" s="25"/>
      <c r="BK283" s="25"/>
      <c r="BL283" s="25"/>
      <c r="BM283" s="25"/>
      <c r="BN283" s="25"/>
      <c r="BO283" s="25"/>
      <c r="BP283" s="25"/>
      <c r="BQ283" s="25"/>
      <c r="BR283" s="25"/>
      <c r="BS283" s="25"/>
      <c r="BT283" s="25"/>
      <c r="BU283" s="25"/>
      <c r="BV283" s="25"/>
      <c r="BW283" s="25"/>
      <c r="BX283" s="25"/>
      <c r="BY283" s="25"/>
      <c r="BZ283" s="25"/>
      <c r="CA283" s="25"/>
      <c r="CB283" s="25"/>
    </row>
    <row r="284" spans="1:80">
      <c r="A284" s="26"/>
      <c r="B284" s="26"/>
      <c r="C284" s="26"/>
      <c r="D284" s="26"/>
      <c r="E284" s="26"/>
      <c r="F284" s="26"/>
      <c r="G284" s="26"/>
      <c r="H284" s="24"/>
      <c r="I284" s="25"/>
      <c r="J284" s="25"/>
      <c r="K284" s="25"/>
      <c r="L284" s="25"/>
      <c r="M284" s="25"/>
      <c r="N284" s="25"/>
      <c r="O284" s="25"/>
      <c r="P284" s="25"/>
      <c r="Q284" s="25"/>
      <c r="R284" s="25"/>
      <c r="S284" s="25"/>
      <c r="T284" s="25"/>
      <c r="U284" s="25"/>
      <c r="V284" s="25"/>
      <c r="W284" s="24"/>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c r="AZ284" s="25"/>
      <c r="BA284" s="25"/>
      <c r="BB284" s="25"/>
      <c r="BC284" s="25"/>
      <c r="BD284" s="25"/>
      <c r="BE284" s="25"/>
      <c r="BF284" s="25"/>
      <c r="BG284" s="25"/>
      <c r="BH284" s="25"/>
      <c r="BI284" s="25"/>
      <c r="BJ284" s="25"/>
      <c r="BK284" s="25"/>
      <c r="BL284" s="25"/>
      <c r="BM284" s="25"/>
      <c r="BN284" s="25"/>
      <c r="BO284" s="25"/>
      <c r="BP284" s="25"/>
      <c r="BQ284" s="25"/>
      <c r="BR284" s="25"/>
      <c r="BS284" s="25"/>
      <c r="BT284" s="25"/>
      <c r="BU284" s="25"/>
      <c r="BV284" s="25"/>
      <c r="BW284" s="25"/>
      <c r="BX284" s="25"/>
      <c r="BY284" s="25"/>
      <c r="BZ284" s="25"/>
      <c r="CA284" s="25"/>
      <c r="CB284" s="25"/>
    </row>
    <row r="285" spans="1:80">
      <c r="A285" s="26"/>
      <c r="B285" s="26"/>
      <c r="C285" s="26"/>
      <c r="D285" s="26"/>
      <c r="E285" s="26"/>
      <c r="F285" s="26"/>
      <c r="G285" s="26"/>
      <c r="H285" s="24"/>
      <c r="I285" s="25"/>
      <c r="J285" s="25"/>
      <c r="K285" s="25"/>
      <c r="L285" s="25"/>
      <c r="M285" s="25"/>
      <c r="N285" s="25"/>
      <c r="O285" s="25"/>
      <c r="P285" s="25"/>
      <c r="Q285" s="25"/>
      <c r="R285" s="25"/>
      <c r="S285" s="25"/>
      <c r="T285" s="25"/>
      <c r="U285" s="25"/>
      <c r="V285" s="25"/>
      <c r="W285" s="24"/>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c r="AZ285" s="25"/>
      <c r="BA285" s="25"/>
      <c r="BB285" s="25"/>
      <c r="BC285" s="25"/>
      <c r="BD285" s="25"/>
      <c r="BE285" s="25"/>
      <c r="BF285" s="25"/>
      <c r="BG285" s="25"/>
      <c r="BH285" s="25"/>
      <c r="BI285" s="25"/>
      <c r="BJ285" s="25"/>
      <c r="BK285" s="25"/>
      <c r="BL285" s="25"/>
      <c r="BM285" s="25"/>
      <c r="BN285" s="25"/>
      <c r="BO285" s="25"/>
      <c r="BP285" s="25"/>
      <c r="BQ285" s="25"/>
      <c r="BR285" s="25"/>
      <c r="BS285" s="25"/>
      <c r="BT285" s="25"/>
      <c r="BU285" s="25"/>
      <c r="BV285" s="25"/>
      <c r="BW285" s="25"/>
      <c r="BX285" s="25"/>
      <c r="BY285" s="25"/>
      <c r="BZ285" s="25"/>
      <c r="CA285" s="25"/>
      <c r="CB285" s="25"/>
    </row>
    <row r="286" spans="1:80">
      <c r="A286" s="26"/>
      <c r="B286" s="26"/>
      <c r="C286" s="26"/>
      <c r="D286" s="26"/>
      <c r="E286" s="26"/>
      <c r="F286" s="26"/>
      <c r="G286" s="26"/>
      <c r="H286" s="24"/>
      <c r="I286" s="25"/>
      <c r="J286" s="25"/>
      <c r="K286" s="25"/>
      <c r="L286" s="25"/>
      <c r="M286" s="25"/>
      <c r="N286" s="25"/>
      <c r="O286" s="25"/>
      <c r="P286" s="25"/>
      <c r="Q286" s="25"/>
      <c r="R286" s="25"/>
      <c r="S286" s="25"/>
      <c r="T286" s="25"/>
      <c r="U286" s="25"/>
      <c r="V286" s="25"/>
      <c r="W286" s="24"/>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c r="BE286" s="25"/>
      <c r="BF286" s="25"/>
      <c r="BG286" s="25"/>
      <c r="BH286" s="25"/>
      <c r="BI286" s="25"/>
      <c r="BJ286" s="25"/>
      <c r="BK286" s="25"/>
      <c r="BL286" s="25"/>
      <c r="BM286" s="25"/>
      <c r="BN286" s="25"/>
      <c r="BO286" s="25"/>
      <c r="BP286" s="25"/>
      <c r="BQ286" s="25"/>
      <c r="BR286" s="25"/>
      <c r="BS286" s="25"/>
      <c r="BT286" s="25"/>
      <c r="BU286" s="25"/>
      <c r="BV286" s="25"/>
      <c r="BW286" s="25"/>
      <c r="BX286" s="25"/>
      <c r="BY286" s="25"/>
      <c r="BZ286" s="25"/>
      <c r="CA286" s="25"/>
      <c r="CB286" s="25"/>
    </row>
    <row r="287" spans="1:80">
      <c r="A287" s="26"/>
      <c r="B287" s="26"/>
      <c r="C287" s="26"/>
      <c r="D287" s="26"/>
      <c r="E287" s="26"/>
      <c r="F287" s="26"/>
      <c r="G287" s="26"/>
      <c r="H287" s="24"/>
      <c r="I287" s="25"/>
      <c r="J287" s="25"/>
      <c r="K287" s="25"/>
      <c r="L287" s="25"/>
      <c r="M287" s="25"/>
      <c r="N287" s="25"/>
      <c r="O287" s="25"/>
      <c r="P287" s="25"/>
      <c r="Q287" s="25"/>
      <c r="R287" s="25"/>
      <c r="S287" s="25"/>
      <c r="T287" s="25"/>
      <c r="U287" s="25"/>
      <c r="V287" s="25"/>
      <c r="W287" s="24"/>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5"/>
      <c r="BD287" s="25"/>
      <c r="BE287" s="25"/>
      <c r="BF287" s="25"/>
      <c r="BG287" s="25"/>
      <c r="BH287" s="25"/>
      <c r="BI287" s="25"/>
      <c r="BJ287" s="25"/>
      <c r="BK287" s="25"/>
      <c r="BL287" s="25"/>
      <c r="BM287" s="25"/>
      <c r="BN287" s="25"/>
      <c r="BO287" s="25"/>
      <c r="BP287" s="25"/>
      <c r="BQ287" s="25"/>
      <c r="BR287" s="25"/>
      <c r="BS287" s="25"/>
      <c r="BT287" s="25"/>
      <c r="BU287" s="25"/>
      <c r="BV287" s="25"/>
      <c r="BW287" s="25"/>
      <c r="BX287" s="25"/>
      <c r="BY287" s="25"/>
      <c r="BZ287" s="25"/>
      <c r="CA287" s="25"/>
      <c r="CB287" s="25"/>
    </row>
    <row r="288" spans="1:80">
      <c r="A288" s="26"/>
      <c r="B288" s="26"/>
      <c r="C288" s="26"/>
      <c r="D288" s="26"/>
      <c r="E288" s="26"/>
      <c r="F288" s="26"/>
      <c r="G288" s="26"/>
      <c r="H288" s="24"/>
      <c r="I288" s="25"/>
      <c r="J288" s="25"/>
      <c r="K288" s="25"/>
      <c r="L288" s="25"/>
      <c r="M288" s="25"/>
      <c r="N288" s="25"/>
      <c r="O288" s="25"/>
      <c r="P288" s="25"/>
      <c r="Q288" s="25"/>
      <c r="R288" s="25"/>
      <c r="S288" s="25"/>
      <c r="T288" s="25"/>
      <c r="U288" s="25"/>
      <c r="V288" s="25"/>
      <c r="W288" s="24"/>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c r="AZ288" s="25"/>
      <c r="BA288" s="25"/>
      <c r="BB288" s="25"/>
      <c r="BC288" s="25"/>
      <c r="BD288" s="25"/>
      <c r="BE288" s="25"/>
      <c r="BF288" s="25"/>
      <c r="BG288" s="25"/>
      <c r="BH288" s="25"/>
      <c r="BI288" s="25"/>
      <c r="BJ288" s="25"/>
      <c r="BK288" s="25"/>
      <c r="BL288" s="25"/>
      <c r="BM288" s="25"/>
      <c r="BN288" s="25"/>
      <c r="BO288" s="25"/>
      <c r="BP288" s="25"/>
      <c r="BQ288" s="25"/>
      <c r="BR288" s="25"/>
      <c r="BS288" s="25"/>
      <c r="BT288" s="25"/>
      <c r="BU288" s="25"/>
      <c r="BV288" s="25"/>
      <c r="BW288" s="25"/>
      <c r="BX288" s="25"/>
      <c r="BY288" s="25"/>
      <c r="BZ288" s="25"/>
      <c r="CA288" s="25"/>
      <c r="CB288" s="25"/>
    </row>
    <row r="289" spans="1:80">
      <c r="A289" s="26"/>
      <c r="B289" s="26"/>
      <c r="C289" s="26"/>
      <c r="D289" s="26"/>
      <c r="E289" s="26"/>
      <c r="F289" s="26"/>
      <c r="G289" s="26"/>
      <c r="H289" s="24"/>
      <c r="I289" s="25"/>
      <c r="J289" s="25"/>
      <c r="K289" s="25"/>
      <c r="L289" s="25"/>
      <c r="M289" s="25"/>
      <c r="N289" s="25"/>
      <c r="O289" s="25"/>
      <c r="P289" s="25"/>
      <c r="Q289" s="25"/>
      <c r="R289" s="25"/>
      <c r="S289" s="25"/>
      <c r="T289" s="25"/>
      <c r="U289" s="25"/>
      <c r="V289" s="25"/>
      <c r="W289" s="24"/>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c r="AZ289" s="25"/>
      <c r="BA289" s="25"/>
      <c r="BB289" s="25"/>
      <c r="BC289" s="25"/>
      <c r="BD289" s="25"/>
      <c r="BE289" s="25"/>
      <c r="BF289" s="25"/>
      <c r="BG289" s="25"/>
      <c r="BH289" s="25"/>
      <c r="BI289" s="25"/>
      <c r="BJ289" s="25"/>
      <c r="BK289" s="25"/>
      <c r="BL289" s="25"/>
      <c r="BM289" s="25"/>
      <c r="BN289" s="25"/>
      <c r="BO289" s="25"/>
      <c r="BP289" s="25"/>
      <c r="BQ289" s="25"/>
      <c r="BR289" s="25"/>
      <c r="BS289" s="25"/>
      <c r="BT289" s="25"/>
      <c r="BU289" s="25"/>
      <c r="BV289" s="25"/>
      <c r="BW289" s="25"/>
      <c r="BX289" s="25"/>
      <c r="BY289" s="25"/>
      <c r="BZ289" s="25"/>
      <c r="CA289" s="25"/>
      <c r="CB289" s="25"/>
    </row>
    <row r="290" spans="1:80">
      <c r="A290" s="26"/>
      <c r="B290" s="26"/>
      <c r="C290" s="26"/>
      <c r="D290" s="26"/>
      <c r="E290" s="26"/>
      <c r="F290" s="26"/>
      <c r="G290" s="26"/>
      <c r="H290" s="24"/>
      <c r="I290" s="25"/>
      <c r="J290" s="25"/>
      <c r="K290" s="25"/>
      <c r="L290" s="25"/>
      <c r="M290" s="25"/>
      <c r="N290" s="25"/>
      <c r="O290" s="25"/>
      <c r="P290" s="25"/>
      <c r="Q290" s="25"/>
      <c r="R290" s="25"/>
      <c r="S290" s="25"/>
      <c r="T290" s="25"/>
      <c r="U290" s="25"/>
      <c r="V290" s="25"/>
      <c r="W290" s="24"/>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c r="AZ290" s="25"/>
      <c r="BA290" s="25"/>
      <c r="BB290" s="25"/>
      <c r="BC290" s="25"/>
      <c r="BD290" s="25"/>
      <c r="BE290" s="25"/>
      <c r="BF290" s="25"/>
      <c r="BG290" s="25"/>
      <c r="BH290" s="25"/>
      <c r="BI290" s="25"/>
      <c r="BJ290" s="25"/>
      <c r="BK290" s="25"/>
      <c r="BL290" s="25"/>
      <c r="BM290" s="25"/>
      <c r="BN290" s="25"/>
      <c r="BO290" s="25"/>
      <c r="BP290" s="25"/>
      <c r="BQ290" s="25"/>
      <c r="BR290" s="25"/>
      <c r="BS290" s="25"/>
      <c r="BT290" s="25"/>
      <c r="BU290" s="25"/>
      <c r="BV290" s="25"/>
      <c r="BW290" s="25"/>
      <c r="BX290" s="25"/>
      <c r="BY290" s="25"/>
      <c r="BZ290" s="25"/>
      <c r="CA290" s="25"/>
      <c r="CB290" s="25"/>
    </row>
    <row r="291" spans="1:80">
      <c r="A291" s="26"/>
      <c r="B291" s="26"/>
      <c r="C291" s="26"/>
      <c r="D291" s="26"/>
      <c r="E291" s="26"/>
      <c r="F291" s="26"/>
      <c r="G291" s="26"/>
      <c r="H291" s="24"/>
      <c r="I291" s="25"/>
      <c r="J291" s="25"/>
      <c r="K291" s="25"/>
      <c r="L291" s="25"/>
      <c r="M291" s="25"/>
      <c r="N291" s="25"/>
      <c r="O291" s="25"/>
      <c r="P291" s="25"/>
      <c r="Q291" s="25"/>
      <c r="R291" s="25"/>
      <c r="S291" s="25"/>
      <c r="T291" s="25"/>
      <c r="U291" s="25"/>
      <c r="V291" s="25"/>
      <c r="W291" s="24"/>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c r="AZ291" s="25"/>
      <c r="BA291" s="25"/>
      <c r="BB291" s="25"/>
      <c r="BC291" s="25"/>
      <c r="BD291" s="25"/>
      <c r="BE291" s="25"/>
      <c r="BF291" s="25"/>
      <c r="BG291" s="25"/>
      <c r="BH291" s="25"/>
      <c r="BI291" s="25"/>
      <c r="BJ291" s="25"/>
      <c r="BK291" s="25"/>
      <c r="BL291" s="25"/>
      <c r="BM291" s="25"/>
      <c r="BN291" s="25"/>
      <c r="BO291" s="25"/>
      <c r="BP291" s="25"/>
      <c r="BQ291" s="25"/>
      <c r="BR291" s="25"/>
      <c r="BS291" s="25"/>
      <c r="BT291" s="25"/>
      <c r="BU291" s="25"/>
      <c r="BV291" s="25"/>
      <c r="BW291" s="25"/>
      <c r="BX291" s="25"/>
      <c r="BY291" s="25"/>
      <c r="BZ291" s="25"/>
      <c r="CA291" s="25"/>
      <c r="CB291" s="25"/>
    </row>
    <row r="292" spans="1:80">
      <c r="A292" s="26"/>
      <c r="B292" s="26"/>
      <c r="C292" s="26"/>
      <c r="D292" s="26"/>
      <c r="E292" s="26"/>
      <c r="F292" s="26"/>
      <c r="G292" s="26"/>
      <c r="H292" s="24"/>
      <c r="I292" s="25"/>
      <c r="J292" s="25"/>
      <c r="K292" s="25"/>
      <c r="L292" s="25"/>
      <c r="M292" s="25"/>
      <c r="N292" s="25"/>
      <c r="O292" s="25"/>
      <c r="P292" s="25"/>
      <c r="Q292" s="25"/>
      <c r="R292" s="25"/>
      <c r="S292" s="25"/>
      <c r="T292" s="25"/>
      <c r="U292" s="25"/>
      <c r="V292" s="25"/>
      <c r="W292" s="24"/>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c r="AZ292" s="25"/>
      <c r="BA292" s="25"/>
      <c r="BB292" s="25"/>
      <c r="BC292" s="25"/>
      <c r="BD292" s="25"/>
      <c r="BE292" s="25"/>
      <c r="BF292" s="25"/>
      <c r="BG292" s="25"/>
      <c r="BH292" s="25"/>
      <c r="BI292" s="25"/>
      <c r="BJ292" s="25"/>
      <c r="BK292" s="25"/>
      <c r="BL292" s="25"/>
      <c r="BM292" s="25"/>
      <c r="BN292" s="25"/>
      <c r="BO292" s="25"/>
      <c r="BP292" s="25"/>
      <c r="BQ292" s="25"/>
      <c r="BR292" s="25"/>
      <c r="BS292" s="25"/>
      <c r="BT292" s="25"/>
      <c r="BU292" s="25"/>
      <c r="BV292" s="25"/>
      <c r="BW292" s="25"/>
      <c r="BX292" s="25"/>
      <c r="BY292" s="25"/>
      <c r="BZ292" s="25"/>
      <c r="CA292" s="25"/>
      <c r="CB292" s="25"/>
    </row>
    <row r="293" spans="1:80">
      <c r="A293" s="26"/>
      <c r="B293" s="26"/>
      <c r="C293" s="26"/>
      <c r="D293" s="26"/>
      <c r="E293" s="26"/>
      <c r="F293" s="26"/>
      <c r="G293" s="26"/>
      <c r="H293" s="24"/>
      <c r="I293" s="25"/>
      <c r="J293" s="25"/>
      <c r="K293" s="25"/>
      <c r="L293" s="25"/>
      <c r="M293" s="25"/>
      <c r="N293" s="25"/>
      <c r="O293" s="25"/>
      <c r="P293" s="25"/>
      <c r="Q293" s="25"/>
      <c r="R293" s="25"/>
      <c r="S293" s="25"/>
      <c r="T293" s="25"/>
      <c r="U293" s="25"/>
      <c r="V293" s="25"/>
      <c r="W293" s="24"/>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c r="AZ293" s="25"/>
      <c r="BA293" s="25"/>
      <c r="BB293" s="25"/>
      <c r="BC293" s="25"/>
      <c r="BD293" s="25"/>
      <c r="BE293" s="25"/>
      <c r="BF293" s="25"/>
      <c r="BG293" s="25"/>
      <c r="BH293" s="25"/>
      <c r="BI293" s="25"/>
      <c r="BJ293" s="25"/>
      <c r="BK293" s="25"/>
      <c r="BL293" s="25"/>
      <c r="BM293" s="25"/>
      <c r="BN293" s="25"/>
      <c r="BO293" s="25"/>
      <c r="BP293" s="25"/>
      <c r="BQ293" s="25"/>
      <c r="BR293" s="25"/>
      <c r="BS293" s="25"/>
      <c r="BT293" s="25"/>
      <c r="BU293" s="25"/>
      <c r="BV293" s="25"/>
      <c r="BW293" s="25"/>
      <c r="BX293" s="25"/>
      <c r="BY293" s="25"/>
      <c r="BZ293" s="25"/>
      <c r="CA293" s="25"/>
      <c r="CB293" s="25"/>
    </row>
    <row r="294" spans="1:80">
      <c r="A294" s="26"/>
      <c r="B294" s="26"/>
      <c r="C294" s="26"/>
      <c r="D294" s="26"/>
      <c r="E294" s="26"/>
      <c r="F294" s="26"/>
      <c r="G294" s="26"/>
      <c r="H294" s="24"/>
      <c r="I294" s="25"/>
      <c r="J294" s="25"/>
      <c r="K294" s="25"/>
      <c r="L294" s="25"/>
      <c r="M294" s="25"/>
      <c r="N294" s="25"/>
      <c r="O294" s="25"/>
      <c r="P294" s="25"/>
      <c r="Q294" s="25"/>
      <c r="R294" s="25"/>
      <c r="S294" s="25"/>
      <c r="T294" s="25"/>
      <c r="U294" s="25"/>
      <c r="V294" s="25"/>
      <c r="W294" s="24"/>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c r="AZ294" s="25"/>
      <c r="BA294" s="25"/>
      <c r="BB294" s="25"/>
      <c r="BC294" s="25"/>
      <c r="BD294" s="25"/>
      <c r="BE294" s="25"/>
      <c r="BF294" s="25"/>
      <c r="BG294" s="25"/>
      <c r="BH294" s="25"/>
      <c r="BI294" s="25"/>
      <c r="BJ294" s="25"/>
      <c r="BK294" s="25"/>
      <c r="BL294" s="25"/>
      <c r="BM294" s="25"/>
      <c r="BN294" s="25"/>
      <c r="BO294" s="25"/>
      <c r="BP294" s="25"/>
      <c r="BQ294" s="25"/>
      <c r="BR294" s="25"/>
      <c r="BS294" s="25"/>
      <c r="BT294" s="25"/>
      <c r="BU294" s="25"/>
      <c r="BV294" s="25"/>
      <c r="BW294" s="25"/>
      <c r="BX294" s="25"/>
      <c r="BY294" s="25"/>
      <c r="BZ294" s="25"/>
      <c r="CA294" s="25"/>
      <c r="CB294" s="25"/>
    </row>
    <row r="295" spans="1:80">
      <c r="A295" s="26"/>
      <c r="B295" s="26"/>
      <c r="C295" s="26"/>
      <c r="D295" s="26"/>
      <c r="E295" s="26"/>
      <c r="F295" s="26"/>
      <c r="G295" s="26"/>
      <c r="H295" s="24"/>
      <c r="I295" s="25"/>
      <c r="J295" s="25"/>
      <c r="K295" s="25"/>
      <c r="L295" s="25"/>
      <c r="M295" s="25"/>
      <c r="N295" s="25"/>
      <c r="O295" s="25"/>
      <c r="P295" s="25"/>
      <c r="Q295" s="25"/>
      <c r="R295" s="25"/>
      <c r="S295" s="25"/>
      <c r="T295" s="25"/>
      <c r="U295" s="25"/>
      <c r="V295" s="25"/>
      <c r="W295" s="24"/>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c r="AZ295" s="25"/>
      <c r="BA295" s="25"/>
      <c r="BB295" s="25"/>
      <c r="BC295" s="25"/>
      <c r="BD295" s="25"/>
      <c r="BE295" s="25"/>
      <c r="BF295" s="25"/>
      <c r="BG295" s="25"/>
      <c r="BH295" s="25"/>
      <c r="BI295" s="25"/>
      <c r="BJ295" s="25"/>
      <c r="BK295" s="25"/>
      <c r="BL295" s="25"/>
      <c r="BM295" s="25"/>
      <c r="BN295" s="25"/>
      <c r="BO295" s="25"/>
      <c r="BP295" s="25"/>
      <c r="BQ295" s="25"/>
      <c r="BR295" s="25"/>
      <c r="BS295" s="25"/>
      <c r="BT295" s="25"/>
      <c r="BU295" s="25"/>
      <c r="BV295" s="25"/>
      <c r="BW295" s="25"/>
      <c r="BX295" s="25"/>
      <c r="BY295" s="25"/>
      <c r="BZ295" s="25"/>
      <c r="CA295" s="25"/>
      <c r="CB295" s="25"/>
    </row>
    <row r="296" spans="1:80">
      <c r="A296" s="26"/>
      <c r="B296" s="26"/>
      <c r="C296" s="26"/>
      <c r="D296" s="26"/>
      <c r="E296" s="26"/>
      <c r="F296" s="26"/>
      <c r="G296" s="26"/>
      <c r="H296" s="24"/>
      <c r="I296" s="25"/>
      <c r="J296" s="25"/>
      <c r="K296" s="25"/>
      <c r="L296" s="25"/>
      <c r="M296" s="25"/>
      <c r="N296" s="25"/>
      <c r="O296" s="25"/>
      <c r="P296" s="25"/>
      <c r="Q296" s="25"/>
      <c r="R296" s="25"/>
      <c r="S296" s="25"/>
      <c r="T296" s="25"/>
      <c r="U296" s="25"/>
      <c r="V296" s="25"/>
      <c r="W296" s="24"/>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5"/>
      <c r="BD296" s="25"/>
      <c r="BE296" s="25"/>
      <c r="BF296" s="25"/>
      <c r="BG296" s="25"/>
      <c r="BH296" s="25"/>
      <c r="BI296" s="25"/>
      <c r="BJ296" s="25"/>
      <c r="BK296" s="25"/>
      <c r="BL296" s="25"/>
      <c r="BM296" s="25"/>
      <c r="BN296" s="25"/>
      <c r="BO296" s="25"/>
      <c r="BP296" s="25"/>
      <c r="BQ296" s="25"/>
      <c r="BR296" s="25"/>
      <c r="BS296" s="25"/>
      <c r="BT296" s="25"/>
      <c r="BU296" s="25"/>
      <c r="BV296" s="25"/>
      <c r="BW296" s="25"/>
      <c r="BX296" s="25"/>
      <c r="BY296" s="25"/>
      <c r="BZ296" s="25"/>
      <c r="CA296" s="25"/>
      <c r="CB296" s="25"/>
    </row>
    <row r="297" spans="1:80">
      <c r="A297" s="26"/>
      <c r="B297" s="26"/>
      <c r="C297" s="26"/>
      <c r="D297" s="26"/>
      <c r="E297" s="26"/>
      <c r="F297" s="26"/>
      <c r="G297" s="26"/>
      <c r="H297" s="24"/>
      <c r="I297" s="25"/>
      <c r="J297" s="25"/>
      <c r="K297" s="25"/>
      <c r="L297" s="25"/>
      <c r="M297" s="25"/>
      <c r="N297" s="25"/>
      <c r="O297" s="25"/>
      <c r="P297" s="25"/>
      <c r="Q297" s="25"/>
      <c r="R297" s="25"/>
      <c r="S297" s="25"/>
      <c r="T297" s="25"/>
      <c r="U297" s="25"/>
      <c r="V297" s="25"/>
      <c r="W297" s="24"/>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c r="AZ297" s="25"/>
      <c r="BA297" s="25"/>
      <c r="BB297" s="25"/>
      <c r="BC297" s="25"/>
      <c r="BD297" s="25"/>
      <c r="BE297" s="25"/>
      <c r="BF297" s="25"/>
      <c r="BG297" s="25"/>
      <c r="BH297" s="25"/>
      <c r="BI297" s="25"/>
      <c r="BJ297" s="25"/>
      <c r="BK297" s="25"/>
      <c r="BL297" s="25"/>
      <c r="BM297" s="25"/>
      <c r="BN297" s="25"/>
      <c r="BO297" s="25"/>
      <c r="BP297" s="25"/>
      <c r="BQ297" s="25"/>
      <c r="BR297" s="25"/>
      <c r="BS297" s="25"/>
      <c r="BT297" s="25"/>
      <c r="BU297" s="25"/>
      <c r="BV297" s="25"/>
      <c r="BW297" s="25"/>
      <c r="BX297" s="25"/>
      <c r="BY297" s="25"/>
      <c r="BZ297" s="25"/>
      <c r="CA297" s="25"/>
      <c r="CB297" s="25"/>
    </row>
    <row r="298" spans="1:80">
      <c r="A298" s="26"/>
      <c r="B298" s="26"/>
      <c r="C298" s="26"/>
      <c r="D298" s="26"/>
      <c r="E298" s="26"/>
      <c r="F298" s="26"/>
      <c r="G298" s="26"/>
      <c r="H298" s="24"/>
      <c r="I298" s="25"/>
      <c r="J298" s="25"/>
      <c r="K298" s="25"/>
      <c r="L298" s="25"/>
      <c r="M298" s="25"/>
      <c r="N298" s="25"/>
      <c r="O298" s="25"/>
      <c r="P298" s="25"/>
      <c r="Q298" s="25"/>
      <c r="R298" s="25"/>
      <c r="S298" s="25"/>
      <c r="T298" s="25"/>
      <c r="U298" s="25"/>
      <c r="V298" s="25"/>
      <c r="W298" s="24"/>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c r="AZ298" s="25"/>
      <c r="BA298" s="25"/>
      <c r="BB298" s="25"/>
      <c r="BC298" s="25"/>
      <c r="BD298" s="25"/>
      <c r="BE298" s="25"/>
      <c r="BF298" s="25"/>
      <c r="BG298" s="25"/>
      <c r="BH298" s="25"/>
      <c r="BI298" s="25"/>
      <c r="BJ298" s="25"/>
      <c r="BK298" s="25"/>
      <c r="BL298" s="25"/>
      <c r="BM298" s="25"/>
      <c r="BN298" s="25"/>
      <c r="BO298" s="25"/>
      <c r="BP298" s="25"/>
      <c r="BQ298" s="25"/>
      <c r="BR298" s="25"/>
      <c r="BS298" s="25"/>
      <c r="BT298" s="25"/>
      <c r="BU298" s="25"/>
      <c r="BV298" s="25"/>
      <c r="BW298" s="25"/>
      <c r="BX298" s="25"/>
      <c r="BY298" s="25"/>
      <c r="BZ298" s="25"/>
      <c r="CA298" s="25"/>
      <c r="CB298" s="25"/>
    </row>
    <row r="299" spans="1:80">
      <c r="A299" s="26"/>
      <c r="B299" s="26"/>
      <c r="C299" s="26"/>
      <c r="D299" s="26"/>
      <c r="E299" s="26"/>
      <c r="F299" s="26"/>
      <c r="G299" s="26"/>
      <c r="H299" s="24"/>
      <c r="I299" s="25"/>
      <c r="J299" s="25"/>
      <c r="K299" s="25"/>
      <c r="L299" s="25"/>
      <c r="M299" s="25"/>
      <c r="N299" s="25"/>
      <c r="O299" s="25"/>
      <c r="P299" s="25"/>
      <c r="Q299" s="25"/>
      <c r="R299" s="25"/>
      <c r="S299" s="25"/>
      <c r="T299" s="25"/>
      <c r="U299" s="25"/>
      <c r="V299" s="25"/>
      <c r="W299" s="24"/>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c r="AZ299" s="25"/>
      <c r="BA299" s="25"/>
      <c r="BB299" s="25"/>
      <c r="BC299" s="25"/>
      <c r="BD299" s="25"/>
      <c r="BE299" s="25"/>
      <c r="BF299" s="25"/>
      <c r="BG299" s="25"/>
      <c r="BH299" s="25"/>
      <c r="BI299" s="25"/>
      <c r="BJ299" s="25"/>
      <c r="BK299" s="25"/>
      <c r="BL299" s="25"/>
      <c r="BM299" s="25"/>
      <c r="BN299" s="25"/>
      <c r="BO299" s="25"/>
      <c r="BP299" s="25"/>
      <c r="BQ299" s="25"/>
      <c r="BR299" s="25"/>
      <c r="BS299" s="25"/>
      <c r="BT299" s="25"/>
      <c r="BU299" s="25"/>
      <c r="BV299" s="25"/>
      <c r="BW299" s="25"/>
      <c r="BX299" s="25"/>
      <c r="BY299" s="25"/>
      <c r="BZ299" s="25"/>
      <c r="CA299" s="25"/>
      <c r="CB299" s="25"/>
    </row>
    <row r="300" spans="1:80">
      <c r="A300" s="26"/>
      <c r="B300" s="26"/>
      <c r="C300" s="26"/>
      <c r="D300" s="26"/>
      <c r="E300" s="26"/>
      <c r="F300" s="26"/>
      <c r="G300" s="26"/>
      <c r="H300" s="24"/>
      <c r="I300" s="25"/>
      <c r="J300" s="25"/>
      <c r="K300" s="25"/>
      <c r="L300" s="25"/>
      <c r="M300" s="25"/>
      <c r="N300" s="25"/>
      <c r="O300" s="25"/>
      <c r="P300" s="25"/>
      <c r="Q300" s="25"/>
      <c r="R300" s="25"/>
      <c r="S300" s="25"/>
      <c r="T300" s="25"/>
      <c r="U300" s="25"/>
      <c r="V300" s="25"/>
      <c r="W300" s="24"/>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c r="AZ300" s="25"/>
      <c r="BA300" s="25"/>
      <c r="BB300" s="25"/>
      <c r="BC300" s="25"/>
      <c r="BD300" s="25"/>
      <c r="BE300" s="25"/>
      <c r="BF300" s="25"/>
      <c r="BG300" s="25"/>
      <c r="BH300" s="25"/>
      <c r="BI300" s="25"/>
      <c r="BJ300" s="25"/>
      <c r="BK300" s="25"/>
      <c r="BL300" s="25"/>
      <c r="BM300" s="25"/>
      <c r="BN300" s="25"/>
      <c r="BO300" s="25"/>
      <c r="BP300" s="25"/>
      <c r="BQ300" s="25"/>
      <c r="BR300" s="25"/>
      <c r="BS300" s="25"/>
      <c r="BT300" s="25"/>
      <c r="BU300" s="25"/>
      <c r="BV300" s="25"/>
      <c r="BW300" s="25"/>
      <c r="BX300" s="25"/>
      <c r="BY300" s="25"/>
      <c r="BZ300" s="25"/>
      <c r="CA300" s="25"/>
      <c r="CB300" s="25"/>
    </row>
    <row r="301" spans="1:80">
      <c r="A301" s="26"/>
      <c r="B301" s="26"/>
      <c r="C301" s="26"/>
      <c r="D301" s="26"/>
      <c r="E301" s="26"/>
      <c r="F301" s="26"/>
      <c r="G301" s="26"/>
      <c r="H301" s="24"/>
      <c r="I301" s="25"/>
      <c r="J301" s="25"/>
      <c r="K301" s="25"/>
      <c r="L301" s="25"/>
      <c r="M301" s="25"/>
      <c r="N301" s="25"/>
      <c r="O301" s="25"/>
      <c r="P301" s="25"/>
      <c r="Q301" s="25"/>
      <c r="R301" s="25"/>
      <c r="S301" s="25"/>
      <c r="T301" s="25"/>
      <c r="U301" s="25"/>
      <c r="V301" s="25"/>
      <c r="W301" s="24"/>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5"/>
      <c r="BD301" s="25"/>
      <c r="BE301" s="25"/>
      <c r="BF301" s="25"/>
      <c r="BG301" s="25"/>
      <c r="BH301" s="25"/>
      <c r="BI301" s="25"/>
      <c r="BJ301" s="25"/>
      <c r="BK301" s="25"/>
      <c r="BL301" s="25"/>
      <c r="BM301" s="25"/>
      <c r="BN301" s="25"/>
      <c r="BO301" s="25"/>
      <c r="BP301" s="25"/>
      <c r="BQ301" s="25"/>
      <c r="BR301" s="25"/>
      <c r="BS301" s="25"/>
      <c r="BT301" s="25"/>
      <c r="BU301" s="25"/>
      <c r="BV301" s="25"/>
      <c r="BW301" s="25"/>
      <c r="BX301" s="25"/>
      <c r="BY301" s="25"/>
      <c r="BZ301" s="25"/>
      <c r="CA301" s="25"/>
      <c r="CB301" s="25"/>
    </row>
    <row r="302" spans="1:80">
      <c r="A302" s="26"/>
      <c r="B302" s="26"/>
      <c r="C302" s="26"/>
      <c r="D302" s="26"/>
      <c r="E302" s="26"/>
      <c r="F302" s="26"/>
      <c r="G302" s="26"/>
      <c r="H302" s="24"/>
      <c r="I302" s="25"/>
      <c r="J302" s="25"/>
      <c r="K302" s="25"/>
      <c r="L302" s="25"/>
      <c r="M302" s="25"/>
      <c r="N302" s="25"/>
      <c r="O302" s="25"/>
      <c r="P302" s="25"/>
      <c r="Q302" s="25"/>
      <c r="R302" s="25"/>
      <c r="S302" s="25"/>
      <c r="T302" s="25"/>
      <c r="U302" s="25"/>
      <c r="V302" s="25"/>
      <c r="W302" s="24"/>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5"/>
      <c r="BD302" s="25"/>
      <c r="BE302" s="25"/>
      <c r="BF302" s="25"/>
      <c r="BG302" s="25"/>
      <c r="BH302" s="25"/>
      <c r="BI302" s="25"/>
      <c r="BJ302" s="25"/>
      <c r="BK302" s="25"/>
      <c r="BL302" s="25"/>
      <c r="BM302" s="25"/>
      <c r="BN302" s="25"/>
      <c r="BO302" s="25"/>
      <c r="BP302" s="25"/>
      <c r="BQ302" s="25"/>
      <c r="BR302" s="25"/>
      <c r="BS302" s="25"/>
      <c r="BT302" s="25"/>
      <c r="BU302" s="25"/>
      <c r="BV302" s="25"/>
      <c r="BW302" s="25"/>
      <c r="BX302" s="25"/>
      <c r="BY302" s="25"/>
      <c r="BZ302" s="25"/>
      <c r="CA302" s="25"/>
      <c r="CB302" s="25"/>
    </row>
    <row r="303" spans="1:80">
      <c r="A303" s="26"/>
      <c r="B303" s="26"/>
      <c r="C303" s="26"/>
      <c r="D303" s="26"/>
      <c r="E303" s="26"/>
      <c r="F303" s="26"/>
      <c r="G303" s="26"/>
      <c r="H303" s="24"/>
      <c r="I303" s="25"/>
      <c r="J303" s="25"/>
      <c r="K303" s="25"/>
      <c r="L303" s="25"/>
      <c r="M303" s="25"/>
      <c r="N303" s="25"/>
      <c r="O303" s="25"/>
      <c r="P303" s="25"/>
      <c r="Q303" s="25"/>
      <c r="R303" s="25"/>
      <c r="S303" s="25"/>
      <c r="T303" s="25"/>
      <c r="U303" s="25"/>
      <c r="V303" s="25"/>
      <c r="W303" s="24"/>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c r="AZ303" s="25"/>
      <c r="BA303" s="25"/>
      <c r="BB303" s="25"/>
      <c r="BC303" s="25"/>
      <c r="BD303" s="25"/>
      <c r="BE303" s="25"/>
      <c r="BF303" s="25"/>
      <c r="BG303" s="25"/>
      <c r="BH303" s="25"/>
      <c r="BI303" s="25"/>
      <c r="BJ303" s="25"/>
      <c r="BK303" s="25"/>
      <c r="BL303" s="25"/>
      <c r="BM303" s="25"/>
      <c r="BN303" s="25"/>
      <c r="BO303" s="25"/>
      <c r="BP303" s="25"/>
      <c r="BQ303" s="25"/>
      <c r="BR303" s="25"/>
      <c r="BS303" s="25"/>
      <c r="BT303" s="25"/>
      <c r="BU303" s="25"/>
      <c r="BV303" s="25"/>
      <c r="BW303" s="25"/>
      <c r="BX303" s="25"/>
      <c r="BY303" s="25"/>
      <c r="BZ303" s="25"/>
      <c r="CA303" s="25"/>
      <c r="CB303" s="25"/>
    </row>
    <row r="304" spans="1:80">
      <c r="A304" s="26"/>
      <c r="B304" s="26"/>
      <c r="C304" s="26"/>
      <c r="D304" s="26"/>
      <c r="E304" s="26"/>
      <c r="F304" s="26"/>
      <c r="G304" s="26"/>
      <c r="H304" s="24"/>
      <c r="I304" s="25"/>
      <c r="J304" s="25"/>
      <c r="K304" s="25"/>
      <c r="L304" s="25"/>
      <c r="M304" s="25"/>
      <c r="N304" s="25"/>
      <c r="O304" s="25"/>
      <c r="P304" s="25"/>
      <c r="Q304" s="25"/>
      <c r="R304" s="25"/>
      <c r="S304" s="25"/>
      <c r="T304" s="25"/>
      <c r="U304" s="25"/>
      <c r="V304" s="25"/>
      <c r="W304" s="24"/>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5"/>
      <c r="BD304" s="25"/>
      <c r="BE304" s="25"/>
      <c r="BF304" s="25"/>
      <c r="BG304" s="25"/>
      <c r="BH304" s="25"/>
      <c r="BI304" s="25"/>
      <c r="BJ304" s="25"/>
      <c r="BK304" s="25"/>
      <c r="BL304" s="25"/>
      <c r="BM304" s="25"/>
      <c r="BN304" s="25"/>
      <c r="BO304" s="25"/>
      <c r="BP304" s="25"/>
      <c r="BQ304" s="25"/>
      <c r="BR304" s="25"/>
      <c r="BS304" s="25"/>
      <c r="BT304" s="25"/>
      <c r="BU304" s="25"/>
      <c r="BV304" s="25"/>
      <c r="BW304" s="25"/>
      <c r="BX304" s="25"/>
      <c r="BY304" s="25"/>
      <c r="BZ304" s="25"/>
      <c r="CA304" s="25"/>
      <c r="CB304" s="25"/>
    </row>
    <row r="305" spans="1:80">
      <c r="A305" s="26"/>
      <c r="B305" s="26"/>
      <c r="C305" s="26"/>
      <c r="D305" s="26"/>
      <c r="E305" s="26"/>
      <c r="F305" s="26"/>
      <c r="G305" s="26"/>
      <c r="H305" s="24"/>
      <c r="I305" s="25"/>
      <c r="J305" s="25"/>
      <c r="K305" s="25"/>
      <c r="L305" s="25"/>
      <c r="M305" s="25"/>
      <c r="N305" s="25"/>
      <c r="O305" s="25"/>
      <c r="P305" s="25"/>
      <c r="Q305" s="25"/>
      <c r="R305" s="25"/>
      <c r="S305" s="25"/>
      <c r="T305" s="25"/>
      <c r="U305" s="25"/>
      <c r="V305" s="25"/>
      <c r="W305" s="24"/>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c r="AZ305" s="25"/>
      <c r="BA305" s="25"/>
      <c r="BB305" s="25"/>
      <c r="BC305" s="25"/>
      <c r="BD305" s="25"/>
      <c r="BE305" s="25"/>
      <c r="BF305" s="25"/>
      <c r="BG305" s="25"/>
      <c r="BH305" s="25"/>
      <c r="BI305" s="25"/>
      <c r="BJ305" s="25"/>
      <c r="BK305" s="25"/>
      <c r="BL305" s="25"/>
      <c r="BM305" s="25"/>
      <c r="BN305" s="25"/>
      <c r="BO305" s="25"/>
      <c r="BP305" s="25"/>
      <c r="BQ305" s="25"/>
      <c r="BR305" s="25"/>
      <c r="BS305" s="25"/>
      <c r="BT305" s="25"/>
      <c r="BU305" s="25"/>
      <c r="BV305" s="25"/>
      <c r="BW305" s="25"/>
      <c r="BX305" s="25"/>
      <c r="BY305" s="25"/>
      <c r="BZ305" s="25"/>
      <c r="CA305" s="25"/>
      <c r="CB305" s="25"/>
    </row>
    <row r="306" spans="1:80">
      <c r="A306" s="26"/>
      <c r="B306" s="26"/>
      <c r="C306" s="26"/>
      <c r="D306" s="26"/>
      <c r="E306" s="26"/>
      <c r="F306" s="26"/>
      <c r="G306" s="26"/>
      <c r="H306" s="24"/>
      <c r="I306" s="25"/>
      <c r="J306" s="25"/>
      <c r="K306" s="25"/>
      <c r="L306" s="25"/>
      <c r="M306" s="25"/>
      <c r="N306" s="25"/>
      <c r="O306" s="25"/>
      <c r="P306" s="25"/>
      <c r="Q306" s="25"/>
      <c r="R306" s="25"/>
      <c r="S306" s="25"/>
      <c r="T306" s="25"/>
      <c r="U306" s="25"/>
      <c r="V306" s="25"/>
      <c r="W306" s="24"/>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5"/>
      <c r="BD306" s="25"/>
      <c r="BE306" s="25"/>
      <c r="BF306" s="25"/>
      <c r="BG306" s="25"/>
      <c r="BH306" s="25"/>
      <c r="BI306" s="25"/>
      <c r="BJ306" s="25"/>
      <c r="BK306" s="25"/>
      <c r="BL306" s="25"/>
      <c r="BM306" s="25"/>
      <c r="BN306" s="25"/>
      <c r="BO306" s="25"/>
      <c r="BP306" s="25"/>
      <c r="BQ306" s="25"/>
      <c r="BR306" s="25"/>
      <c r="BS306" s="25"/>
      <c r="BT306" s="25"/>
      <c r="BU306" s="25"/>
      <c r="BV306" s="25"/>
      <c r="BW306" s="25"/>
      <c r="BX306" s="25"/>
      <c r="BY306" s="25"/>
      <c r="BZ306" s="25"/>
      <c r="CA306" s="25"/>
      <c r="CB306" s="25"/>
    </row>
    <row r="307" spans="1:80">
      <c r="A307" s="26"/>
      <c r="B307" s="26"/>
      <c r="C307" s="26"/>
      <c r="D307" s="26"/>
      <c r="E307" s="26"/>
      <c r="F307" s="26"/>
      <c r="G307" s="26"/>
      <c r="H307" s="24"/>
      <c r="I307" s="25"/>
      <c r="J307" s="25"/>
      <c r="K307" s="25"/>
      <c r="L307" s="25"/>
      <c r="M307" s="25"/>
      <c r="N307" s="25"/>
      <c r="O307" s="25"/>
      <c r="P307" s="25"/>
      <c r="Q307" s="25"/>
      <c r="R307" s="25"/>
      <c r="S307" s="25"/>
      <c r="T307" s="25"/>
      <c r="U307" s="25"/>
      <c r="V307" s="25"/>
      <c r="W307" s="24"/>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5"/>
      <c r="BD307" s="25"/>
      <c r="BE307" s="25"/>
      <c r="BF307" s="25"/>
      <c r="BG307" s="25"/>
      <c r="BH307" s="25"/>
      <c r="BI307" s="25"/>
      <c r="BJ307" s="25"/>
      <c r="BK307" s="25"/>
      <c r="BL307" s="25"/>
      <c r="BM307" s="25"/>
      <c r="BN307" s="25"/>
      <c r="BO307" s="25"/>
      <c r="BP307" s="25"/>
      <c r="BQ307" s="25"/>
      <c r="BR307" s="25"/>
      <c r="BS307" s="25"/>
      <c r="BT307" s="25"/>
      <c r="BU307" s="25"/>
      <c r="BV307" s="25"/>
      <c r="BW307" s="25"/>
      <c r="BX307" s="25"/>
      <c r="BY307" s="25"/>
      <c r="BZ307" s="25"/>
      <c r="CA307" s="25"/>
      <c r="CB307" s="25"/>
    </row>
    <row r="308" spans="1:80">
      <c r="A308" s="26"/>
      <c r="B308" s="26"/>
      <c r="C308" s="26"/>
      <c r="D308" s="26"/>
      <c r="E308" s="26"/>
      <c r="F308" s="26"/>
      <c r="G308" s="26"/>
      <c r="H308" s="24"/>
      <c r="I308" s="25"/>
      <c r="J308" s="25"/>
      <c r="K308" s="25"/>
      <c r="L308" s="25"/>
      <c r="M308" s="25"/>
      <c r="N308" s="25"/>
      <c r="O308" s="25"/>
      <c r="P308" s="25"/>
      <c r="Q308" s="25"/>
      <c r="R308" s="25"/>
      <c r="S308" s="25"/>
      <c r="T308" s="25"/>
      <c r="U308" s="25"/>
      <c r="V308" s="25"/>
      <c r="W308" s="24"/>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c r="AZ308" s="25"/>
      <c r="BA308" s="25"/>
      <c r="BB308" s="25"/>
      <c r="BC308" s="25"/>
      <c r="BD308" s="25"/>
      <c r="BE308" s="25"/>
      <c r="BF308" s="25"/>
      <c r="BG308" s="25"/>
      <c r="BH308" s="25"/>
      <c r="BI308" s="25"/>
      <c r="BJ308" s="25"/>
      <c r="BK308" s="25"/>
      <c r="BL308" s="25"/>
      <c r="BM308" s="25"/>
      <c r="BN308" s="25"/>
      <c r="BO308" s="25"/>
      <c r="BP308" s="25"/>
      <c r="BQ308" s="25"/>
      <c r="BR308" s="25"/>
      <c r="BS308" s="25"/>
      <c r="BT308" s="25"/>
      <c r="BU308" s="25"/>
      <c r="BV308" s="25"/>
      <c r="BW308" s="25"/>
      <c r="BX308" s="25"/>
      <c r="BY308" s="25"/>
      <c r="BZ308" s="25"/>
      <c r="CA308" s="25"/>
      <c r="CB308" s="25"/>
    </row>
    <row r="309" spans="1:80">
      <c r="A309" s="26"/>
      <c r="B309" s="26"/>
      <c r="C309" s="26"/>
      <c r="D309" s="26"/>
      <c r="E309" s="26"/>
      <c r="F309" s="26"/>
      <c r="G309" s="26"/>
      <c r="H309" s="24"/>
      <c r="I309" s="25"/>
      <c r="J309" s="25"/>
      <c r="K309" s="25"/>
      <c r="L309" s="25"/>
      <c r="M309" s="25"/>
      <c r="N309" s="25"/>
      <c r="O309" s="25"/>
      <c r="P309" s="25"/>
      <c r="Q309" s="25"/>
      <c r="R309" s="25"/>
      <c r="S309" s="25"/>
      <c r="T309" s="25"/>
      <c r="U309" s="25"/>
      <c r="V309" s="25"/>
      <c r="W309" s="24"/>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c r="AZ309" s="25"/>
      <c r="BA309" s="25"/>
      <c r="BB309" s="25"/>
      <c r="BC309" s="25"/>
      <c r="BD309" s="25"/>
      <c r="BE309" s="25"/>
      <c r="BF309" s="25"/>
      <c r="BG309" s="25"/>
      <c r="BH309" s="25"/>
      <c r="BI309" s="25"/>
      <c r="BJ309" s="25"/>
      <c r="BK309" s="25"/>
      <c r="BL309" s="25"/>
      <c r="BM309" s="25"/>
      <c r="BN309" s="25"/>
      <c r="BO309" s="25"/>
      <c r="BP309" s="25"/>
      <c r="BQ309" s="25"/>
      <c r="BR309" s="25"/>
      <c r="BS309" s="25"/>
      <c r="BT309" s="25"/>
      <c r="BU309" s="25"/>
      <c r="BV309" s="25"/>
      <c r="BW309" s="25"/>
      <c r="BX309" s="25"/>
      <c r="BY309" s="25"/>
      <c r="BZ309" s="25"/>
      <c r="CA309" s="25"/>
      <c r="CB309" s="25"/>
    </row>
    <row r="310" spans="1:80">
      <c r="A310" s="26"/>
      <c r="B310" s="26"/>
      <c r="C310" s="26"/>
      <c r="D310" s="26"/>
      <c r="E310" s="26"/>
      <c r="F310" s="26"/>
      <c r="G310" s="26"/>
      <c r="H310" s="24"/>
      <c r="I310" s="25"/>
      <c r="J310" s="25"/>
      <c r="K310" s="25"/>
      <c r="L310" s="25"/>
      <c r="M310" s="25"/>
      <c r="N310" s="25"/>
      <c r="O310" s="25"/>
      <c r="P310" s="25"/>
      <c r="Q310" s="25"/>
      <c r="R310" s="25"/>
      <c r="S310" s="25"/>
      <c r="T310" s="25"/>
      <c r="U310" s="25"/>
      <c r="V310" s="25"/>
      <c r="W310" s="24"/>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c r="BF310" s="25"/>
      <c r="BG310" s="25"/>
      <c r="BH310" s="25"/>
      <c r="BI310" s="25"/>
      <c r="BJ310" s="25"/>
      <c r="BK310" s="25"/>
      <c r="BL310" s="25"/>
      <c r="BM310" s="25"/>
      <c r="BN310" s="25"/>
      <c r="BO310" s="25"/>
      <c r="BP310" s="25"/>
      <c r="BQ310" s="25"/>
      <c r="BR310" s="25"/>
      <c r="BS310" s="25"/>
      <c r="BT310" s="25"/>
      <c r="BU310" s="25"/>
      <c r="BV310" s="25"/>
      <c r="BW310" s="25"/>
      <c r="BX310" s="25"/>
      <c r="BY310" s="25"/>
      <c r="BZ310" s="25"/>
      <c r="CA310" s="25"/>
      <c r="CB310" s="25"/>
    </row>
    <row r="311" spans="1:80">
      <c r="A311" s="26"/>
      <c r="B311" s="26"/>
      <c r="C311" s="26"/>
      <c r="D311" s="26"/>
      <c r="E311" s="26"/>
      <c r="F311" s="26"/>
      <c r="G311" s="26"/>
      <c r="H311" s="24"/>
      <c r="I311" s="25"/>
      <c r="J311" s="25"/>
      <c r="K311" s="25"/>
      <c r="L311" s="25"/>
      <c r="M311" s="25"/>
      <c r="N311" s="25"/>
      <c r="O311" s="25"/>
      <c r="P311" s="25"/>
      <c r="Q311" s="25"/>
      <c r="R311" s="25"/>
      <c r="S311" s="25"/>
      <c r="T311" s="25"/>
      <c r="U311" s="25"/>
      <c r="V311" s="25"/>
      <c r="W311" s="24"/>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c r="AZ311" s="25"/>
      <c r="BA311" s="25"/>
      <c r="BB311" s="25"/>
      <c r="BC311" s="25"/>
      <c r="BD311" s="25"/>
      <c r="BE311" s="25"/>
      <c r="BF311" s="25"/>
      <c r="BG311" s="25"/>
      <c r="BH311" s="25"/>
      <c r="BI311" s="25"/>
      <c r="BJ311" s="25"/>
      <c r="BK311" s="25"/>
      <c r="BL311" s="25"/>
      <c r="BM311" s="25"/>
      <c r="BN311" s="25"/>
      <c r="BO311" s="25"/>
      <c r="BP311" s="25"/>
      <c r="BQ311" s="25"/>
      <c r="BR311" s="25"/>
      <c r="BS311" s="25"/>
      <c r="BT311" s="25"/>
      <c r="BU311" s="25"/>
      <c r="BV311" s="25"/>
      <c r="BW311" s="25"/>
      <c r="BX311" s="25"/>
      <c r="BY311" s="25"/>
      <c r="BZ311" s="25"/>
      <c r="CA311" s="25"/>
      <c r="CB311" s="25"/>
    </row>
    <row r="312" spans="1:80">
      <c r="A312" s="26"/>
      <c r="B312" s="26"/>
      <c r="C312" s="26"/>
      <c r="D312" s="26"/>
      <c r="E312" s="26"/>
      <c r="F312" s="26"/>
      <c r="G312" s="26"/>
      <c r="H312" s="24"/>
      <c r="I312" s="25"/>
      <c r="J312" s="25"/>
      <c r="K312" s="25"/>
      <c r="L312" s="25"/>
      <c r="M312" s="25"/>
      <c r="N312" s="25"/>
      <c r="O312" s="25"/>
      <c r="P312" s="25"/>
      <c r="Q312" s="25"/>
      <c r="R312" s="25"/>
      <c r="S312" s="25"/>
      <c r="T312" s="25"/>
      <c r="U312" s="25"/>
      <c r="V312" s="25"/>
      <c r="W312" s="24"/>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c r="AZ312" s="25"/>
      <c r="BA312" s="25"/>
      <c r="BB312" s="25"/>
      <c r="BC312" s="25"/>
      <c r="BD312" s="25"/>
      <c r="BE312" s="25"/>
      <c r="BF312" s="25"/>
      <c r="BG312" s="25"/>
      <c r="BH312" s="25"/>
      <c r="BI312" s="25"/>
      <c r="BJ312" s="25"/>
      <c r="BK312" s="25"/>
      <c r="BL312" s="25"/>
      <c r="BM312" s="25"/>
      <c r="BN312" s="25"/>
      <c r="BO312" s="25"/>
      <c r="BP312" s="25"/>
      <c r="BQ312" s="25"/>
      <c r="BR312" s="25"/>
      <c r="BS312" s="25"/>
      <c r="BT312" s="25"/>
      <c r="BU312" s="25"/>
      <c r="BV312" s="25"/>
      <c r="BW312" s="25"/>
      <c r="BX312" s="25"/>
      <c r="BY312" s="25"/>
      <c r="BZ312" s="25"/>
      <c r="CA312" s="25"/>
      <c r="CB312" s="25"/>
    </row>
    <row r="313" spans="1:80">
      <c r="A313" s="26"/>
      <c r="B313" s="26"/>
      <c r="C313" s="26"/>
      <c r="D313" s="26"/>
      <c r="E313" s="26"/>
      <c r="F313" s="26"/>
      <c r="G313" s="26"/>
      <c r="H313" s="24"/>
      <c r="I313" s="25"/>
      <c r="J313" s="25"/>
      <c r="K313" s="25"/>
      <c r="L313" s="25"/>
      <c r="M313" s="25"/>
      <c r="N313" s="25"/>
      <c r="O313" s="25"/>
      <c r="P313" s="25"/>
      <c r="Q313" s="25"/>
      <c r="R313" s="25"/>
      <c r="S313" s="25"/>
      <c r="T313" s="25"/>
      <c r="U313" s="25"/>
      <c r="V313" s="25"/>
      <c r="W313" s="24"/>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c r="AZ313" s="25"/>
      <c r="BA313" s="25"/>
      <c r="BB313" s="25"/>
      <c r="BC313" s="25"/>
      <c r="BD313" s="25"/>
      <c r="BE313" s="25"/>
      <c r="BF313" s="25"/>
      <c r="BG313" s="25"/>
      <c r="BH313" s="25"/>
      <c r="BI313" s="25"/>
      <c r="BJ313" s="25"/>
      <c r="BK313" s="25"/>
      <c r="BL313" s="25"/>
      <c r="BM313" s="25"/>
      <c r="BN313" s="25"/>
      <c r="BO313" s="25"/>
      <c r="BP313" s="25"/>
      <c r="BQ313" s="25"/>
      <c r="BR313" s="25"/>
      <c r="BS313" s="25"/>
      <c r="BT313" s="25"/>
      <c r="BU313" s="25"/>
      <c r="BV313" s="25"/>
      <c r="BW313" s="25"/>
      <c r="BX313" s="25"/>
      <c r="BY313" s="25"/>
      <c r="BZ313" s="25"/>
      <c r="CA313" s="25"/>
      <c r="CB313" s="25"/>
    </row>
    <row r="314" spans="1:80">
      <c r="A314" s="26"/>
      <c r="B314" s="26"/>
      <c r="C314" s="26"/>
      <c r="D314" s="26"/>
      <c r="E314" s="26"/>
      <c r="F314" s="26"/>
      <c r="G314" s="26"/>
      <c r="H314" s="24"/>
      <c r="I314" s="25"/>
      <c r="J314" s="25"/>
      <c r="K314" s="25"/>
      <c r="L314" s="25"/>
      <c r="M314" s="25"/>
      <c r="N314" s="25"/>
      <c r="O314" s="25"/>
      <c r="P314" s="25"/>
      <c r="Q314" s="25"/>
      <c r="R314" s="25"/>
      <c r="S314" s="25"/>
      <c r="T314" s="25"/>
      <c r="U314" s="25"/>
      <c r="V314" s="25"/>
      <c r="W314" s="24"/>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5"/>
      <c r="BD314" s="25"/>
      <c r="BE314" s="25"/>
      <c r="BF314" s="25"/>
      <c r="BG314" s="25"/>
      <c r="BH314" s="25"/>
      <c r="BI314" s="25"/>
      <c r="BJ314" s="25"/>
      <c r="BK314" s="25"/>
      <c r="BL314" s="25"/>
      <c r="BM314" s="25"/>
      <c r="BN314" s="25"/>
      <c r="BO314" s="25"/>
      <c r="BP314" s="25"/>
      <c r="BQ314" s="25"/>
      <c r="BR314" s="25"/>
      <c r="BS314" s="25"/>
      <c r="BT314" s="25"/>
      <c r="BU314" s="25"/>
      <c r="BV314" s="25"/>
      <c r="BW314" s="25"/>
      <c r="BX314" s="25"/>
      <c r="BY314" s="25"/>
      <c r="BZ314" s="25"/>
      <c r="CA314" s="25"/>
      <c r="CB314" s="25"/>
    </row>
    <row r="315" spans="1:80">
      <c r="A315" s="26"/>
      <c r="B315" s="26"/>
      <c r="C315" s="26"/>
      <c r="D315" s="26"/>
      <c r="E315" s="26"/>
      <c r="F315" s="26"/>
      <c r="G315" s="26"/>
      <c r="H315" s="24"/>
      <c r="I315" s="25"/>
      <c r="J315" s="25"/>
      <c r="K315" s="25"/>
      <c r="L315" s="25"/>
      <c r="M315" s="25"/>
      <c r="N315" s="25"/>
      <c r="O315" s="25"/>
      <c r="P315" s="25"/>
      <c r="Q315" s="25"/>
      <c r="R315" s="25"/>
      <c r="S315" s="25"/>
      <c r="T315" s="25"/>
      <c r="U315" s="25"/>
      <c r="V315" s="25"/>
      <c r="W315" s="24"/>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c r="BF315" s="25"/>
      <c r="BG315" s="25"/>
      <c r="BH315" s="25"/>
      <c r="BI315" s="25"/>
      <c r="BJ315" s="25"/>
      <c r="BK315" s="25"/>
      <c r="BL315" s="25"/>
      <c r="BM315" s="25"/>
      <c r="BN315" s="25"/>
      <c r="BO315" s="25"/>
      <c r="BP315" s="25"/>
      <c r="BQ315" s="25"/>
      <c r="BR315" s="25"/>
      <c r="BS315" s="25"/>
      <c r="BT315" s="25"/>
      <c r="BU315" s="25"/>
      <c r="BV315" s="25"/>
      <c r="BW315" s="25"/>
      <c r="BX315" s="25"/>
      <c r="BY315" s="25"/>
      <c r="BZ315" s="25"/>
      <c r="CA315" s="25"/>
      <c r="CB315" s="25"/>
    </row>
    <row r="316" spans="1:80">
      <c r="A316" s="26"/>
      <c r="B316" s="26"/>
      <c r="C316" s="26"/>
      <c r="D316" s="26"/>
      <c r="E316" s="26"/>
      <c r="F316" s="26"/>
      <c r="G316" s="26"/>
      <c r="H316" s="24"/>
      <c r="I316" s="25"/>
      <c r="J316" s="25"/>
      <c r="K316" s="25"/>
      <c r="L316" s="25"/>
      <c r="M316" s="25"/>
      <c r="N316" s="25"/>
      <c r="O316" s="25"/>
      <c r="P316" s="25"/>
      <c r="Q316" s="25"/>
      <c r="R316" s="25"/>
      <c r="S316" s="25"/>
      <c r="T316" s="25"/>
      <c r="U316" s="25"/>
      <c r="V316" s="25"/>
      <c r="W316" s="24"/>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c r="BF316" s="25"/>
      <c r="BG316" s="25"/>
      <c r="BH316" s="25"/>
      <c r="BI316" s="25"/>
      <c r="BJ316" s="25"/>
      <c r="BK316" s="25"/>
      <c r="BL316" s="25"/>
      <c r="BM316" s="25"/>
      <c r="BN316" s="25"/>
      <c r="BO316" s="25"/>
      <c r="BP316" s="25"/>
      <c r="BQ316" s="25"/>
      <c r="BR316" s="25"/>
      <c r="BS316" s="25"/>
      <c r="BT316" s="25"/>
      <c r="BU316" s="25"/>
      <c r="BV316" s="25"/>
      <c r="BW316" s="25"/>
      <c r="BX316" s="25"/>
      <c r="BY316" s="25"/>
      <c r="BZ316" s="25"/>
      <c r="CA316" s="25"/>
      <c r="CB316" s="25"/>
    </row>
    <row r="317" spans="1:80">
      <c r="A317" s="26"/>
      <c r="B317" s="26"/>
      <c r="C317" s="26"/>
      <c r="D317" s="26"/>
      <c r="E317" s="26"/>
      <c r="F317" s="26"/>
      <c r="G317" s="26"/>
      <c r="H317" s="24"/>
      <c r="I317" s="25"/>
      <c r="J317" s="25"/>
      <c r="K317" s="25"/>
      <c r="L317" s="25"/>
      <c r="M317" s="25"/>
      <c r="N317" s="25"/>
      <c r="O317" s="25"/>
      <c r="P317" s="25"/>
      <c r="Q317" s="25"/>
      <c r="R317" s="25"/>
      <c r="S317" s="25"/>
      <c r="T317" s="25"/>
      <c r="U317" s="25"/>
      <c r="V317" s="25"/>
      <c r="W317" s="24"/>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c r="AZ317" s="25"/>
      <c r="BA317" s="25"/>
      <c r="BB317" s="25"/>
      <c r="BC317" s="25"/>
      <c r="BD317" s="25"/>
      <c r="BE317" s="25"/>
      <c r="BF317" s="25"/>
      <c r="BG317" s="25"/>
      <c r="BH317" s="25"/>
      <c r="BI317" s="25"/>
      <c r="BJ317" s="25"/>
      <c r="BK317" s="25"/>
      <c r="BL317" s="25"/>
      <c r="BM317" s="25"/>
      <c r="BN317" s="25"/>
      <c r="BO317" s="25"/>
      <c r="BP317" s="25"/>
      <c r="BQ317" s="25"/>
      <c r="BR317" s="25"/>
      <c r="BS317" s="25"/>
      <c r="BT317" s="25"/>
      <c r="BU317" s="25"/>
      <c r="BV317" s="25"/>
      <c r="BW317" s="25"/>
      <c r="BX317" s="25"/>
      <c r="BY317" s="25"/>
      <c r="BZ317" s="25"/>
      <c r="CA317" s="25"/>
      <c r="CB317" s="25"/>
    </row>
    <row r="318" spans="1:80">
      <c r="A318" s="26"/>
      <c r="B318" s="26"/>
      <c r="C318" s="26"/>
      <c r="D318" s="26"/>
      <c r="E318" s="26"/>
      <c r="F318" s="26"/>
      <c r="G318" s="26"/>
      <c r="H318" s="24"/>
      <c r="I318" s="25"/>
      <c r="J318" s="25"/>
      <c r="K318" s="25"/>
      <c r="L318" s="25"/>
      <c r="M318" s="25"/>
      <c r="N318" s="25"/>
      <c r="O318" s="25"/>
      <c r="P318" s="25"/>
      <c r="Q318" s="25"/>
      <c r="R318" s="25"/>
      <c r="S318" s="25"/>
      <c r="T318" s="25"/>
      <c r="U318" s="25"/>
      <c r="V318" s="25"/>
      <c r="W318" s="24"/>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5"/>
      <c r="BD318" s="25"/>
      <c r="BE318" s="25"/>
      <c r="BF318" s="25"/>
      <c r="BG318" s="25"/>
      <c r="BH318" s="25"/>
      <c r="BI318" s="25"/>
      <c r="BJ318" s="25"/>
      <c r="BK318" s="25"/>
      <c r="BL318" s="25"/>
      <c r="BM318" s="25"/>
      <c r="BN318" s="25"/>
      <c r="BO318" s="25"/>
      <c r="BP318" s="25"/>
      <c r="BQ318" s="25"/>
      <c r="BR318" s="25"/>
      <c r="BS318" s="25"/>
      <c r="BT318" s="25"/>
      <c r="BU318" s="25"/>
      <c r="BV318" s="25"/>
      <c r="BW318" s="25"/>
      <c r="BX318" s="25"/>
      <c r="BY318" s="25"/>
      <c r="BZ318" s="25"/>
      <c r="CA318" s="25"/>
      <c r="CB318" s="25"/>
    </row>
    <row r="319" spans="1:80">
      <c r="A319" s="26"/>
      <c r="B319" s="26"/>
      <c r="C319" s="26"/>
      <c r="D319" s="26"/>
      <c r="E319" s="26"/>
      <c r="F319" s="26"/>
      <c r="G319" s="26"/>
      <c r="H319" s="24"/>
      <c r="I319" s="25"/>
      <c r="J319" s="25"/>
      <c r="K319" s="25"/>
      <c r="L319" s="25"/>
      <c r="M319" s="25"/>
      <c r="N319" s="25"/>
      <c r="O319" s="25"/>
      <c r="P319" s="25"/>
      <c r="Q319" s="25"/>
      <c r="R319" s="25"/>
      <c r="S319" s="25"/>
      <c r="T319" s="25"/>
      <c r="U319" s="25"/>
      <c r="V319" s="25"/>
      <c r="W319" s="24"/>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5"/>
      <c r="BD319" s="25"/>
      <c r="BE319" s="25"/>
      <c r="BF319" s="25"/>
      <c r="BG319" s="25"/>
      <c r="BH319" s="25"/>
      <c r="BI319" s="25"/>
      <c r="BJ319" s="25"/>
      <c r="BK319" s="25"/>
      <c r="BL319" s="25"/>
      <c r="BM319" s="25"/>
      <c r="BN319" s="25"/>
      <c r="BO319" s="25"/>
      <c r="BP319" s="25"/>
      <c r="BQ319" s="25"/>
      <c r="BR319" s="25"/>
      <c r="BS319" s="25"/>
      <c r="BT319" s="25"/>
      <c r="BU319" s="25"/>
      <c r="BV319" s="25"/>
      <c r="BW319" s="25"/>
      <c r="BX319" s="25"/>
      <c r="BY319" s="25"/>
      <c r="BZ319" s="25"/>
      <c r="CA319" s="25"/>
      <c r="CB319" s="25"/>
    </row>
    <row r="320" spans="1:80">
      <c r="A320" s="26"/>
      <c r="B320" s="26"/>
      <c r="C320" s="26"/>
      <c r="D320" s="26"/>
      <c r="E320" s="26"/>
      <c r="F320" s="26"/>
      <c r="G320" s="26"/>
      <c r="H320" s="24"/>
      <c r="I320" s="25"/>
      <c r="J320" s="25"/>
      <c r="K320" s="25"/>
      <c r="L320" s="25"/>
      <c r="M320" s="25"/>
      <c r="N320" s="25"/>
      <c r="O320" s="25"/>
      <c r="P320" s="25"/>
      <c r="Q320" s="25"/>
      <c r="R320" s="25"/>
      <c r="S320" s="25"/>
      <c r="T320" s="25"/>
      <c r="U320" s="25"/>
      <c r="V320" s="25"/>
      <c r="W320" s="24"/>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c r="BG320" s="25"/>
      <c r="BH320" s="25"/>
      <c r="BI320" s="25"/>
      <c r="BJ320" s="25"/>
      <c r="BK320" s="25"/>
      <c r="BL320" s="25"/>
      <c r="BM320" s="25"/>
      <c r="BN320" s="25"/>
      <c r="BO320" s="25"/>
      <c r="BP320" s="25"/>
      <c r="BQ320" s="25"/>
      <c r="BR320" s="25"/>
      <c r="BS320" s="25"/>
      <c r="BT320" s="25"/>
      <c r="BU320" s="25"/>
      <c r="BV320" s="25"/>
      <c r="BW320" s="25"/>
      <c r="BX320" s="25"/>
      <c r="BY320" s="25"/>
      <c r="BZ320" s="25"/>
      <c r="CA320" s="25"/>
      <c r="CB320" s="25"/>
    </row>
    <row r="321" spans="1:80">
      <c r="A321" s="26"/>
      <c r="B321" s="26"/>
      <c r="C321" s="26"/>
      <c r="D321" s="26"/>
      <c r="E321" s="26"/>
      <c r="F321" s="26"/>
      <c r="G321" s="26"/>
      <c r="H321" s="24"/>
      <c r="I321" s="25"/>
      <c r="J321" s="25"/>
      <c r="K321" s="25"/>
      <c r="L321" s="25"/>
      <c r="M321" s="25"/>
      <c r="N321" s="25"/>
      <c r="O321" s="25"/>
      <c r="P321" s="25"/>
      <c r="Q321" s="25"/>
      <c r="R321" s="25"/>
      <c r="S321" s="25"/>
      <c r="T321" s="25"/>
      <c r="U321" s="25"/>
      <c r="V321" s="25"/>
      <c r="W321" s="24"/>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c r="AZ321" s="25"/>
      <c r="BA321" s="25"/>
      <c r="BB321" s="25"/>
      <c r="BC321" s="25"/>
      <c r="BD321" s="25"/>
      <c r="BE321" s="25"/>
      <c r="BF321" s="25"/>
      <c r="BG321" s="25"/>
      <c r="BH321" s="25"/>
      <c r="BI321" s="25"/>
      <c r="BJ321" s="25"/>
      <c r="BK321" s="25"/>
      <c r="BL321" s="25"/>
      <c r="BM321" s="25"/>
      <c r="BN321" s="25"/>
      <c r="BO321" s="25"/>
      <c r="BP321" s="25"/>
      <c r="BQ321" s="25"/>
      <c r="BR321" s="25"/>
      <c r="BS321" s="25"/>
      <c r="BT321" s="25"/>
      <c r="BU321" s="25"/>
      <c r="BV321" s="25"/>
      <c r="BW321" s="25"/>
      <c r="BX321" s="25"/>
      <c r="BY321" s="25"/>
      <c r="BZ321" s="25"/>
      <c r="CA321" s="25"/>
      <c r="CB321" s="25"/>
    </row>
    <row r="322" spans="1:80">
      <c r="A322" s="26"/>
      <c r="B322" s="26"/>
      <c r="C322" s="26"/>
      <c r="D322" s="26"/>
      <c r="E322" s="26"/>
      <c r="F322" s="26"/>
      <c r="G322" s="26"/>
      <c r="H322" s="24"/>
      <c r="I322" s="25"/>
      <c r="J322" s="25"/>
      <c r="K322" s="25"/>
      <c r="L322" s="25"/>
      <c r="M322" s="25"/>
      <c r="N322" s="25"/>
      <c r="O322" s="25"/>
      <c r="P322" s="25"/>
      <c r="Q322" s="25"/>
      <c r="R322" s="25"/>
      <c r="S322" s="25"/>
      <c r="T322" s="25"/>
      <c r="U322" s="25"/>
      <c r="V322" s="25"/>
      <c r="W322" s="24"/>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5"/>
      <c r="BD322" s="25"/>
      <c r="BE322" s="25"/>
      <c r="BF322" s="25"/>
      <c r="BG322" s="25"/>
      <c r="BH322" s="25"/>
      <c r="BI322" s="25"/>
      <c r="BJ322" s="25"/>
      <c r="BK322" s="25"/>
      <c r="BL322" s="25"/>
      <c r="BM322" s="25"/>
      <c r="BN322" s="25"/>
      <c r="BO322" s="25"/>
      <c r="BP322" s="25"/>
      <c r="BQ322" s="25"/>
      <c r="BR322" s="25"/>
      <c r="BS322" s="25"/>
      <c r="BT322" s="25"/>
      <c r="BU322" s="25"/>
      <c r="BV322" s="25"/>
      <c r="BW322" s="25"/>
      <c r="BX322" s="25"/>
      <c r="BY322" s="25"/>
      <c r="BZ322" s="25"/>
      <c r="CA322" s="25"/>
      <c r="CB322" s="25"/>
    </row>
    <row r="323" spans="1:80">
      <c r="A323" s="26"/>
      <c r="B323" s="26"/>
      <c r="C323" s="26"/>
      <c r="D323" s="26"/>
      <c r="E323" s="26"/>
      <c r="F323" s="26"/>
      <c r="G323" s="26"/>
      <c r="H323" s="24"/>
      <c r="I323" s="25"/>
      <c r="J323" s="25"/>
      <c r="K323" s="25"/>
      <c r="L323" s="25"/>
      <c r="M323" s="25"/>
      <c r="N323" s="25"/>
      <c r="O323" s="25"/>
      <c r="P323" s="25"/>
      <c r="Q323" s="25"/>
      <c r="R323" s="25"/>
      <c r="S323" s="25"/>
      <c r="T323" s="25"/>
      <c r="U323" s="25"/>
      <c r="V323" s="25"/>
      <c r="W323" s="24"/>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5"/>
      <c r="BD323" s="25"/>
      <c r="BE323" s="25"/>
      <c r="BF323" s="25"/>
      <c r="BG323" s="25"/>
      <c r="BH323" s="25"/>
      <c r="BI323" s="25"/>
      <c r="BJ323" s="25"/>
      <c r="BK323" s="25"/>
      <c r="BL323" s="25"/>
      <c r="BM323" s="25"/>
      <c r="BN323" s="25"/>
      <c r="BO323" s="25"/>
      <c r="BP323" s="25"/>
      <c r="BQ323" s="25"/>
      <c r="BR323" s="25"/>
      <c r="BS323" s="25"/>
      <c r="BT323" s="25"/>
      <c r="BU323" s="25"/>
      <c r="BV323" s="25"/>
      <c r="BW323" s="25"/>
      <c r="BX323" s="25"/>
      <c r="BY323" s="25"/>
      <c r="BZ323" s="25"/>
      <c r="CA323" s="25"/>
      <c r="CB323" s="25"/>
    </row>
    <row r="324" spans="1:80">
      <c r="A324" s="26"/>
      <c r="B324" s="26"/>
      <c r="C324" s="26"/>
      <c r="D324" s="26"/>
      <c r="E324" s="26"/>
      <c r="F324" s="26"/>
      <c r="G324" s="26"/>
      <c r="H324" s="24"/>
      <c r="I324" s="25"/>
      <c r="J324" s="25"/>
      <c r="K324" s="25"/>
      <c r="L324" s="25"/>
      <c r="M324" s="25"/>
      <c r="N324" s="25"/>
      <c r="O324" s="25"/>
      <c r="P324" s="25"/>
      <c r="Q324" s="25"/>
      <c r="R324" s="25"/>
      <c r="S324" s="25"/>
      <c r="T324" s="25"/>
      <c r="U324" s="25"/>
      <c r="V324" s="25"/>
      <c r="W324" s="24"/>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c r="BF324" s="25"/>
      <c r="BG324" s="25"/>
      <c r="BH324" s="25"/>
      <c r="BI324" s="25"/>
      <c r="BJ324" s="25"/>
      <c r="BK324" s="25"/>
      <c r="BL324" s="25"/>
      <c r="BM324" s="25"/>
      <c r="BN324" s="25"/>
      <c r="BO324" s="25"/>
      <c r="BP324" s="25"/>
      <c r="BQ324" s="25"/>
      <c r="BR324" s="25"/>
      <c r="BS324" s="25"/>
      <c r="BT324" s="25"/>
      <c r="BU324" s="25"/>
      <c r="BV324" s="25"/>
      <c r="BW324" s="25"/>
      <c r="BX324" s="25"/>
      <c r="BY324" s="25"/>
      <c r="BZ324" s="25"/>
      <c r="CA324" s="25"/>
      <c r="CB324" s="25"/>
    </row>
    <row r="325" spans="1:80">
      <c r="A325" s="26"/>
      <c r="B325" s="26"/>
      <c r="C325" s="26"/>
      <c r="D325" s="26"/>
      <c r="E325" s="26"/>
      <c r="F325" s="26"/>
      <c r="G325" s="26"/>
      <c r="H325" s="24"/>
      <c r="I325" s="25"/>
      <c r="J325" s="25"/>
      <c r="K325" s="25"/>
      <c r="L325" s="25"/>
      <c r="M325" s="25"/>
      <c r="N325" s="25"/>
      <c r="O325" s="25"/>
      <c r="P325" s="25"/>
      <c r="Q325" s="25"/>
      <c r="R325" s="25"/>
      <c r="S325" s="25"/>
      <c r="T325" s="25"/>
      <c r="U325" s="25"/>
      <c r="V325" s="25"/>
      <c r="W325" s="24"/>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5"/>
      <c r="BD325" s="25"/>
      <c r="BE325" s="25"/>
      <c r="BF325" s="25"/>
      <c r="BG325" s="25"/>
      <c r="BH325" s="25"/>
      <c r="BI325" s="25"/>
      <c r="BJ325" s="25"/>
      <c r="BK325" s="25"/>
      <c r="BL325" s="25"/>
      <c r="BM325" s="25"/>
      <c r="BN325" s="25"/>
      <c r="BO325" s="25"/>
      <c r="BP325" s="25"/>
      <c r="BQ325" s="25"/>
      <c r="BR325" s="25"/>
      <c r="BS325" s="25"/>
      <c r="BT325" s="25"/>
      <c r="BU325" s="25"/>
      <c r="BV325" s="25"/>
      <c r="BW325" s="25"/>
      <c r="BX325" s="25"/>
      <c r="BY325" s="25"/>
      <c r="BZ325" s="25"/>
      <c r="CA325" s="25"/>
      <c r="CB325" s="25"/>
    </row>
    <row r="326" spans="1:80">
      <c r="A326" s="26"/>
      <c r="B326" s="26"/>
      <c r="C326" s="26"/>
      <c r="D326" s="26"/>
      <c r="E326" s="26"/>
      <c r="F326" s="26"/>
      <c r="G326" s="26"/>
      <c r="H326" s="24"/>
      <c r="I326" s="25"/>
      <c r="J326" s="25"/>
      <c r="K326" s="25"/>
      <c r="L326" s="25"/>
      <c r="M326" s="25"/>
      <c r="N326" s="25"/>
      <c r="O326" s="25"/>
      <c r="P326" s="25"/>
      <c r="Q326" s="25"/>
      <c r="R326" s="25"/>
      <c r="S326" s="25"/>
      <c r="T326" s="25"/>
      <c r="U326" s="25"/>
      <c r="V326" s="25"/>
      <c r="W326" s="24"/>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c r="BF326" s="25"/>
      <c r="BG326" s="25"/>
      <c r="BH326" s="25"/>
      <c r="BI326" s="25"/>
      <c r="BJ326" s="25"/>
      <c r="BK326" s="25"/>
      <c r="BL326" s="25"/>
      <c r="BM326" s="25"/>
      <c r="BN326" s="25"/>
      <c r="BO326" s="25"/>
      <c r="BP326" s="25"/>
      <c r="BQ326" s="25"/>
      <c r="BR326" s="25"/>
      <c r="BS326" s="25"/>
      <c r="BT326" s="25"/>
      <c r="BU326" s="25"/>
      <c r="BV326" s="25"/>
      <c r="BW326" s="25"/>
      <c r="BX326" s="25"/>
      <c r="BY326" s="25"/>
      <c r="BZ326" s="25"/>
      <c r="CA326" s="25"/>
      <c r="CB326" s="25"/>
    </row>
    <row r="327" spans="1:80">
      <c r="A327" s="26"/>
      <c r="B327" s="26"/>
      <c r="C327" s="26"/>
      <c r="D327" s="26"/>
      <c r="E327" s="26"/>
      <c r="F327" s="26"/>
      <c r="G327" s="26"/>
      <c r="H327" s="24"/>
      <c r="I327" s="25"/>
      <c r="J327" s="25"/>
      <c r="K327" s="25"/>
      <c r="L327" s="25"/>
      <c r="M327" s="25"/>
      <c r="N327" s="25"/>
      <c r="O327" s="25"/>
      <c r="P327" s="25"/>
      <c r="Q327" s="25"/>
      <c r="R327" s="25"/>
      <c r="S327" s="25"/>
      <c r="T327" s="25"/>
      <c r="U327" s="25"/>
      <c r="V327" s="25"/>
      <c r="W327" s="24"/>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c r="AZ327" s="25"/>
      <c r="BA327" s="25"/>
      <c r="BB327" s="25"/>
      <c r="BC327" s="25"/>
      <c r="BD327" s="25"/>
      <c r="BE327" s="25"/>
      <c r="BF327" s="25"/>
      <c r="BG327" s="25"/>
      <c r="BH327" s="25"/>
      <c r="BI327" s="25"/>
      <c r="BJ327" s="25"/>
      <c r="BK327" s="25"/>
      <c r="BL327" s="25"/>
      <c r="BM327" s="25"/>
      <c r="BN327" s="25"/>
      <c r="BO327" s="25"/>
      <c r="BP327" s="25"/>
      <c r="BQ327" s="25"/>
      <c r="BR327" s="25"/>
      <c r="BS327" s="25"/>
      <c r="BT327" s="25"/>
      <c r="BU327" s="25"/>
      <c r="BV327" s="25"/>
      <c r="BW327" s="25"/>
      <c r="BX327" s="25"/>
      <c r="BY327" s="25"/>
      <c r="BZ327" s="25"/>
      <c r="CA327" s="25"/>
      <c r="CB327" s="25"/>
    </row>
    <row r="328" spans="1:80">
      <c r="A328" s="26"/>
      <c r="B328" s="26"/>
      <c r="C328" s="26"/>
      <c r="D328" s="26"/>
      <c r="E328" s="26"/>
      <c r="F328" s="26"/>
      <c r="G328" s="26"/>
      <c r="H328" s="24"/>
      <c r="I328" s="25"/>
      <c r="J328" s="25"/>
      <c r="K328" s="25"/>
      <c r="L328" s="25"/>
      <c r="M328" s="25"/>
      <c r="N328" s="25"/>
      <c r="O328" s="25"/>
      <c r="P328" s="25"/>
      <c r="Q328" s="25"/>
      <c r="R328" s="25"/>
      <c r="S328" s="25"/>
      <c r="T328" s="25"/>
      <c r="U328" s="25"/>
      <c r="V328" s="25"/>
      <c r="W328" s="24"/>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c r="BE328" s="25"/>
      <c r="BF328" s="25"/>
      <c r="BG328" s="25"/>
      <c r="BH328" s="25"/>
      <c r="BI328" s="25"/>
      <c r="BJ328" s="25"/>
      <c r="BK328" s="25"/>
      <c r="BL328" s="25"/>
      <c r="BM328" s="25"/>
      <c r="BN328" s="25"/>
      <c r="BO328" s="25"/>
      <c r="BP328" s="25"/>
      <c r="BQ328" s="25"/>
      <c r="BR328" s="25"/>
      <c r="BS328" s="25"/>
      <c r="BT328" s="25"/>
      <c r="BU328" s="25"/>
      <c r="BV328" s="25"/>
      <c r="BW328" s="25"/>
      <c r="BX328" s="25"/>
      <c r="BY328" s="25"/>
      <c r="BZ328" s="25"/>
      <c r="CA328" s="25"/>
      <c r="CB328" s="25"/>
    </row>
    <row r="329" spans="1:80">
      <c r="A329" s="26"/>
      <c r="B329" s="26"/>
      <c r="C329" s="26"/>
      <c r="D329" s="26"/>
      <c r="E329" s="26"/>
      <c r="F329" s="26"/>
      <c r="G329" s="26"/>
      <c r="H329" s="24"/>
      <c r="I329" s="25"/>
      <c r="J329" s="25"/>
      <c r="K329" s="25"/>
      <c r="L329" s="25"/>
      <c r="M329" s="25"/>
      <c r="N329" s="25"/>
      <c r="O329" s="25"/>
      <c r="P329" s="25"/>
      <c r="Q329" s="25"/>
      <c r="R329" s="25"/>
      <c r="S329" s="25"/>
      <c r="T329" s="25"/>
      <c r="U329" s="25"/>
      <c r="V329" s="25"/>
      <c r="W329" s="24"/>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5"/>
      <c r="BD329" s="25"/>
      <c r="BE329" s="25"/>
      <c r="BF329" s="25"/>
      <c r="BG329" s="25"/>
      <c r="BH329" s="25"/>
      <c r="BI329" s="25"/>
      <c r="BJ329" s="25"/>
      <c r="BK329" s="25"/>
      <c r="BL329" s="25"/>
      <c r="BM329" s="25"/>
      <c r="BN329" s="25"/>
      <c r="BO329" s="25"/>
      <c r="BP329" s="25"/>
      <c r="BQ329" s="25"/>
      <c r="BR329" s="25"/>
      <c r="BS329" s="25"/>
      <c r="BT329" s="25"/>
      <c r="BU329" s="25"/>
      <c r="BV329" s="25"/>
      <c r="BW329" s="25"/>
      <c r="BX329" s="25"/>
      <c r="BY329" s="25"/>
      <c r="BZ329" s="25"/>
      <c r="CA329" s="25"/>
      <c r="CB329" s="25"/>
    </row>
    <row r="330" spans="1:80">
      <c r="A330" s="26"/>
      <c r="B330" s="26"/>
      <c r="C330" s="26"/>
      <c r="D330" s="26"/>
      <c r="E330" s="26"/>
      <c r="F330" s="26"/>
      <c r="G330" s="26"/>
      <c r="H330" s="24"/>
      <c r="I330" s="25"/>
      <c r="J330" s="25"/>
      <c r="K330" s="25"/>
      <c r="L330" s="25"/>
      <c r="M330" s="25"/>
      <c r="N330" s="25"/>
      <c r="O330" s="25"/>
      <c r="P330" s="25"/>
      <c r="Q330" s="25"/>
      <c r="R330" s="25"/>
      <c r="S330" s="25"/>
      <c r="T330" s="25"/>
      <c r="U330" s="25"/>
      <c r="V330" s="25"/>
      <c r="W330" s="24"/>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c r="AZ330" s="25"/>
      <c r="BA330" s="25"/>
      <c r="BB330" s="25"/>
      <c r="BC330" s="25"/>
      <c r="BD330" s="25"/>
      <c r="BE330" s="25"/>
      <c r="BF330" s="25"/>
      <c r="BG330" s="25"/>
      <c r="BH330" s="25"/>
      <c r="BI330" s="25"/>
      <c r="BJ330" s="25"/>
      <c r="BK330" s="25"/>
      <c r="BL330" s="25"/>
      <c r="BM330" s="25"/>
      <c r="BN330" s="25"/>
      <c r="BO330" s="25"/>
      <c r="BP330" s="25"/>
      <c r="BQ330" s="25"/>
      <c r="BR330" s="25"/>
      <c r="BS330" s="25"/>
      <c r="BT330" s="25"/>
      <c r="BU330" s="25"/>
      <c r="BV330" s="25"/>
      <c r="BW330" s="25"/>
      <c r="BX330" s="25"/>
      <c r="BY330" s="25"/>
      <c r="BZ330" s="25"/>
      <c r="CA330" s="25"/>
      <c r="CB330" s="25"/>
    </row>
    <row r="331" spans="1:80">
      <c r="A331" s="26"/>
      <c r="B331" s="26"/>
      <c r="C331" s="26"/>
      <c r="D331" s="26"/>
      <c r="E331" s="26"/>
      <c r="F331" s="26"/>
      <c r="G331" s="26"/>
      <c r="H331" s="24"/>
      <c r="I331" s="25"/>
      <c r="J331" s="25"/>
      <c r="K331" s="25"/>
      <c r="L331" s="25"/>
      <c r="M331" s="25"/>
      <c r="N331" s="25"/>
      <c r="O331" s="25"/>
      <c r="P331" s="25"/>
      <c r="Q331" s="25"/>
      <c r="R331" s="25"/>
      <c r="S331" s="25"/>
      <c r="T331" s="25"/>
      <c r="U331" s="25"/>
      <c r="V331" s="25"/>
      <c r="W331" s="24"/>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c r="AZ331" s="25"/>
      <c r="BA331" s="25"/>
      <c r="BB331" s="25"/>
      <c r="BC331" s="25"/>
      <c r="BD331" s="25"/>
      <c r="BE331" s="25"/>
      <c r="BF331" s="25"/>
      <c r="BG331" s="25"/>
      <c r="BH331" s="25"/>
      <c r="BI331" s="25"/>
      <c r="BJ331" s="25"/>
      <c r="BK331" s="25"/>
      <c r="BL331" s="25"/>
      <c r="BM331" s="25"/>
      <c r="BN331" s="25"/>
      <c r="BO331" s="25"/>
      <c r="BP331" s="25"/>
      <c r="BQ331" s="25"/>
      <c r="BR331" s="25"/>
      <c r="BS331" s="25"/>
      <c r="BT331" s="25"/>
      <c r="BU331" s="25"/>
      <c r="BV331" s="25"/>
      <c r="BW331" s="25"/>
      <c r="BX331" s="25"/>
      <c r="BY331" s="25"/>
      <c r="BZ331" s="25"/>
      <c r="CA331" s="25"/>
      <c r="CB331" s="25"/>
    </row>
    <row r="332" spans="1:80">
      <c r="A332" s="26"/>
      <c r="B332" s="26"/>
      <c r="C332" s="26"/>
      <c r="D332" s="26"/>
      <c r="E332" s="26"/>
      <c r="F332" s="26"/>
      <c r="G332" s="26"/>
      <c r="H332" s="24"/>
      <c r="I332" s="25"/>
      <c r="J332" s="25"/>
      <c r="K332" s="25"/>
      <c r="L332" s="25"/>
      <c r="M332" s="25"/>
      <c r="N332" s="25"/>
      <c r="O332" s="25"/>
      <c r="P332" s="25"/>
      <c r="Q332" s="25"/>
      <c r="R332" s="25"/>
      <c r="S332" s="25"/>
      <c r="T332" s="25"/>
      <c r="U332" s="25"/>
      <c r="V332" s="25"/>
      <c r="W332" s="24"/>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c r="AZ332" s="25"/>
      <c r="BA332" s="25"/>
      <c r="BB332" s="25"/>
      <c r="BC332" s="25"/>
      <c r="BD332" s="25"/>
      <c r="BE332" s="25"/>
      <c r="BF332" s="25"/>
      <c r="BG332" s="25"/>
      <c r="BH332" s="25"/>
      <c r="BI332" s="25"/>
      <c r="BJ332" s="25"/>
      <c r="BK332" s="25"/>
      <c r="BL332" s="25"/>
      <c r="BM332" s="25"/>
      <c r="BN332" s="25"/>
      <c r="BO332" s="25"/>
      <c r="BP332" s="25"/>
      <c r="BQ332" s="25"/>
      <c r="BR332" s="25"/>
      <c r="BS332" s="25"/>
      <c r="BT332" s="25"/>
      <c r="BU332" s="25"/>
      <c r="BV332" s="25"/>
      <c r="BW332" s="25"/>
      <c r="BX332" s="25"/>
      <c r="BY332" s="25"/>
      <c r="BZ332" s="25"/>
      <c r="CA332" s="25"/>
      <c r="CB332" s="25"/>
    </row>
    <row r="333" spans="1:80">
      <c r="A333" s="26"/>
      <c r="B333" s="26"/>
      <c r="C333" s="26"/>
      <c r="D333" s="26"/>
      <c r="E333" s="26"/>
      <c r="F333" s="26"/>
      <c r="G333" s="26"/>
      <c r="H333" s="24"/>
      <c r="I333" s="25"/>
      <c r="J333" s="25"/>
      <c r="K333" s="25"/>
      <c r="L333" s="25"/>
      <c r="M333" s="25"/>
      <c r="N333" s="25"/>
      <c r="O333" s="25"/>
      <c r="P333" s="25"/>
      <c r="Q333" s="25"/>
      <c r="R333" s="25"/>
      <c r="S333" s="25"/>
      <c r="T333" s="25"/>
      <c r="U333" s="25"/>
      <c r="V333" s="25"/>
      <c r="W333" s="24"/>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5"/>
      <c r="BD333" s="25"/>
      <c r="BE333" s="25"/>
      <c r="BF333" s="25"/>
      <c r="BG333" s="25"/>
      <c r="BH333" s="25"/>
      <c r="BI333" s="25"/>
      <c r="BJ333" s="25"/>
      <c r="BK333" s="25"/>
      <c r="BL333" s="25"/>
      <c r="BM333" s="25"/>
      <c r="BN333" s="25"/>
      <c r="BO333" s="25"/>
      <c r="BP333" s="25"/>
      <c r="BQ333" s="25"/>
      <c r="BR333" s="25"/>
      <c r="BS333" s="25"/>
      <c r="BT333" s="25"/>
      <c r="BU333" s="25"/>
      <c r="BV333" s="25"/>
      <c r="BW333" s="25"/>
      <c r="BX333" s="25"/>
      <c r="BY333" s="25"/>
      <c r="BZ333" s="25"/>
      <c r="CA333" s="25"/>
      <c r="CB333" s="25"/>
    </row>
    <row r="334" spans="1:80">
      <c r="A334" s="26"/>
      <c r="B334" s="26"/>
      <c r="C334" s="26"/>
      <c r="D334" s="26"/>
      <c r="E334" s="26"/>
      <c r="F334" s="26"/>
      <c r="G334" s="26"/>
      <c r="H334" s="24"/>
      <c r="I334" s="25"/>
      <c r="J334" s="25"/>
      <c r="K334" s="25"/>
      <c r="L334" s="25"/>
      <c r="M334" s="25"/>
      <c r="N334" s="25"/>
      <c r="O334" s="25"/>
      <c r="P334" s="25"/>
      <c r="Q334" s="25"/>
      <c r="R334" s="25"/>
      <c r="S334" s="25"/>
      <c r="T334" s="25"/>
      <c r="U334" s="25"/>
      <c r="V334" s="25"/>
      <c r="W334" s="24"/>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5"/>
      <c r="BD334" s="25"/>
      <c r="BE334" s="25"/>
      <c r="BF334" s="25"/>
      <c r="BG334" s="25"/>
      <c r="BH334" s="25"/>
      <c r="BI334" s="25"/>
      <c r="BJ334" s="25"/>
      <c r="BK334" s="25"/>
      <c r="BL334" s="25"/>
      <c r="BM334" s="25"/>
      <c r="BN334" s="25"/>
      <c r="BO334" s="25"/>
      <c r="BP334" s="25"/>
      <c r="BQ334" s="25"/>
      <c r="BR334" s="25"/>
      <c r="BS334" s="25"/>
      <c r="BT334" s="25"/>
      <c r="BU334" s="25"/>
      <c r="BV334" s="25"/>
      <c r="BW334" s="25"/>
      <c r="BX334" s="25"/>
      <c r="BY334" s="25"/>
      <c r="BZ334" s="25"/>
      <c r="CA334" s="25"/>
      <c r="CB334" s="25"/>
    </row>
    <row r="335" spans="1:80">
      <c r="A335" s="26"/>
      <c r="B335" s="26"/>
      <c r="C335" s="26"/>
      <c r="D335" s="26"/>
      <c r="E335" s="26"/>
      <c r="F335" s="26"/>
      <c r="G335" s="26"/>
      <c r="H335" s="24"/>
      <c r="I335" s="25"/>
      <c r="J335" s="25"/>
      <c r="K335" s="25"/>
      <c r="L335" s="25"/>
      <c r="M335" s="25"/>
      <c r="N335" s="25"/>
      <c r="O335" s="25"/>
      <c r="P335" s="25"/>
      <c r="Q335" s="25"/>
      <c r="R335" s="25"/>
      <c r="S335" s="25"/>
      <c r="T335" s="25"/>
      <c r="U335" s="25"/>
      <c r="V335" s="25"/>
      <c r="W335" s="24"/>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c r="AZ335" s="25"/>
      <c r="BA335" s="25"/>
      <c r="BB335" s="25"/>
      <c r="BC335" s="25"/>
      <c r="BD335" s="25"/>
      <c r="BE335" s="25"/>
      <c r="BF335" s="25"/>
      <c r="BG335" s="25"/>
      <c r="BH335" s="25"/>
      <c r="BI335" s="25"/>
      <c r="BJ335" s="25"/>
      <c r="BK335" s="25"/>
      <c r="BL335" s="25"/>
      <c r="BM335" s="25"/>
      <c r="BN335" s="25"/>
      <c r="BO335" s="25"/>
      <c r="BP335" s="25"/>
      <c r="BQ335" s="25"/>
      <c r="BR335" s="25"/>
      <c r="BS335" s="25"/>
      <c r="BT335" s="25"/>
      <c r="BU335" s="25"/>
      <c r="BV335" s="25"/>
      <c r="BW335" s="25"/>
      <c r="BX335" s="25"/>
      <c r="BY335" s="25"/>
      <c r="BZ335" s="25"/>
      <c r="CA335" s="25"/>
      <c r="CB335" s="25"/>
    </row>
    <row r="336" spans="1:80">
      <c r="A336" s="26"/>
      <c r="B336" s="26"/>
      <c r="C336" s="26"/>
      <c r="D336" s="26"/>
      <c r="E336" s="26"/>
      <c r="F336" s="26"/>
      <c r="G336" s="26"/>
      <c r="H336" s="24"/>
      <c r="I336" s="25"/>
      <c r="J336" s="25"/>
      <c r="K336" s="25"/>
      <c r="L336" s="25"/>
      <c r="M336" s="25"/>
      <c r="N336" s="25"/>
      <c r="O336" s="25"/>
      <c r="P336" s="25"/>
      <c r="Q336" s="25"/>
      <c r="R336" s="25"/>
      <c r="S336" s="25"/>
      <c r="T336" s="25"/>
      <c r="U336" s="25"/>
      <c r="V336" s="25"/>
      <c r="W336" s="24"/>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c r="AZ336" s="25"/>
      <c r="BA336" s="25"/>
      <c r="BB336" s="25"/>
      <c r="BC336" s="25"/>
      <c r="BD336" s="25"/>
      <c r="BE336" s="25"/>
      <c r="BF336" s="25"/>
      <c r="BG336" s="25"/>
      <c r="BH336" s="25"/>
      <c r="BI336" s="25"/>
      <c r="BJ336" s="25"/>
      <c r="BK336" s="25"/>
      <c r="BL336" s="25"/>
      <c r="BM336" s="25"/>
      <c r="BN336" s="25"/>
      <c r="BO336" s="25"/>
      <c r="BP336" s="25"/>
      <c r="BQ336" s="25"/>
      <c r="BR336" s="25"/>
      <c r="BS336" s="25"/>
      <c r="BT336" s="25"/>
      <c r="BU336" s="25"/>
      <c r="BV336" s="25"/>
      <c r="BW336" s="25"/>
      <c r="BX336" s="25"/>
      <c r="BY336" s="25"/>
      <c r="BZ336" s="25"/>
      <c r="CA336" s="25"/>
      <c r="CB336" s="25"/>
    </row>
    <row r="337" spans="1:80">
      <c r="A337" s="26"/>
      <c r="B337" s="26"/>
      <c r="C337" s="26"/>
      <c r="D337" s="26"/>
      <c r="E337" s="26"/>
      <c r="F337" s="26"/>
      <c r="G337" s="26"/>
      <c r="H337" s="24"/>
      <c r="I337" s="25"/>
      <c r="J337" s="25"/>
      <c r="K337" s="25"/>
      <c r="L337" s="25"/>
      <c r="M337" s="25"/>
      <c r="N337" s="25"/>
      <c r="O337" s="25"/>
      <c r="P337" s="25"/>
      <c r="Q337" s="25"/>
      <c r="R337" s="25"/>
      <c r="S337" s="25"/>
      <c r="T337" s="25"/>
      <c r="U337" s="25"/>
      <c r="V337" s="25"/>
      <c r="W337" s="24"/>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5"/>
      <c r="BD337" s="25"/>
      <c r="BE337" s="25"/>
      <c r="BF337" s="25"/>
      <c r="BG337" s="25"/>
      <c r="BH337" s="25"/>
      <c r="BI337" s="25"/>
      <c r="BJ337" s="25"/>
      <c r="BK337" s="25"/>
      <c r="BL337" s="25"/>
      <c r="BM337" s="25"/>
      <c r="BN337" s="25"/>
      <c r="BO337" s="25"/>
      <c r="BP337" s="25"/>
      <c r="BQ337" s="25"/>
      <c r="BR337" s="25"/>
      <c r="BS337" s="25"/>
      <c r="BT337" s="25"/>
      <c r="BU337" s="25"/>
      <c r="BV337" s="25"/>
      <c r="BW337" s="25"/>
      <c r="BX337" s="25"/>
      <c r="BY337" s="25"/>
      <c r="BZ337" s="25"/>
      <c r="CA337" s="25"/>
      <c r="CB337" s="25"/>
    </row>
    <row r="338" spans="1:80">
      <c r="A338" s="26"/>
      <c r="B338" s="26"/>
      <c r="C338" s="26"/>
      <c r="D338" s="26"/>
      <c r="E338" s="26"/>
      <c r="F338" s="26"/>
      <c r="G338" s="26"/>
      <c r="H338" s="24"/>
      <c r="I338" s="25"/>
      <c r="J338" s="25"/>
      <c r="K338" s="25"/>
      <c r="L338" s="25"/>
      <c r="M338" s="25"/>
      <c r="N338" s="25"/>
      <c r="O338" s="25"/>
      <c r="P338" s="25"/>
      <c r="Q338" s="25"/>
      <c r="R338" s="25"/>
      <c r="S338" s="25"/>
      <c r="T338" s="25"/>
      <c r="U338" s="25"/>
      <c r="V338" s="25"/>
      <c r="W338" s="24"/>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c r="AZ338" s="25"/>
      <c r="BA338" s="25"/>
      <c r="BB338" s="25"/>
      <c r="BC338" s="25"/>
      <c r="BD338" s="25"/>
      <c r="BE338" s="25"/>
      <c r="BF338" s="25"/>
      <c r="BG338" s="25"/>
      <c r="BH338" s="25"/>
      <c r="BI338" s="25"/>
      <c r="BJ338" s="25"/>
      <c r="BK338" s="25"/>
      <c r="BL338" s="25"/>
      <c r="BM338" s="25"/>
      <c r="BN338" s="25"/>
      <c r="BO338" s="25"/>
      <c r="BP338" s="25"/>
      <c r="BQ338" s="25"/>
      <c r="BR338" s="25"/>
      <c r="BS338" s="25"/>
      <c r="BT338" s="25"/>
      <c r="BU338" s="25"/>
      <c r="BV338" s="25"/>
      <c r="BW338" s="25"/>
      <c r="BX338" s="25"/>
      <c r="BY338" s="25"/>
      <c r="BZ338" s="25"/>
      <c r="CA338" s="25"/>
      <c r="CB338" s="25"/>
    </row>
    <row r="339" spans="1:80">
      <c r="A339" s="26"/>
      <c r="B339" s="26"/>
      <c r="C339" s="26"/>
      <c r="D339" s="26"/>
      <c r="E339" s="26"/>
      <c r="F339" s="26"/>
      <c r="G339" s="26"/>
      <c r="H339" s="24"/>
      <c r="I339" s="25"/>
      <c r="J339" s="25"/>
      <c r="K339" s="25"/>
      <c r="L339" s="25"/>
      <c r="M339" s="25"/>
      <c r="N339" s="25"/>
      <c r="O339" s="25"/>
      <c r="P339" s="25"/>
      <c r="Q339" s="25"/>
      <c r="R339" s="25"/>
      <c r="S339" s="25"/>
      <c r="T339" s="25"/>
      <c r="U339" s="25"/>
      <c r="V339" s="25"/>
      <c r="W339" s="24"/>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c r="AZ339" s="25"/>
      <c r="BA339" s="25"/>
      <c r="BB339" s="25"/>
      <c r="BC339" s="25"/>
      <c r="BD339" s="25"/>
      <c r="BE339" s="25"/>
      <c r="BF339" s="25"/>
      <c r="BG339" s="25"/>
      <c r="BH339" s="25"/>
      <c r="BI339" s="25"/>
      <c r="BJ339" s="25"/>
      <c r="BK339" s="25"/>
      <c r="BL339" s="25"/>
      <c r="BM339" s="25"/>
      <c r="BN339" s="25"/>
      <c r="BO339" s="25"/>
      <c r="BP339" s="25"/>
      <c r="BQ339" s="25"/>
      <c r="BR339" s="25"/>
      <c r="BS339" s="25"/>
      <c r="BT339" s="25"/>
      <c r="BU339" s="25"/>
      <c r="BV339" s="25"/>
      <c r="BW339" s="25"/>
      <c r="BX339" s="25"/>
      <c r="BY339" s="25"/>
      <c r="BZ339" s="25"/>
      <c r="CA339" s="25"/>
      <c r="CB339" s="25"/>
    </row>
    <row r="340" spans="1:80">
      <c r="A340" s="26"/>
      <c r="B340" s="26"/>
      <c r="C340" s="26"/>
      <c r="D340" s="26"/>
      <c r="E340" s="26"/>
      <c r="F340" s="26"/>
      <c r="G340" s="26"/>
      <c r="H340" s="24"/>
      <c r="I340" s="25"/>
      <c r="J340" s="25"/>
      <c r="K340" s="25"/>
      <c r="L340" s="25"/>
      <c r="M340" s="25"/>
      <c r="N340" s="25"/>
      <c r="O340" s="25"/>
      <c r="P340" s="25"/>
      <c r="Q340" s="25"/>
      <c r="R340" s="25"/>
      <c r="S340" s="25"/>
      <c r="T340" s="25"/>
      <c r="U340" s="25"/>
      <c r="V340" s="25"/>
      <c r="W340" s="24"/>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c r="AZ340" s="25"/>
      <c r="BA340" s="25"/>
      <c r="BB340" s="25"/>
      <c r="BC340" s="25"/>
      <c r="BD340" s="25"/>
      <c r="BE340" s="25"/>
      <c r="BF340" s="25"/>
      <c r="BG340" s="25"/>
      <c r="BH340" s="25"/>
      <c r="BI340" s="25"/>
      <c r="BJ340" s="25"/>
      <c r="BK340" s="25"/>
      <c r="BL340" s="25"/>
      <c r="BM340" s="25"/>
      <c r="BN340" s="25"/>
      <c r="BO340" s="25"/>
      <c r="BP340" s="25"/>
      <c r="BQ340" s="25"/>
      <c r="BR340" s="25"/>
      <c r="BS340" s="25"/>
      <c r="BT340" s="25"/>
      <c r="BU340" s="25"/>
      <c r="BV340" s="25"/>
      <c r="BW340" s="25"/>
      <c r="BX340" s="25"/>
      <c r="BY340" s="25"/>
      <c r="BZ340" s="25"/>
      <c r="CA340" s="25"/>
      <c r="CB340" s="25"/>
    </row>
    <row r="341" spans="1:80">
      <c r="A341" s="26"/>
      <c r="B341" s="26"/>
      <c r="C341" s="26"/>
      <c r="D341" s="26"/>
      <c r="E341" s="26"/>
      <c r="F341" s="26"/>
      <c r="G341" s="26"/>
      <c r="H341" s="24"/>
      <c r="I341" s="25"/>
      <c r="J341" s="25"/>
      <c r="K341" s="25"/>
      <c r="L341" s="25"/>
      <c r="M341" s="25"/>
      <c r="N341" s="25"/>
      <c r="O341" s="25"/>
      <c r="P341" s="25"/>
      <c r="Q341" s="25"/>
      <c r="R341" s="25"/>
      <c r="S341" s="25"/>
      <c r="T341" s="25"/>
      <c r="U341" s="25"/>
      <c r="V341" s="25"/>
      <c r="W341" s="24"/>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c r="AZ341" s="25"/>
      <c r="BA341" s="25"/>
      <c r="BB341" s="25"/>
      <c r="BC341" s="25"/>
      <c r="BD341" s="25"/>
      <c r="BE341" s="25"/>
      <c r="BF341" s="25"/>
      <c r="BG341" s="25"/>
      <c r="BH341" s="25"/>
      <c r="BI341" s="25"/>
      <c r="BJ341" s="25"/>
      <c r="BK341" s="25"/>
      <c r="BL341" s="25"/>
      <c r="BM341" s="25"/>
      <c r="BN341" s="25"/>
      <c r="BO341" s="25"/>
      <c r="BP341" s="25"/>
      <c r="BQ341" s="25"/>
      <c r="BR341" s="25"/>
      <c r="BS341" s="25"/>
      <c r="BT341" s="25"/>
      <c r="BU341" s="25"/>
      <c r="BV341" s="25"/>
      <c r="BW341" s="25"/>
      <c r="BX341" s="25"/>
      <c r="BY341" s="25"/>
      <c r="BZ341" s="25"/>
      <c r="CA341" s="25"/>
      <c r="CB341" s="25"/>
    </row>
    <row r="342" spans="1:80">
      <c r="A342" s="26"/>
      <c r="B342" s="26"/>
      <c r="C342" s="26"/>
      <c r="D342" s="26"/>
      <c r="E342" s="26"/>
      <c r="F342" s="26"/>
      <c r="G342" s="26"/>
      <c r="H342" s="24"/>
      <c r="I342" s="25"/>
      <c r="J342" s="25"/>
      <c r="K342" s="25"/>
      <c r="L342" s="25"/>
      <c r="M342" s="25"/>
      <c r="N342" s="25"/>
      <c r="O342" s="25"/>
      <c r="P342" s="25"/>
      <c r="Q342" s="25"/>
      <c r="R342" s="25"/>
      <c r="S342" s="25"/>
      <c r="T342" s="25"/>
      <c r="U342" s="25"/>
      <c r="V342" s="25"/>
      <c r="W342" s="24"/>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5"/>
      <c r="BD342" s="25"/>
      <c r="BE342" s="25"/>
      <c r="BF342" s="25"/>
      <c r="BG342" s="25"/>
      <c r="BH342" s="25"/>
      <c r="BI342" s="25"/>
      <c r="BJ342" s="25"/>
      <c r="BK342" s="25"/>
      <c r="BL342" s="25"/>
      <c r="BM342" s="25"/>
      <c r="BN342" s="25"/>
      <c r="BO342" s="25"/>
      <c r="BP342" s="25"/>
      <c r="BQ342" s="25"/>
      <c r="BR342" s="25"/>
      <c r="BS342" s="25"/>
      <c r="BT342" s="25"/>
      <c r="BU342" s="25"/>
      <c r="BV342" s="25"/>
      <c r="BW342" s="25"/>
      <c r="BX342" s="25"/>
      <c r="BY342" s="25"/>
      <c r="BZ342" s="25"/>
      <c r="CA342" s="25"/>
      <c r="CB342" s="25"/>
    </row>
    <row r="343" spans="1:80">
      <c r="A343" s="26"/>
      <c r="B343" s="26"/>
      <c r="C343" s="26"/>
      <c r="D343" s="26"/>
      <c r="E343" s="26"/>
      <c r="F343" s="26"/>
      <c r="G343" s="26"/>
      <c r="H343" s="24"/>
      <c r="I343" s="25"/>
      <c r="J343" s="25"/>
      <c r="K343" s="25"/>
      <c r="L343" s="25"/>
      <c r="M343" s="25"/>
      <c r="N343" s="25"/>
      <c r="O343" s="25"/>
      <c r="P343" s="25"/>
      <c r="Q343" s="25"/>
      <c r="R343" s="25"/>
      <c r="S343" s="25"/>
      <c r="T343" s="25"/>
      <c r="U343" s="25"/>
      <c r="V343" s="25"/>
      <c r="W343" s="24"/>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c r="AZ343" s="25"/>
      <c r="BA343" s="25"/>
      <c r="BB343" s="25"/>
      <c r="BC343" s="25"/>
      <c r="BD343" s="25"/>
      <c r="BE343" s="25"/>
      <c r="BF343" s="25"/>
      <c r="BG343" s="25"/>
      <c r="BH343" s="25"/>
      <c r="BI343" s="25"/>
      <c r="BJ343" s="25"/>
      <c r="BK343" s="25"/>
      <c r="BL343" s="25"/>
      <c r="BM343" s="25"/>
      <c r="BN343" s="25"/>
      <c r="BO343" s="25"/>
      <c r="BP343" s="25"/>
      <c r="BQ343" s="25"/>
      <c r="BR343" s="25"/>
      <c r="BS343" s="25"/>
      <c r="BT343" s="25"/>
      <c r="BU343" s="25"/>
      <c r="BV343" s="25"/>
      <c r="BW343" s="25"/>
      <c r="BX343" s="25"/>
      <c r="BY343" s="25"/>
      <c r="BZ343" s="25"/>
      <c r="CA343" s="25"/>
      <c r="CB343" s="25"/>
    </row>
    <row r="344" spans="1:80">
      <c r="A344" s="26"/>
      <c r="B344" s="26"/>
      <c r="C344" s="26"/>
      <c r="D344" s="26"/>
      <c r="E344" s="26"/>
      <c r="F344" s="26"/>
      <c r="G344" s="26"/>
      <c r="H344" s="24"/>
      <c r="I344" s="25"/>
      <c r="J344" s="25"/>
      <c r="K344" s="25"/>
      <c r="L344" s="25"/>
      <c r="M344" s="25"/>
      <c r="N344" s="25"/>
      <c r="O344" s="25"/>
      <c r="P344" s="25"/>
      <c r="Q344" s="25"/>
      <c r="R344" s="25"/>
      <c r="S344" s="25"/>
      <c r="T344" s="25"/>
      <c r="U344" s="25"/>
      <c r="V344" s="25"/>
      <c r="W344" s="24"/>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c r="AZ344" s="25"/>
      <c r="BA344" s="25"/>
      <c r="BB344" s="25"/>
      <c r="BC344" s="25"/>
      <c r="BD344" s="25"/>
      <c r="BE344" s="25"/>
      <c r="BF344" s="25"/>
      <c r="BG344" s="25"/>
      <c r="BH344" s="25"/>
      <c r="BI344" s="25"/>
      <c r="BJ344" s="25"/>
      <c r="BK344" s="25"/>
      <c r="BL344" s="25"/>
      <c r="BM344" s="25"/>
      <c r="BN344" s="25"/>
      <c r="BO344" s="25"/>
      <c r="BP344" s="25"/>
      <c r="BQ344" s="25"/>
      <c r="BR344" s="25"/>
      <c r="BS344" s="25"/>
      <c r="BT344" s="25"/>
      <c r="BU344" s="25"/>
      <c r="BV344" s="25"/>
      <c r="BW344" s="25"/>
      <c r="BX344" s="25"/>
      <c r="BY344" s="25"/>
      <c r="BZ344" s="25"/>
      <c r="CA344" s="25"/>
      <c r="CB344" s="25"/>
    </row>
    <row r="345" spans="1:80">
      <c r="A345" s="26"/>
      <c r="B345" s="26"/>
      <c r="C345" s="26"/>
      <c r="D345" s="26"/>
      <c r="E345" s="26"/>
      <c r="F345" s="26"/>
      <c r="G345" s="26"/>
      <c r="H345" s="24"/>
      <c r="I345" s="25"/>
      <c r="J345" s="25"/>
      <c r="K345" s="25"/>
      <c r="L345" s="25"/>
      <c r="M345" s="25"/>
      <c r="N345" s="25"/>
      <c r="O345" s="25"/>
      <c r="P345" s="25"/>
      <c r="Q345" s="25"/>
      <c r="R345" s="25"/>
      <c r="S345" s="25"/>
      <c r="T345" s="25"/>
      <c r="U345" s="25"/>
      <c r="V345" s="25"/>
      <c r="W345" s="24"/>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c r="AZ345" s="25"/>
      <c r="BA345" s="25"/>
      <c r="BB345" s="25"/>
      <c r="BC345" s="25"/>
      <c r="BD345" s="25"/>
      <c r="BE345" s="25"/>
      <c r="BF345" s="25"/>
      <c r="BG345" s="25"/>
      <c r="BH345" s="25"/>
      <c r="BI345" s="25"/>
      <c r="BJ345" s="25"/>
      <c r="BK345" s="25"/>
      <c r="BL345" s="25"/>
      <c r="BM345" s="25"/>
      <c r="BN345" s="25"/>
      <c r="BO345" s="25"/>
      <c r="BP345" s="25"/>
      <c r="BQ345" s="25"/>
      <c r="BR345" s="25"/>
      <c r="BS345" s="25"/>
      <c r="BT345" s="25"/>
      <c r="BU345" s="25"/>
      <c r="BV345" s="25"/>
      <c r="BW345" s="25"/>
      <c r="BX345" s="25"/>
      <c r="BY345" s="25"/>
      <c r="BZ345" s="25"/>
      <c r="CA345" s="25"/>
      <c r="CB345" s="25"/>
    </row>
    <row r="346" spans="1:80">
      <c r="A346" s="26"/>
      <c r="B346" s="26"/>
      <c r="C346" s="26"/>
      <c r="D346" s="26"/>
      <c r="E346" s="26"/>
      <c r="F346" s="26"/>
      <c r="G346" s="26"/>
      <c r="H346" s="24"/>
      <c r="I346" s="25"/>
      <c r="J346" s="25"/>
      <c r="K346" s="25"/>
      <c r="L346" s="25"/>
      <c r="M346" s="25"/>
      <c r="N346" s="25"/>
      <c r="O346" s="25"/>
      <c r="P346" s="25"/>
      <c r="Q346" s="25"/>
      <c r="R346" s="25"/>
      <c r="S346" s="25"/>
      <c r="T346" s="25"/>
      <c r="U346" s="25"/>
      <c r="V346" s="25"/>
      <c r="W346" s="24"/>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5"/>
      <c r="BD346" s="25"/>
      <c r="BE346" s="25"/>
      <c r="BF346" s="25"/>
      <c r="BG346" s="25"/>
      <c r="BH346" s="25"/>
      <c r="BI346" s="25"/>
      <c r="BJ346" s="25"/>
      <c r="BK346" s="25"/>
      <c r="BL346" s="25"/>
      <c r="BM346" s="25"/>
      <c r="BN346" s="25"/>
      <c r="BO346" s="25"/>
      <c r="BP346" s="25"/>
      <c r="BQ346" s="25"/>
      <c r="BR346" s="25"/>
      <c r="BS346" s="25"/>
      <c r="BT346" s="25"/>
      <c r="BU346" s="25"/>
      <c r="BV346" s="25"/>
      <c r="BW346" s="25"/>
      <c r="BX346" s="25"/>
      <c r="BY346" s="25"/>
      <c r="BZ346" s="25"/>
      <c r="CA346" s="25"/>
      <c r="CB346" s="25"/>
    </row>
    <row r="347" spans="1:80">
      <c r="A347" s="26"/>
      <c r="B347" s="26"/>
      <c r="C347" s="26"/>
      <c r="D347" s="26"/>
      <c r="E347" s="26"/>
      <c r="F347" s="26"/>
      <c r="G347" s="26"/>
      <c r="H347" s="24"/>
      <c r="I347" s="25"/>
      <c r="J347" s="25"/>
      <c r="K347" s="25"/>
      <c r="L347" s="25"/>
      <c r="M347" s="25"/>
      <c r="N347" s="25"/>
      <c r="O347" s="25"/>
      <c r="P347" s="25"/>
      <c r="Q347" s="25"/>
      <c r="R347" s="25"/>
      <c r="S347" s="25"/>
      <c r="T347" s="25"/>
      <c r="U347" s="25"/>
      <c r="V347" s="25"/>
      <c r="W347" s="24"/>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c r="BG347" s="25"/>
      <c r="BH347" s="25"/>
      <c r="BI347" s="25"/>
      <c r="BJ347" s="25"/>
      <c r="BK347" s="25"/>
      <c r="BL347" s="25"/>
      <c r="BM347" s="25"/>
      <c r="BN347" s="25"/>
      <c r="BO347" s="25"/>
      <c r="BP347" s="25"/>
      <c r="BQ347" s="25"/>
      <c r="BR347" s="25"/>
      <c r="BS347" s="25"/>
      <c r="BT347" s="25"/>
      <c r="BU347" s="25"/>
      <c r="BV347" s="25"/>
      <c r="BW347" s="25"/>
      <c r="BX347" s="25"/>
      <c r="BY347" s="25"/>
      <c r="BZ347" s="25"/>
      <c r="CA347" s="25"/>
      <c r="CB347" s="25"/>
    </row>
    <row r="348" spans="1:80">
      <c r="A348" s="26"/>
      <c r="B348" s="26"/>
      <c r="C348" s="26"/>
      <c r="D348" s="26"/>
      <c r="E348" s="26"/>
      <c r="F348" s="26"/>
      <c r="G348" s="26"/>
      <c r="H348" s="24"/>
      <c r="I348" s="25"/>
      <c r="J348" s="25"/>
      <c r="K348" s="25"/>
      <c r="L348" s="25"/>
      <c r="M348" s="25"/>
      <c r="N348" s="25"/>
      <c r="O348" s="25"/>
      <c r="P348" s="25"/>
      <c r="Q348" s="25"/>
      <c r="R348" s="25"/>
      <c r="S348" s="25"/>
      <c r="T348" s="25"/>
      <c r="U348" s="25"/>
      <c r="V348" s="25"/>
      <c r="W348" s="24"/>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c r="BF348" s="25"/>
      <c r="BG348" s="25"/>
      <c r="BH348" s="25"/>
      <c r="BI348" s="25"/>
      <c r="BJ348" s="25"/>
      <c r="BK348" s="25"/>
      <c r="BL348" s="25"/>
      <c r="BM348" s="25"/>
      <c r="BN348" s="25"/>
      <c r="BO348" s="25"/>
      <c r="BP348" s="25"/>
      <c r="BQ348" s="25"/>
      <c r="BR348" s="25"/>
      <c r="BS348" s="25"/>
      <c r="BT348" s="25"/>
      <c r="BU348" s="25"/>
      <c r="BV348" s="25"/>
      <c r="BW348" s="25"/>
      <c r="BX348" s="25"/>
      <c r="BY348" s="25"/>
      <c r="BZ348" s="25"/>
      <c r="CA348" s="25"/>
      <c r="CB348" s="25"/>
    </row>
    <row r="349" spans="1:80">
      <c r="A349" s="26"/>
      <c r="B349" s="26"/>
      <c r="C349" s="26"/>
      <c r="D349" s="26"/>
      <c r="E349" s="26"/>
      <c r="F349" s="26"/>
      <c r="G349" s="26"/>
      <c r="H349" s="24"/>
      <c r="I349" s="25"/>
      <c r="J349" s="25"/>
      <c r="K349" s="25"/>
      <c r="L349" s="25"/>
      <c r="M349" s="25"/>
      <c r="N349" s="25"/>
      <c r="O349" s="25"/>
      <c r="P349" s="25"/>
      <c r="Q349" s="25"/>
      <c r="R349" s="25"/>
      <c r="S349" s="25"/>
      <c r="T349" s="25"/>
      <c r="U349" s="25"/>
      <c r="V349" s="25"/>
      <c r="W349" s="24"/>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5"/>
      <c r="BD349" s="25"/>
      <c r="BE349" s="25"/>
      <c r="BF349" s="25"/>
      <c r="BG349" s="25"/>
      <c r="BH349" s="25"/>
      <c r="BI349" s="25"/>
      <c r="BJ349" s="25"/>
      <c r="BK349" s="25"/>
      <c r="BL349" s="25"/>
      <c r="BM349" s="25"/>
      <c r="BN349" s="25"/>
      <c r="BO349" s="25"/>
      <c r="BP349" s="25"/>
      <c r="BQ349" s="25"/>
      <c r="BR349" s="25"/>
      <c r="BS349" s="25"/>
      <c r="BT349" s="25"/>
      <c r="BU349" s="25"/>
      <c r="BV349" s="25"/>
      <c r="BW349" s="25"/>
      <c r="BX349" s="25"/>
      <c r="BY349" s="25"/>
      <c r="BZ349" s="25"/>
      <c r="CA349" s="25"/>
      <c r="CB349" s="25"/>
    </row>
    <row r="350" spans="1:80">
      <c r="A350" s="26"/>
      <c r="B350" s="26"/>
      <c r="C350" s="26"/>
      <c r="D350" s="26"/>
      <c r="E350" s="26"/>
      <c r="F350" s="26"/>
      <c r="G350" s="26"/>
      <c r="H350" s="24"/>
      <c r="I350" s="25"/>
      <c r="J350" s="25"/>
      <c r="K350" s="25"/>
      <c r="L350" s="25"/>
      <c r="M350" s="25"/>
      <c r="N350" s="25"/>
      <c r="O350" s="25"/>
      <c r="P350" s="25"/>
      <c r="Q350" s="25"/>
      <c r="R350" s="25"/>
      <c r="S350" s="25"/>
      <c r="T350" s="25"/>
      <c r="U350" s="25"/>
      <c r="V350" s="25"/>
      <c r="W350" s="24"/>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5"/>
      <c r="BD350" s="25"/>
      <c r="BE350" s="25"/>
      <c r="BF350" s="25"/>
      <c r="BG350" s="25"/>
      <c r="BH350" s="25"/>
      <c r="BI350" s="25"/>
      <c r="BJ350" s="25"/>
      <c r="BK350" s="25"/>
      <c r="BL350" s="25"/>
      <c r="BM350" s="25"/>
      <c r="BN350" s="25"/>
      <c r="BO350" s="25"/>
      <c r="BP350" s="25"/>
      <c r="BQ350" s="25"/>
      <c r="BR350" s="25"/>
      <c r="BS350" s="25"/>
      <c r="BT350" s="25"/>
      <c r="BU350" s="25"/>
      <c r="BV350" s="25"/>
      <c r="BW350" s="25"/>
      <c r="BX350" s="25"/>
      <c r="BY350" s="25"/>
      <c r="BZ350" s="25"/>
      <c r="CA350" s="25"/>
      <c r="CB350" s="25"/>
    </row>
    <row r="351" spans="1:80">
      <c r="A351" s="26"/>
      <c r="B351" s="26"/>
      <c r="C351" s="26"/>
      <c r="D351" s="26"/>
      <c r="E351" s="26"/>
      <c r="F351" s="26"/>
      <c r="G351" s="26"/>
      <c r="H351" s="24"/>
      <c r="I351" s="25"/>
      <c r="J351" s="25"/>
      <c r="K351" s="25"/>
      <c r="L351" s="25"/>
      <c r="M351" s="25"/>
      <c r="N351" s="25"/>
      <c r="O351" s="25"/>
      <c r="P351" s="25"/>
      <c r="Q351" s="25"/>
      <c r="R351" s="25"/>
      <c r="S351" s="25"/>
      <c r="T351" s="25"/>
      <c r="U351" s="25"/>
      <c r="V351" s="25"/>
      <c r="W351" s="24"/>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5"/>
      <c r="BD351" s="25"/>
      <c r="BE351" s="25"/>
      <c r="BF351" s="25"/>
      <c r="BG351" s="25"/>
      <c r="BH351" s="25"/>
      <c r="BI351" s="25"/>
      <c r="BJ351" s="25"/>
      <c r="BK351" s="25"/>
      <c r="BL351" s="25"/>
      <c r="BM351" s="25"/>
      <c r="BN351" s="25"/>
      <c r="BO351" s="25"/>
      <c r="BP351" s="25"/>
      <c r="BQ351" s="25"/>
      <c r="BR351" s="25"/>
      <c r="BS351" s="25"/>
      <c r="BT351" s="25"/>
      <c r="BU351" s="25"/>
      <c r="BV351" s="25"/>
      <c r="BW351" s="25"/>
      <c r="BX351" s="25"/>
      <c r="BY351" s="25"/>
      <c r="BZ351" s="25"/>
      <c r="CA351" s="25"/>
      <c r="CB351" s="25"/>
    </row>
    <row r="352" spans="1:80">
      <c r="A352" s="26"/>
      <c r="B352" s="26"/>
      <c r="C352" s="26"/>
      <c r="D352" s="26"/>
      <c r="E352" s="26"/>
      <c r="F352" s="26"/>
      <c r="G352" s="26"/>
      <c r="H352" s="24"/>
      <c r="I352" s="25"/>
      <c r="J352" s="25"/>
      <c r="K352" s="25"/>
      <c r="L352" s="25"/>
      <c r="M352" s="25"/>
      <c r="N352" s="25"/>
      <c r="O352" s="25"/>
      <c r="P352" s="25"/>
      <c r="Q352" s="25"/>
      <c r="R352" s="25"/>
      <c r="S352" s="25"/>
      <c r="T352" s="25"/>
      <c r="U352" s="25"/>
      <c r="V352" s="25"/>
      <c r="W352" s="24"/>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5"/>
      <c r="BD352" s="25"/>
      <c r="BE352" s="25"/>
      <c r="BF352" s="25"/>
      <c r="BG352" s="25"/>
      <c r="BH352" s="25"/>
      <c r="BI352" s="25"/>
      <c r="BJ352" s="25"/>
      <c r="BK352" s="25"/>
      <c r="BL352" s="25"/>
      <c r="BM352" s="25"/>
      <c r="BN352" s="25"/>
      <c r="BO352" s="25"/>
      <c r="BP352" s="25"/>
      <c r="BQ352" s="25"/>
      <c r="BR352" s="25"/>
      <c r="BS352" s="25"/>
      <c r="BT352" s="25"/>
      <c r="BU352" s="25"/>
      <c r="BV352" s="25"/>
      <c r="BW352" s="25"/>
      <c r="BX352" s="25"/>
      <c r="BY352" s="25"/>
      <c r="BZ352" s="25"/>
      <c r="CA352" s="25"/>
      <c r="CB352" s="25"/>
    </row>
    <row r="353" spans="1:80">
      <c r="A353" s="26"/>
      <c r="B353" s="26"/>
      <c r="C353" s="26"/>
      <c r="D353" s="26"/>
      <c r="E353" s="26"/>
      <c r="F353" s="26"/>
      <c r="G353" s="26"/>
      <c r="H353" s="24"/>
      <c r="I353" s="25"/>
      <c r="J353" s="25"/>
      <c r="K353" s="25"/>
      <c r="L353" s="25"/>
      <c r="M353" s="25"/>
      <c r="N353" s="25"/>
      <c r="O353" s="25"/>
      <c r="P353" s="25"/>
      <c r="Q353" s="25"/>
      <c r="R353" s="25"/>
      <c r="S353" s="25"/>
      <c r="T353" s="25"/>
      <c r="U353" s="25"/>
      <c r="V353" s="25"/>
      <c r="W353" s="24"/>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c r="AZ353" s="25"/>
      <c r="BA353" s="25"/>
      <c r="BB353" s="25"/>
      <c r="BC353" s="25"/>
      <c r="BD353" s="25"/>
      <c r="BE353" s="25"/>
      <c r="BF353" s="25"/>
      <c r="BG353" s="25"/>
      <c r="BH353" s="25"/>
      <c r="BI353" s="25"/>
      <c r="BJ353" s="25"/>
      <c r="BK353" s="25"/>
      <c r="BL353" s="25"/>
      <c r="BM353" s="25"/>
      <c r="BN353" s="25"/>
      <c r="BO353" s="25"/>
      <c r="BP353" s="25"/>
      <c r="BQ353" s="25"/>
      <c r="BR353" s="25"/>
      <c r="BS353" s="25"/>
      <c r="BT353" s="25"/>
      <c r="BU353" s="25"/>
      <c r="BV353" s="25"/>
      <c r="BW353" s="25"/>
      <c r="BX353" s="25"/>
      <c r="BY353" s="25"/>
      <c r="BZ353" s="25"/>
      <c r="CA353" s="25"/>
      <c r="CB353" s="25"/>
    </row>
    <row r="354" spans="1:80">
      <c r="A354" s="26"/>
      <c r="B354" s="26"/>
      <c r="C354" s="26"/>
      <c r="D354" s="26"/>
      <c r="E354" s="26"/>
      <c r="F354" s="26"/>
      <c r="G354" s="26"/>
      <c r="H354" s="24"/>
      <c r="I354" s="25"/>
      <c r="J354" s="25"/>
      <c r="K354" s="25"/>
      <c r="L354" s="25"/>
      <c r="M354" s="25"/>
      <c r="N354" s="25"/>
      <c r="O354" s="25"/>
      <c r="P354" s="25"/>
      <c r="Q354" s="25"/>
      <c r="R354" s="25"/>
      <c r="S354" s="25"/>
      <c r="T354" s="25"/>
      <c r="U354" s="25"/>
      <c r="V354" s="25"/>
      <c r="W354" s="24"/>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c r="AZ354" s="25"/>
      <c r="BA354" s="25"/>
      <c r="BB354" s="25"/>
      <c r="BC354" s="25"/>
      <c r="BD354" s="25"/>
      <c r="BE354" s="25"/>
      <c r="BF354" s="25"/>
      <c r="BG354" s="25"/>
      <c r="BH354" s="25"/>
      <c r="BI354" s="25"/>
      <c r="BJ354" s="25"/>
      <c r="BK354" s="25"/>
      <c r="BL354" s="25"/>
      <c r="BM354" s="25"/>
      <c r="BN354" s="25"/>
      <c r="BO354" s="25"/>
      <c r="BP354" s="25"/>
      <c r="BQ354" s="25"/>
      <c r="BR354" s="25"/>
      <c r="BS354" s="25"/>
      <c r="BT354" s="25"/>
      <c r="BU354" s="25"/>
      <c r="BV354" s="25"/>
      <c r="BW354" s="25"/>
      <c r="BX354" s="25"/>
      <c r="BY354" s="25"/>
      <c r="BZ354" s="25"/>
      <c r="CA354" s="25"/>
      <c r="CB354" s="25"/>
    </row>
    <row r="355" spans="1:80">
      <c r="A355" s="26"/>
      <c r="B355" s="26"/>
      <c r="C355" s="26"/>
      <c r="D355" s="26"/>
      <c r="E355" s="26"/>
      <c r="F355" s="26"/>
      <c r="G355" s="26"/>
      <c r="H355" s="24"/>
      <c r="I355" s="25"/>
      <c r="J355" s="25"/>
      <c r="K355" s="25"/>
      <c r="L355" s="25"/>
      <c r="M355" s="25"/>
      <c r="N355" s="25"/>
      <c r="O355" s="25"/>
      <c r="P355" s="25"/>
      <c r="Q355" s="25"/>
      <c r="R355" s="25"/>
      <c r="S355" s="25"/>
      <c r="T355" s="25"/>
      <c r="U355" s="25"/>
      <c r="V355" s="25"/>
      <c r="W355" s="24"/>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c r="AZ355" s="25"/>
      <c r="BA355" s="25"/>
      <c r="BB355" s="25"/>
      <c r="BC355" s="25"/>
      <c r="BD355" s="25"/>
      <c r="BE355" s="25"/>
      <c r="BF355" s="25"/>
      <c r="BG355" s="25"/>
      <c r="BH355" s="25"/>
      <c r="BI355" s="25"/>
      <c r="BJ355" s="25"/>
      <c r="BK355" s="25"/>
      <c r="BL355" s="25"/>
      <c r="BM355" s="25"/>
      <c r="BN355" s="25"/>
      <c r="BO355" s="25"/>
      <c r="BP355" s="25"/>
      <c r="BQ355" s="25"/>
      <c r="BR355" s="25"/>
      <c r="BS355" s="25"/>
      <c r="BT355" s="25"/>
      <c r="BU355" s="25"/>
      <c r="BV355" s="25"/>
      <c r="BW355" s="25"/>
      <c r="BX355" s="25"/>
      <c r="BY355" s="25"/>
      <c r="BZ355" s="25"/>
      <c r="CA355" s="25"/>
      <c r="CB355" s="25"/>
    </row>
    <row r="356" spans="1:80">
      <c r="A356" s="26"/>
      <c r="B356" s="26"/>
      <c r="C356" s="26"/>
      <c r="D356" s="26"/>
      <c r="E356" s="26"/>
      <c r="F356" s="26"/>
      <c r="G356" s="26"/>
      <c r="H356" s="24"/>
      <c r="I356" s="25"/>
      <c r="J356" s="25"/>
      <c r="K356" s="25"/>
      <c r="L356" s="25"/>
      <c r="M356" s="25"/>
      <c r="N356" s="25"/>
      <c r="O356" s="25"/>
      <c r="P356" s="25"/>
      <c r="Q356" s="25"/>
      <c r="R356" s="25"/>
      <c r="S356" s="25"/>
      <c r="T356" s="25"/>
      <c r="U356" s="25"/>
      <c r="V356" s="25"/>
      <c r="W356" s="24"/>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c r="AZ356" s="25"/>
      <c r="BA356" s="25"/>
      <c r="BB356" s="25"/>
      <c r="BC356" s="25"/>
      <c r="BD356" s="25"/>
      <c r="BE356" s="25"/>
      <c r="BF356" s="25"/>
      <c r="BG356" s="25"/>
      <c r="BH356" s="25"/>
      <c r="BI356" s="25"/>
      <c r="BJ356" s="25"/>
      <c r="BK356" s="25"/>
      <c r="BL356" s="25"/>
      <c r="BM356" s="25"/>
      <c r="BN356" s="25"/>
      <c r="BO356" s="25"/>
      <c r="BP356" s="25"/>
      <c r="BQ356" s="25"/>
      <c r="BR356" s="25"/>
      <c r="BS356" s="25"/>
      <c r="BT356" s="25"/>
      <c r="BU356" s="25"/>
      <c r="BV356" s="25"/>
      <c r="BW356" s="25"/>
      <c r="BX356" s="25"/>
      <c r="BY356" s="25"/>
      <c r="BZ356" s="25"/>
      <c r="CA356" s="25"/>
      <c r="CB356" s="25"/>
    </row>
    <row r="357" spans="1:80">
      <c r="A357" s="26"/>
      <c r="B357" s="26"/>
      <c r="C357" s="26"/>
      <c r="D357" s="26"/>
      <c r="E357" s="26"/>
      <c r="F357" s="26"/>
      <c r="G357" s="26"/>
      <c r="H357" s="24"/>
      <c r="I357" s="25"/>
      <c r="J357" s="25"/>
      <c r="K357" s="25"/>
      <c r="L357" s="25"/>
      <c r="M357" s="25"/>
      <c r="N357" s="25"/>
      <c r="O357" s="25"/>
      <c r="P357" s="25"/>
      <c r="Q357" s="25"/>
      <c r="R357" s="25"/>
      <c r="S357" s="25"/>
      <c r="T357" s="25"/>
      <c r="U357" s="25"/>
      <c r="V357" s="25"/>
      <c r="W357" s="24"/>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c r="AZ357" s="25"/>
      <c r="BA357" s="25"/>
      <c r="BB357" s="25"/>
      <c r="BC357" s="25"/>
      <c r="BD357" s="25"/>
      <c r="BE357" s="25"/>
      <c r="BF357" s="25"/>
      <c r="BG357" s="25"/>
      <c r="BH357" s="25"/>
      <c r="BI357" s="25"/>
      <c r="BJ357" s="25"/>
      <c r="BK357" s="25"/>
      <c r="BL357" s="25"/>
      <c r="BM357" s="25"/>
      <c r="BN357" s="25"/>
      <c r="BO357" s="25"/>
      <c r="BP357" s="25"/>
      <c r="BQ357" s="25"/>
      <c r="BR357" s="25"/>
      <c r="BS357" s="25"/>
      <c r="BT357" s="25"/>
      <c r="BU357" s="25"/>
      <c r="BV357" s="25"/>
      <c r="BW357" s="25"/>
      <c r="BX357" s="25"/>
      <c r="BY357" s="25"/>
      <c r="BZ357" s="25"/>
      <c r="CA357" s="25"/>
      <c r="CB357" s="25"/>
    </row>
    <row r="358" spans="1:80">
      <c r="A358" s="26"/>
      <c r="B358" s="26"/>
      <c r="C358" s="26"/>
      <c r="D358" s="26"/>
      <c r="E358" s="26"/>
      <c r="F358" s="26"/>
      <c r="G358" s="26"/>
      <c r="H358" s="24"/>
      <c r="I358" s="25"/>
      <c r="J358" s="25"/>
      <c r="K358" s="25"/>
      <c r="L358" s="25"/>
      <c r="M358" s="25"/>
      <c r="N358" s="25"/>
      <c r="O358" s="25"/>
      <c r="P358" s="25"/>
      <c r="Q358" s="25"/>
      <c r="R358" s="25"/>
      <c r="S358" s="25"/>
      <c r="T358" s="25"/>
      <c r="U358" s="25"/>
      <c r="V358" s="25"/>
      <c r="W358" s="24"/>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c r="AZ358" s="25"/>
      <c r="BA358" s="25"/>
      <c r="BB358" s="25"/>
      <c r="BC358" s="25"/>
      <c r="BD358" s="25"/>
      <c r="BE358" s="25"/>
      <c r="BF358" s="25"/>
      <c r="BG358" s="25"/>
      <c r="BH358" s="25"/>
      <c r="BI358" s="25"/>
      <c r="BJ358" s="25"/>
      <c r="BK358" s="25"/>
      <c r="BL358" s="25"/>
      <c r="BM358" s="25"/>
      <c r="BN358" s="25"/>
      <c r="BO358" s="25"/>
      <c r="BP358" s="25"/>
      <c r="BQ358" s="25"/>
      <c r="BR358" s="25"/>
      <c r="BS358" s="25"/>
      <c r="BT358" s="25"/>
      <c r="BU358" s="25"/>
      <c r="BV358" s="25"/>
      <c r="BW358" s="25"/>
      <c r="BX358" s="25"/>
      <c r="BY358" s="25"/>
      <c r="BZ358" s="25"/>
      <c r="CA358" s="25"/>
      <c r="CB358" s="25"/>
    </row>
    <row r="359" spans="1:80">
      <c r="A359" s="26"/>
      <c r="B359" s="26"/>
      <c r="C359" s="26"/>
      <c r="D359" s="26"/>
      <c r="E359" s="26"/>
      <c r="F359" s="26"/>
      <c r="G359" s="26"/>
      <c r="H359" s="24"/>
      <c r="I359" s="25"/>
      <c r="J359" s="25"/>
      <c r="K359" s="25"/>
      <c r="L359" s="25"/>
      <c r="M359" s="25"/>
      <c r="N359" s="25"/>
      <c r="O359" s="25"/>
      <c r="P359" s="25"/>
      <c r="Q359" s="25"/>
      <c r="R359" s="25"/>
      <c r="S359" s="25"/>
      <c r="T359" s="25"/>
      <c r="U359" s="25"/>
      <c r="V359" s="25"/>
      <c r="W359" s="24"/>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c r="AZ359" s="25"/>
      <c r="BA359" s="25"/>
      <c r="BB359" s="25"/>
      <c r="BC359" s="25"/>
      <c r="BD359" s="25"/>
      <c r="BE359" s="25"/>
      <c r="BF359" s="25"/>
      <c r="BG359" s="25"/>
      <c r="BH359" s="25"/>
      <c r="BI359" s="25"/>
      <c r="BJ359" s="25"/>
      <c r="BK359" s="25"/>
      <c r="BL359" s="25"/>
      <c r="BM359" s="25"/>
      <c r="BN359" s="25"/>
      <c r="BO359" s="25"/>
      <c r="BP359" s="25"/>
      <c r="BQ359" s="25"/>
      <c r="BR359" s="25"/>
      <c r="BS359" s="25"/>
      <c r="BT359" s="25"/>
      <c r="BU359" s="25"/>
      <c r="BV359" s="25"/>
      <c r="BW359" s="25"/>
      <c r="BX359" s="25"/>
      <c r="BY359" s="25"/>
      <c r="BZ359" s="25"/>
      <c r="CA359" s="25"/>
      <c r="CB359" s="25"/>
    </row>
    <row r="360" spans="1:80">
      <c r="A360" s="26"/>
      <c r="B360" s="26"/>
      <c r="C360" s="26"/>
      <c r="D360" s="26"/>
      <c r="E360" s="26"/>
      <c r="F360" s="26"/>
      <c r="G360" s="26"/>
      <c r="H360" s="24"/>
      <c r="I360" s="25"/>
      <c r="J360" s="25"/>
      <c r="K360" s="25"/>
      <c r="L360" s="25"/>
      <c r="M360" s="25"/>
      <c r="N360" s="25"/>
      <c r="O360" s="25"/>
      <c r="P360" s="25"/>
      <c r="Q360" s="25"/>
      <c r="R360" s="25"/>
      <c r="S360" s="25"/>
      <c r="T360" s="25"/>
      <c r="U360" s="25"/>
      <c r="V360" s="25"/>
      <c r="W360" s="24"/>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c r="AZ360" s="25"/>
      <c r="BA360" s="25"/>
      <c r="BB360" s="25"/>
      <c r="BC360" s="25"/>
      <c r="BD360" s="25"/>
      <c r="BE360" s="25"/>
      <c r="BF360" s="25"/>
      <c r="BG360" s="25"/>
      <c r="BH360" s="25"/>
      <c r="BI360" s="25"/>
      <c r="BJ360" s="25"/>
      <c r="BK360" s="25"/>
      <c r="BL360" s="25"/>
      <c r="BM360" s="25"/>
      <c r="BN360" s="25"/>
      <c r="BO360" s="25"/>
      <c r="BP360" s="25"/>
      <c r="BQ360" s="25"/>
      <c r="BR360" s="25"/>
      <c r="BS360" s="25"/>
      <c r="BT360" s="25"/>
      <c r="BU360" s="25"/>
      <c r="BV360" s="25"/>
      <c r="BW360" s="25"/>
      <c r="BX360" s="25"/>
      <c r="BY360" s="25"/>
      <c r="BZ360" s="25"/>
      <c r="CA360" s="25"/>
      <c r="CB360" s="25"/>
    </row>
    <row r="361" spans="1:80">
      <c r="A361" s="26"/>
      <c r="B361" s="26"/>
      <c r="C361" s="26"/>
      <c r="D361" s="26"/>
      <c r="E361" s="26"/>
      <c r="F361" s="26"/>
      <c r="G361" s="26"/>
      <c r="H361" s="24"/>
      <c r="I361" s="25"/>
      <c r="J361" s="25"/>
      <c r="K361" s="25"/>
      <c r="L361" s="25"/>
      <c r="M361" s="25"/>
      <c r="N361" s="25"/>
      <c r="O361" s="25"/>
      <c r="P361" s="25"/>
      <c r="Q361" s="25"/>
      <c r="R361" s="25"/>
      <c r="S361" s="25"/>
      <c r="T361" s="25"/>
      <c r="U361" s="25"/>
      <c r="V361" s="25"/>
      <c r="W361" s="24"/>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c r="AZ361" s="25"/>
      <c r="BA361" s="25"/>
      <c r="BB361" s="25"/>
      <c r="BC361" s="25"/>
      <c r="BD361" s="25"/>
      <c r="BE361" s="25"/>
      <c r="BF361" s="25"/>
      <c r="BG361" s="25"/>
      <c r="BH361" s="25"/>
      <c r="BI361" s="25"/>
      <c r="BJ361" s="25"/>
      <c r="BK361" s="25"/>
      <c r="BL361" s="25"/>
      <c r="BM361" s="25"/>
      <c r="BN361" s="25"/>
      <c r="BO361" s="25"/>
      <c r="BP361" s="25"/>
      <c r="BQ361" s="25"/>
      <c r="BR361" s="25"/>
      <c r="BS361" s="25"/>
      <c r="BT361" s="25"/>
      <c r="BU361" s="25"/>
      <c r="BV361" s="25"/>
      <c r="BW361" s="25"/>
      <c r="BX361" s="25"/>
      <c r="BY361" s="25"/>
      <c r="BZ361" s="25"/>
      <c r="CA361" s="25"/>
      <c r="CB361" s="25"/>
    </row>
    <row r="362" spans="1:80">
      <c r="A362" s="26"/>
      <c r="B362" s="26"/>
      <c r="C362" s="26"/>
      <c r="D362" s="26"/>
      <c r="E362" s="26"/>
      <c r="F362" s="26"/>
      <c r="G362" s="26"/>
      <c r="H362" s="24"/>
      <c r="I362" s="25"/>
      <c r="J362" s="25"/>
      <c r="K362" s="25"/>
      <c r="L362" s="25"/>
      <c r="M362" s="25"/>
      <c r="N362" s="25"/>
      <c r="O362" s="25"/>
      <c r="P362" s="25"/>
      <c r="Q362" s="25"/>
      <c r="R362" s="25"/>
      <c r="S362" s="25"/>
      <c r="T362" s="25"/>
      <c r="U362" s="25"/>
      <c r="V362" s="25"/>
      <c r="W362" s="24"/>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5"/>
      <c r="BD362" s="25"/>
      <c r="BE362" s="25"/>
      <c r="BF362" s="25"/>
      <c r="BG362" s="25"/>
      <c r="BH362" s="25"/>
      <c r="BI362" s="25"/>
      <c r="BJ362" s="25"/>
      <c r="BK362" s="25"/>
      <c r="BL362" s="25"/>
      <c r="BM362" s="25"/>
      <c r="BN362" s="25"/>
      <c r="BO362" s="25"/>
      <c r="BP362" s="25"/>
      <c r="BQ362" s="25"/>
      <c r="BR362" s="25"/>
      <c r="BS362" s="25"/>
      <c r="BT362" s="25"/>
      <c r="BU362" s="25"/>
      <c r="BV362" s="25"/>
      <c r="BW362" s="25"/>
      <c r="BX362" s="25"/>
      <c r="BY362" s="25"/>
      <c r="BZ362" s="25"/>
      <c r="CA362" s="25"/>
      <c r="CB362" s="25"/>
    </row>
    <row r="363" spans="1:80">
      <c r="A363" s="26"/>
      <c r="B363" s="26"/>
      <c r="C363" s="26"/>
      <c r="D363" s="26"/>
      <c r="E363" s="26"/>
      <c r="F363" s="26"/>
      <c r="G363" s="26"/>
      <c r="H363" s="24"/>
      <c r="I363" s="25"/>
      <c r="J363" s="25"/>
      <c r="K363" s="25"/>
      <c r="L363" s="25"/>
      <c r="M363" s="25"/>
      <c r="N363" s="25"/>
      <c r="O363" s="25"/>
      <c r="P363" s="25"/>
      <c r="Q363" s="25"/>
      <c r="R363" s="25"/>
      <c r="S363" s="25"/>
      <c r="T363" s="25"/>
      <c r="U363" s="25"/>
      <c r="V363" s="25"/>
      <c r="W363" s="24"/>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c r="BB363" s="25"/>
      <c r="BC363" s="25"/>
      <c r="BD363" s="25"/>
      <c r="BE363" s="25"/>
      <c r="BF363" s="25"/>
      <c r="BG363" s="25"/>
      <c r="BH363" s="25"/>
      <c r="BI363" s="25"/>
      <c r="BJ363" s="25"/>
      <c r="BK363" s="25"/>
      <c r="BL363" s="25"/>
      <c r="BM363" s="25"/>
      <c r="BN363" s="25"/>
      <c r="BO363" s="25"/>
      <c r="BP363" s="25"/>
      <c r="BQ363" s="25"/>
      <c r="BR363" s="25"/>
      <c r="BS363" s="25"/>
      <c r="BT363" s="25"/>
      <c r="BU363" s="25"/>
      <c r="BV363" s="25"/>
      <c r="BW363" s="25"/>
      <c r="BX363" s="25"/>
      <c r="BY363" s="25"/>
      <c r="BZ363" s="25"/>
      <c r="CA363" s="25"/>
      <c r="CB363" s="25"/>
    </row>
    <row r="364" spans="1:80">
      <c r="A364" s="26"/>
      <c r="B364" s="26"/>
      <c r="C364" s="26"/>
      <c r="D364" s="26"/>
      <c r="E364" s="26"/>
      <c r="F364" s="26"/>
      <c r="G364" s="26"/>
      <c r="H364" s="24"/>
      <c r="I364" s="25"/>
      <c r="J364" s="25"/>
      <c r="K364" s="25"/>
      <c r="L364" s="25"/>
      <c r="M364" s="25"/>
      <c r="N364" s="25"/>
      <c r="O364" s="25"/>
      <c r="P364" s="25"/>
      <c r="Q364" s="25"/>
      <c r="R364" s="25"/>
      <c r="S364" s="25"/>
      <c r="T364" s="25"/>
      <c r="U364" s="25"/>
      <c r="V364" s="25"/>
      <c r="W364" s="24"/>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c r="BB364" s="25"/>
      <c r="BC364" s="25"/>
      <c r="BD364" s="25"/>
      <c r="BE364" s="25"/>
      <c r="BF364" s="25"/>
      <c r="BG364" s="25"/>
      <c r="BH364" s="25"/>
      <c r="BI364" s="25"/>
      <c r="BJ364" s="25"/>
      <c r="BK364" s="25"/>
      <c r="BL364" s="25"/>
      <c r="BM364" s="25"/>
      <c r="BN364" s="25"/>
      <c r="BO364" s="25"/>
      <c r="BP364" s="25"/>
      <c r="BQ364" s="25"/>
      <c r="BR364" s="25"/>
      <c r="BS364" s="25"/>
      <c r="BT364" s="25"/>
      <c r="BU364" s="25"/>
      <c r="BV364" s="25"/>
      <c r="BW364" s="25"/>
      <c r="BX364" s="25"/>
      <c r="BY364" s="25"/>
      <c r="BZ364" s="25"/>
      <c r="CA364" s="25"/>
      <c r="CB364" s="25"/>
    </row>
    <row r="365" spans="1:80">
      <c r="A365" s="26"/>
      <c r="B365" s="26"/>
      <c r="C365" s="26"/>
      <c r="D365" s="26"/>
      <c r="E365" s="26"/>
      <c r="F365" s="26"/>
      <c r="G365" s="26"/>
      <c r="H365" s="24"/>
      <c r="I365" s="25"/>
      <c r="J365" s="25"/>
      <c r="K365" s="25"/>
      <c r="L365" s="25"/>
      <c r="M365" s="25"/>
      <c r="N365" s="25"/>
      <c r="O365" s="25"/>
      <c r="P365" s="25"/>
      <c r="Q365" s="25"/>
      <c r="R365" s="25"/>
      <c r="S365" s="25"/>
      <c r="T365" s="25"/>
      <c r="U365" s="25"/>
      <c r="V365" s="25"/>
      <c r="W365" s="24"/>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c r="AZ365" s="25"/>
      <c r="BA365" s="25"/>
      <c r="BB365" s="25"/>
      <c r="BC365" s="25"/>
      <c r="BD365" s="25"/>
      <c r="BE365" s="25"/>
      <c r="BF365" s="25"/>
      <c r="BG365" s="25"/>
      <c r="BH365" s="25"/>
      <c r="BI365" s="25"/>
      <c r="BJ365" s="25"/>
      <c r="BK365" s="25"/>
      <c r="BL365" s="25"/>
      <c r="BM365" s="25"/>
      <c r="BN365" s="25"/>
      <c r="BO365" s="25"/>
      <c r="BP365" s="25"/>
      <c r="BQ365" s="25"/>
      <c r="BR365" s="25"/>
      <c r="BS365" s="25"/>
      <c r="BT365" s="25"/>
      <c r="BU365" s="25"/>
      <c r="BV365" s="25"/>
      <c r="BW365" s="25"/>
      <c r="BX365" s="25"/>
      <c r="BY365" s="25"/>
      <c r="BZ365" s="25"/>
      <c r="CA365" s="25"/>
      <c r="CB365" s="25"/>
    </row>
    <row r="366" spans="1:80">
      <c r="A366" s="26"/>
      <c r="B366" s="26"/>
      <c r="C366" s="26"/>
      <c r="D366" s="26"/>
      <c r="E366" s="26"/>
      <c r="F366" s="26"/>
      <c r="G366" s="26"/>
      <c r="H366" s="24"/>
      <c r="I366" s="25"/>
      <c r="J366" s="25"/>
      <c r="K366" s="25"/>
      <c r="L366" s="25"/>
      <c r="M366" s="25"/>
      <c r="N366" s="25"/>
      <c r="O366" s="25"/>
      <c r="P366" s="25"/>
      <c r="Q366" s="25"/>
      <c r="R366" s="25"/>
      <c r="S366" s="25"/>
      <c r="T366" s="25"/>
      <c r="U366" s="25"/>
      <c r="V366" s="25"/>
      <c r="W366" s="24"/>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c r="AZ366" s="25"/>
      <c r="BA366" s="25"/>
      <c r="BB366" s="25"/>
      <c r="BC366" s="25"/>
      <c r="BD366" s="25"/>
      <c r="BE366" s="25"/>
      <c r="BF366" s="25"/>
      <c r="BG366" s="25"/>
      <c r="BH366" s="25"/>
      <c r="BI366" s="25"/>
      <c r="BJ366" s="25"/>
      <c r="BK366" s="25"/>
      <c r="BL366" s="25"/>
      <c r="BM366" s="25"/>
      <c r="BN366" s="25"/>
      <c r="BO366" s="25"/>
      <c r="BP366" s="25"/>
      <c r="BQ366" s="25"/>
      <c r="BR366" s="25"/>
      <c r="BS366" s="25"/>
      <c r="BT366" s="25"/>
      <c r="BU366" s="25"/>
      <c r="BV366" s="25"/>
      <c r="BW366" s="25"/>
      <c r="BX366" s="25"/>
      <c r="BY366" s="25"/>
      <c r="BZ366" s="25"/>
      <c r="CA366" s="25"/>
      <c r="CB366" s="25"/>
    </row>
    <row r="367" spans="1:80">
      <c r="A367" s="26"/>
      <c r="B367" s="26"/>
      <c r="C367" s="26"/>
      <c r="D367" s="26"/>
      <c r="E367" s="26"/>
      <c r="F367" s="26"/>
      <c r="G367" s="26"/>
      <c r="H367" s="24"/>
      <c r="I367" s="25"/>
      <c r="J367" s="25"/>
      <c r="K367" s="25"/>
      <c r="L367" s="25"/>
      <c r="M367" s="25"/>
      <c r="N367" s="25"/>
      <c r="O367" s="25"/>
      <c r="P367" s="25"/>
      <c r="Q367" s="25"/>
      <c r="R367" s="25"/>
      <c r="S367" s="25"/>
      <c r="T367" s="25"/>
      <c r="U367" s="25"/>
      <c r="V367" s="25"/>
      <c r="W367" s="24"/>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c r="AZ367" s="25"/>
      <c r="BA367" s="25"/>
      <c r="BB367" s="25"/>
      <c r="BC367" s="25"/>
      <c r="BD367" s="25"/>
      <c r="BE367" s="25"/>
      <c r="BF367" s="25"/>
      <c r="BG367" s="25"/>
      <c r="BH367" s="25"/>
      <c r="BI367" s="25"/>
      <c r="BJ367" s="25"/>
      <c r="BK367" s="25"/>
      <c r="BL367" s="25"/>
      <c r="BM367" s="25"/>
      <c r="BN367" s="25"/>
      <c r="BO367" s="25"/>
      <c r="BP367" s="25"/>
      <c r="BQ367" s="25"/>
      <c r="BR367" s="25"/>
      <c r="BS367" s="25"/>
      <c r="BT367" s="25"/>
      <c r="BU367" s="25"/>
      <c r="BV367" s="25"/>
      <c r="BW367" s="25"/>
      <c r="BX367" s="25"/>
      <c r="BY367" s="25"/>
      <c r="BZ367" s="25"/>
      <c r="CA367" s="25"/>
      <c r="CB367" s="25"/>
    </row>
    <row r="368" spans="1:80">
      <c r="A368" s="26"/>
      <c r="B368" s="26"/>
      <c r="C368" s="26"/>
      <c r="D368" s="26"/>
      <c r="E368" s="26"/>
      <c r="F368" s="26"/>
      <c r="G368" s="26"/>
      <c r="H368" s="24"/>
      <c r="I368" s="25"/>
      <c r="J368" s="25"/>
      <c r="K368" s="25"/>
      <c r="L368" s="25"/>
      <c r="M368" s="25"/>
      <c r="N368" s="25"/>
      <c r="O368" s="25"/>
      <c r="P368" s="25"/>
      <c r="Q368" s="25"/>
      <c r="R368" s="25"/>
      <c r="S368" s="25"/>
      <c r="T368" s="25"/>
      <c r="U368" s="25"/>
      <c r="V368" s="25"/>
      <c r="W368" s="24"/>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c r="AZ368" s="25"/>
      <c r="BA368" s="25"/>
      <c r="BB368" s="25"/>
      <c r="BC368" s="25"/>
      <c r="BD368" s="25"/>
      <c r="BE368" s="25"/>
      <c r="BF368" s="25"/>
      <c r="BG368" s="25"/>
      <c r="BH368" s="25"/>
      <c r="BI368" s="25"/>
      <c r="BJ368" s="25"/>
      <c r="BK368" s="25"/>
      <c r="BL368" s="25"/>
      <c r="BM368" s="25"/>
      <c r="BN368" s="25"/>
      <c r="BO368" s="25"/>
      <c r="BP368" s="25"/>
      <c r="BQ368" s="25"/>
      <c r="BR368" s="25"/>
      <c r="BS368" s="25"/>
      <c r="BT368" s="25"/>
      <c r="BU368" s="25"/>
      <c r="BV368" s="25"/>
      <c r="BW368" s="25"/>
      <c r="BX368" s="25"/>
      <c r="BY368" s="25"/>
      <c r="BZ368" s="25"/>
      <c r="CA368" s="25"/>
      <c r="CB368" s="25"/>
    </row>
    <row r="369" spans="1:80">
      <c r="A369" s="26"/>
      <c r="B369" s="26"/>
      <c r="C369" s="26"/>
      <c r="D369" s="26"/>
      <c r="E369" s="26"/>
      <c r="F369" s="26"/>
      <c r="G369" s="26"/>
      <c r="H369" s="24"/>
      <c r="I369" s="25"/>
      <c r="J369" s="25"/>
      <c r="K369" s="25"/>
      <c r="L369" s="25"/>
      <c r="M369" s="25"/>
      <c r="N369" s="25"/>
      <c r="O369" s="25"/>
      <c r="P369" s="25"/>
      <c r="Q369" s="25"/>
      <c r="R369" s="25"/>
      <c r="S369" s="25"/>
      <c r="T369" s="25"/>
      <c r="U369" s="25"/>
      <c r="V369" s="25"/>
      <c r="W369" s="24"/>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c r="AV369" s="25"/>
      <c r="AW369" s="25"/>
      <c r="AX369" s="25"/>
      <c r="AY369" s="25"/>
      <c r="AZ369" s="25"/>
      <c r="BA369" s="25"/>
      <c r="BB369" s="25"/>
      <c r="BC369" s="25"/>
      <c r="BD369" s="25"/>
      <c r="BE369" s="25"/>
      <c r="BF369" s="25"/>
      <c r="BG369" s="25"/>
      <c r="BH369" s="25"/>
      <c r="BI369" s="25"/>
      <c r="BJ369" s="25"/>
      <c r="BK369" s="25"/>
      <c r="BL369" s="25"/>
      <c r="BM369" s="25"/>
      <c r="BN369" s="25"/>
      <c r="BO369" s="25"/>
      <c r="BP369" s="25"/>
      <c r="BQ369" s="25"/>
      <c r="BR369" s="25"/>
      <c r="BS369" s="25"/>
      <c r="BT369" s="25"/>
      <c r="BU369" s="25"/>
      <c r="BV369" s="25"/>
      <c r="BW369" s="25"/>
      <c r="BX369" s="25"/>
      <c r="BY369" s="25"/>
      <c r="BZ369" s="25"/>
      <c r="CA369" s="25"/>
      <c r="CB369" s="25"/>
    </row>
    <row r="370" spans="1:80">
      <c r="A370" s="26"/>
      <c r="B370" s="26"/>
      <c r="C370" s="26"/>
      <c r="D370" s="26"/>
      <c r="E370" s="26"/>
      <c r="F370" s="26"/>
      <c r="G370" s="26"/>
      <c r="H370" s="24"/>
      <c r="I370" s="25"/>
      <c r="J370" s="25"/>
      <c r="K370" s="25"/>
      <c r="L370" s="25"/>
      <c r="M370" s="25"/>
      <c r="N370" s="25"/>
      <c r="O370" s="25"/>
      <c r="P370" s="25"/>
      <c r="Q370" s="25"/>
      <c r="R370" s="25"/>
      <c r="S370" s="25"/>
      <c r="T370" s="25"/>
      <c r="U370" s="25"/>
      <c r="V370" s="25"/>
      <c r="W370" s="24"/>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c r="AV370" s="25"/>
      <c r="AW370" s="25"/>
      <c r="AX370" s="25"/>
      <c r="AY370" s="25"/>
      <c r="AZ370" s="25"/>
      <c r="BA370" s="25"/>
      <c r="BB370" s="25"/>
      <c r="BC370" s="25"/>
      <c r="BD370" s="25"/>
      <c r="BE370" s="25"/>
      <c r="BF370" s="25"/>
      <c r="BG370" s="25"/>
      <c r="BH370" s="25"/>
      <c r="BI370" s="25"/>
      <c r="BJ370" s="25"/>
      <c r="BK370" s="25"/>
      <c r="BL370" s="25"/>
      <c r="BM370" s="25"/>
      <c r="BN370" s="25"/>
      <c r="BO370" s="25"/>
      <c r="BP370" s="25"/>
      <c r="BQ370" s="25"/>
      <c r="BR370" s="25"/>
      <c r="BS370" s="25"/>
      <c r="BT370" s="25"/>
      <c r="BU370" s="25"/>
      <c r="BV370" s="25"/>
      <c r="BW370" s="25"/>
      <c r="BX370" s="25"/>
      <c r="BY370" s="25"/>
      <c r="BZ370" s="25"/>
      <c r="CA370" s="25"/>
      <c r="CB370" s="25"/>
    </row>
    <row r="371" spans="1:80">
      <c r="A371" s="26"/>
      <c r="B371" s="26"/>
      <c r="C371" s="26"/>
      <c r="D371" s="26"/>
      <c r="E371" s="26"/>
      <c r="F371" s="26"/>
      <c r="G371" s="26"/>
      <c r="H371" s="24"/>
      <c r="I371" s="25"/>
      <c r="J371" s="25"/>
      <c r="K371" s="25"/>
      <c r="L371" s="25"/>
      <c r="M371" s="25"/>
      <c r="N371" s="25"/>
      <c r="O371" s="25"/>
      <c r="P371" s="25"/>
      <c r="Q371" s="25"/>
      <c r="R371" s="25"/>
      <c r="S371" s="25"/>
      <c r="T371" s="25"/>
      <c r="U371" s="25"/>
      <c r="V371" s="25"/>
      <c r="W371" s="24"/>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c r="AZ371" s="25"/>
      <c r="BA371" s="25"/>
      <c r="BB371" s="25"/>
      <c r="BC371" s="25"/>
      <c r="BD371" s="25"/>
      <c r="BE371" s="25"/>
      <c r="BF371" s="25"/>
      <c r="BG371" s="25"/>
      <c r="BH371" s="25"/>
      <c r="BI371" s="25"/>
      <c r="BJ371" s="25"/>
      <c r="BK371" s="25"/>
      <c r="BL371" s="25"/>
      <c r="BM371" s="25"/>
      <c r="BN371" s="25"/>
      <c r="BO371" s="25"/>
      <c r="BP371" s="25"/>
      <c r="BQ371" s="25"/>
      <c r="BR371" s="25"/>
      <c r="BS371" s="25"/>
      <c r="BT371" s="25"/>
      <c r="BU371" s="25"/>
      <c r="BV371" s="25"/>
      <c r="BW371" s="25"/>
      <c r="BX371" s="25"/>
      <c r="BY371" s="25"/>
      <c r="BZ371" s="25"/>
      <c r="CA371" s="25"/>
      <c r="CB371" s="25"/>
    </row>
    <row r="372" spans="1:80">
      <c r="A372" s="26"/>
      <c r="B372" s="26"/>
      <c r="C372" s="26"/>
      <c r="D372" s="26"/>
      <c r="E372" s="26"/>
      <c r="F372" s="26"/>
      <c r="G372" s="26"/>
      <c r="H372" s="24"/>
      <c r="I372" s="25"/>
      <c r="J372" s="25"/>
      <c r="K372" s="25"/>
      <c r="L372" s="25"/>
      <c r="M372" s="25"/>
      <c r="N372" s="25"/>
      <c r="O372" s="25"/>
      <c r="P372" s="25"/>
      <c r="Q372" s="25"/>
      <c r="R372" s="25"/>
      <c r="S372" s="25"/>
      <c r="T372" s="25"/>
      <c r="U372" s="25"/>
      <c r="V372" s="25"/>
      <c r="W372" s="24"/>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c r="AZ372" s="25"/>
      <c r="BA372" s="25"/>
      <c r="BB372" s="25"/>
      <c r="BC372" s="25"/>
      <c r="BD372" s="25"/>
      <c r="BE372" s="25"/>
      <c r="BF372" s="25"/>
      <c r="BG372" s="25"/>
      <c r="BH372" s="25"/>
      <c r="BI372" s="25"/>
      <c r="BJ372" s="25"/>
      <c r="BK372" s="25"/>
      <c r="BL372" s="25"/>
      <c r="BM372" s="25"/>
      <c r="BN372" s="25"/>
      <c r="BO372" s="25"/>
      <c r="BP372" s="25"/>
      <c r="BQ372" s="25"/>
      <c r="BR372" s="25"/>
      <c r="BS372" s="25"/>
      <c r="BT372" s="25"/>
      <c r="BU372" s="25"/>
      <c r="BV372" s="25"/>
      <c r="BW372" s="25"/>
      <c r="BX372" s="25"/>
      <c r="BY372" s="25"/>
      <c r="BZ372" s="25"/>
      <c r="CA372" s="25"/>
      <c r="CB372" s="25"/>
    </row>
    <row r="373" spans="1:80">
      <c r="A373" s="26"/>
      <c r="B373" s="26"/>
      <c r="C373" s="26"/>
      <c r="D373" s="26"/>
      <c r="E373" s="26"/>
      <c r="F373" s="26"/>
      <c r="G373" s="26"/>
      <c r="H373" s="24"/>
      <c r="I373" s="25"/>
      <c r="J373" s="25"/>
      <c r="K373" s="25"/>
      <c r="L373" s="25"/>
      <c r="M373" s="25"/>
      <c r="N373" s="25"/>
      <c r="O373" s="25"/>
      <c r="P373" s="25"/>
      <c r="Q373" s="25"/>
      <c r="R373" s="25"/>
      <c r="S373" s="25"/>
      <c r="T373" s="25"/>
      <c r="U373" s="25"/>
      <c r="V373" s="25"/>
      <c r="W373" s="24"/>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c r="AZ373" s="25"/>
      <c r="BA373" s="25"/>
      <c r="BB373" s="25"/>
      <c r="BC373" s="25"/>
      <c r="BD373" s="25"/>
      <c r="BE373" s="25"/>
      <c r="BF373" s="25"/>
      <c r="BG373" s="25"/>
      <c r="BH373" s="25"/>
      <c r="BI373" s="25"/>
      <c r="BJ373" s="25"/>
      <c r="BK373" s="25"/>
      <c r="BL373" s="25"/>
      <c r="BM373" s="25"/>
      <c r="BN373" s="25"/>
      <c r="BO373" s="25"/>
      <c r="BP373" s="25"/>
      <c r="BQ373" s="25"/>
      <c r="BR373" s="25"/>
      <c r="BS373" s="25"/>
      <c r="BT373" s="25"/>
      <c r="BU373" s="25"/>
      <c r="BV373" s="25"/>
      <c r="BW373" s="25"/>
      <c r="BX373" s="25"/>
      <c r="BY373" s="25"/>
      <c r="BZ373" s="25"/>
      <c r="CA373" s="25"/>
      <c r="CB373" s="25"/>
    </row>
    <row r="374" spans="1:80">
      <c r="A374" s="26"/>
      <c r="B374" s="26"/>
      <c r="C374" s="26"/>
      <c r="D374" s="26"/>
      <c r="E374" s="26"/>
      <c r="F374" s="26"/>
      <c r="G374" s="26"/>
      <c r="H374" s="24"/>
      <c r="I374" s="25"/>
      <c r="J374" s="25"/>
      <c r="K374" s="25"/>
      <c r="L374" s="25"/>
      <c r="M374" s="25"/>
      <c r="N374" s="25"/>
      <c r="O374" s="25"/>
      <c r="P374" s="25"/>
      <c r="Q374" s="25"/>
      <c r="R374" s="25"/>
      <c r="S374" s="25"/>
      <c r="T374" s="25"/>
      <c r="U374" s="25"/>
      <c r="V374" s="25"/>
      <c r="W374" s="24"/>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c r="AZ374" s="25"/>
      <c r="BA374" s="25"/>
      <c r="BB374" s="25"/>
      <c r="BC374" s="25"/>
      <c r="BD374" s="25"/>
      <c r="BE374" s="25"/>
      <c r="BF374" s="25"/>
      <c r="BG374" s="25"/>
      <c r="BH374" s="25"/>
      <c r="BI374" s="25"/>
      <c r="BJ374" s="25"/>
      <c r="BK374" s="25"/>
      <c r="BL374" s="25"/>
      <c r="BM374" s="25"/>
      <c r="BN374" s="25"/>
      <c r="BO374" s="25"/>
      <c r="BP374" s="25"/>
      <c r="BQ374" s="25"/>
      <c r="BR374" s="25"/>
      <c r="BS374" s="25"/>
      <c r="BT374" s="25"/>
      <c r="BU374" s="25"/>
      <c r="BV374" s="25"/>
      <c r="BW374" s="25"/>
      <c r="BX374" s="25"/>
      <c r="BY374" s="25"/>
      <c r="BZ374" s="25"/>
      <c r="CA374" s="25"/>
      <c r="CB374" s="25"/>
    </row>
    <row r="375" spans="1:80">
      <c r="A375" s="26"/>
      <c r="B375" s="26"/>
      <c r="C375" s="26"/>
      <c r="D375" s="26"/>
      <c r="E375" s="26"/>
      <c r="F375" s="26"/>
      <c r="G375" s="26"/>
      <c r="H375" s="24"/>
      <c r="I375" s="25"/>
      <c r="J375" s="25"/>
      <c r="K375" s="25"/>
      <c r="L375" s="25"/>
      <c r="M375" s="25"/>
      <c r="N375" s="25"/>
      <c r="O375" s="25"/>
      <c r="P375" s="25"/>
      <c r="Q375" s="25"/>
      <c r="R375" s="25"/>
      <c r="S375" s="25"/>
      <c r="T375" s="25"/>
      <c r="U375" s="25"/>
      <c r="V375" s="25"/>
      <c r="W375" s="24"/>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c r="AV375" s="25"/>
      <c r="AW375" s="25"/>
      <c r="AX375" s="25"/>
      <c r="AY375" s="25"/>
      <c r="AZ375" s="25"/>
      <c r="BA375" s="25"/>
      <c r="BB375" s="25"/>
      <c r="BC375" s="25"/>
      <c r="BD375" s="25"/>
      <c r="BE375" s="25"/>
      <c r="BF375" s="25"/>
      <c r="BG375" s="25"/>
      <c r="BH375" s="25"/>
      <c r="BI375" s="25"/>
      <c r="BJ375" s="25"/>
      <c r="BK375" s="25"/>
      <c r="BL375" s="25"/>
      <c r="BM375" s="25"/>
      <c r="BN375" s="25"/>
      <c r="BO375" s="25"/>
      <c r="BP375" s="25"/>
      <c r="BQ375" s="25"/>
      <c r="BR375" s="25"/>
      <c r="BS375" s="25"/>
      <c r="BT375" s="25"/>
      <c r="BU375" s="25"/>
      <c r="BV375" s="25"/>
      <c r="BW375" s="25"/>
      <c r="BX375" s="25"/>
      <c r="BY375" s="25"/>
      <c r="BZ375" s="25"/>
      <c r="CA375" s="25"/>
      <c r="CB375" s="25"/>
    </row>
    <row r="376" spans="1:80">
      <c r="A376" s="26"/>
      <c r="B376" s="26"/>
      <c r="C376" s="26"/>
      <c r="D376" s="26"/>
      <c r="E376" s="26"/>
      <c r="F376" s="26"/>
      <c r="G376" s="26"/>
      <c r="H376" s="24"/>
      <c r="I376" s="25"/>
      <c r="J376" s="25"/>
      <c r="K376" s="25"/>
      <c r="L376" s="25"/>
      <c r="M376" s="25"/>
      <c r="N376" s="25"/>
      <c r="O376" s="25"/>
      <c r="P376" s="25"/>
      <c r="Q376" s="25"/>
      <c r="R376" s="25"/>
      <c r="S376" s="25"/>
      <c r="T376" s="25"/>
      <c r="U376" s="25"/>
      <c r="V376" s="25"/>
      <c r="W376" s="24"/>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c r="AV376" s="25"/>
      <c r="AW376" s="25"/>
      <c r="AX376" s="25"/>
      <c r="AY376" s="25"/>
      <c r="AZ376" s="25"/>
      <c r="BA376" s="25"/>
      <c r="BB376" s="25"/>
      <c r="BC376" s="25"/>
      <c r="BD376" s="25"/>
      <c r="BE376" s="25"/>
      <c r="BF376" s="25"/>
      <c r="BG376" s="25"/>
      <c r="BH376" s="25"/>
      <c r="BI376" s="25"/>
      <c r="BJ376" s="25"/>
      <c r="BK376" s="25"/>
      <c r="BL376" s="25"/>
      <c r="BM376" s="25"/>
      <c r="BN376" s="25"/>
      <c r="BO376" s="25"/>
      <c r="BP376" s="25"/>
      <c r="BQ376" s="25"/>
      <c r="BR376" s="25"/>
      <c r="BS376" s="25"/>
      <c r="BT376" s="25"/>
      <c r="BU376" s="25"/>
      <c r="BV376" s="25"/>
      <c r="BW376" s="25"/>
      <c r="BX376" s="25"/>
      <c r="BY376" s="25"/>
      <c r="BZ376" s="25"/>
      <c r="CA376" s="25"/>
      <c r="CB376" s="25"/>
    </row>
    <row r="377" spans="1:80">
      <c r="A377" s="26"/>
      <c r="B377" s="26"/>
      <c r="C377" s="26"/>
      <c r="D377" s="26"/>
      <c r="E377" s="26"/>
      <c r="F377" s="26"/>
      <c r="G377" s="26"/>
      <c r="H377" s="24"/>
      <c r="I377" s="25"/>
      <c r="J377" s="25"/>
      <c r="K377" s="25"/>
      <c r="L377" s="25"/>
      <c r="M377" s="25"/>
      <c r="N377" s="25"/>
      <c r="O377" s="25"/>
      <c r="P377" s="25"/>
      <c r="Q377" s="25"/>
      <c r="R377" s="25"/>
      <c r="S377" s="25"/>
      <c r="T377" s="25"/>
      <c r="U377" s="25"/>
      <c r="V377" s="25"/>
      <c r="W377" s="24"/>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c r="AV377" s="25"/>
      <c r="AW377" s="25"/>
      <c r="AX377" s="25"/>
      <c r="AY377" s="25"/>
      <c r="AZ377" s="25"/>
      <c r="BA377" s="25"/>
      <c r="BB377" s="25"/>
      <c r="BC377" s="25"/>
      <c r="BD377" s="25"/>
      <c r="BE377" s="25"/>
      <c r="BF377" s="25"/>
      <c r="BG377" s="25"/>
      <c r="BH377" s="25"/>
      <c r="BI377" s="25"/>
      <c r="BJ377" s="25"/>
      <c r="BK377" s="25"/>
      <c r="BL377" s="25"/>
      <c r="BM377" s="25"/>
      <c r="BN377" s="25"/>
      <c r="BO377" s="25"/>
      <c r="BP377" s="25"/>
      <c r="BQ377" s="25"/>
      <c r="BR377" s="25"/>
      <c r="BS377" s="25"/>
      <c r="BT377" s="25"/>
      <c r="BU377" s="25"/>
      <c r="BV377" s="25"/>
      <c r="BW377" s="25"/>
      <c r="BX377" s="25"/>
      <c r="BY377" s="25"/>
      <c r="BZ377" s="25"/>
      <c r="CA377" s="25"/>
      <c r="CB377" s="25"/>
    </row>
    <row r="378" spans="1:80">
      <c r="A378" s="26"/>
      <c r="B378" s="26"/>
      <c r="C378" s="26"/>
      <c r="D378" s="26"/>
      <c r="E378" s="26"/>
      <c r="F378" s="26"/>
      <c r="G378" s="26"/>
      <c r="H378" s="24"/>
      <c r="I378" s="25"/>
      <c r="J378" s="25"/>
      <c r="K378" s="25"/>
      <c r="L378" s="25"/>
      <c r="M378" s="25"/>
      <c r="N378" s="25"/>
      <c r="O378" s="25"/>
      <c r="P378" s="25"/>
      <c r="Q378" s="25"/>
      <c r="R378" s="25"/>
      <c r="S378" s="25"/>
      <c r="T378" s="25"/>
      <c r="U378" s="25"/>
      <c r="V378" s="25"/>
      <c r="W378" s="24"/>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c r="AZ378" s="25"/>
      <c r="BA378" s="25"/>
      <c r="BB378" s="25"/>
      <c r="BC378" s="25"/>
      <c r="BD378" s="25"/>
      <c r="BE378" s="25"/>
      <c r="BF378" s="25"/>
      <c r="BG378" s="25"/>
      <c r="BH378" s="25"/>
      <c r="BI378" s="25"/>
      <c r="BJ378" s="25"/>
      <c r="BK378" s="25"/>
      <c r="BL378" s="25"/>
      <c r="BM378" s="25"/>
      <c r="BN378" s="25"/>
      <c r="BO378" s="25"/>
      <c r="BP378" s="25"/>
      <c r="BQ378" s="25"/>
      <c r="BR378" s="25"/>
      <c r="BS378" s="25"/>
      <c r="BT378" s="25"/>
      <c r="BU378" s="25"/>
      <c r="BV378" s="25"/>
      <c r="BW378" s="25"/>
      <c r="BX378" s="25"/>
      <c r="BY378" s="25"/>
      <c r="BZ378" s="25"/>
      <c r="CA378" s="25"/>
      <c r="CB378" s="25"/>
    </row>
    <row r="379" spans="1:80">
      <c r="A379" s="26"/>
      <c r="B379" s="26"/>
      <c r="C379" s="26"/>
      <c r="D379" s="26"/>
      <c r="E379" s="26"/>
      <c r="F379" s="26"/>
      <c r="G379" s="26"/>
      <c r="H379" s="24"/>
      <c r="I379" s="25"/>
      <c r="J379" s="25"/>
      <c r="K379" s="25"/>
      <c r="L379" s="25"/>
      <c r="M379" s="25"/>
      <c r="N379" s="25"/>
      <c r="O379" s="25"/>
      <c r="P379" s="25"/>
      <c r="Q379" s="25"/>
      <c r="R379" s="25"/>
      <c r="S379" s="25"/>
      <c r="T379" s="25"/>
      <c r="U379" s="25"/>
      <c r="V379" s="25"/>
      <c r="W379" s="24"/>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c r="AV379" s="25"/>
      <c r="AW379" s="25"/>
      <c r="AX379" s="25"/>
      <c r="AY379" s="25"/>
      <c r="AZ379" s="25"/>
      <c r="BA379" s="25"/>
      <c r="BB379" s="25"/>
      <c r="BC379" s="25"/>
      <c r="BD379" s="25"/>
      <c r="BE379" s="25"/>
      <c r="BF379" s="25"/>
      <c r="BG379" s="25"/>
      <c r="BH379" s="25"/>
      <c r="BI379" s="25"/>
      <c r="BJ379" s="25"/>
      <c r="BK379" s="25"/>
      <c r="BL379" s="25"/>
      <c r="BM379" s="25"/>
      <c r="BN379" s="25"/>
      <c r="BO379" s="25"/>
      <c r="BP379" s="25"/>
      <c r="BQ379" s="25"/>
      <c r="BR379" s="25"/>
      <c r="BS379" s="25"/>
      <c r="BT379" s="25"/>
      <c r="BU379" s="25"/>
      <c r="BV379" s="25"/>
      <c r="BW379" s="25"/>
      <c r="BX379" s="25"/>
      <c r="BY379" s="25"/>
      <c r="BZ379" s="25"/>
      <c r="CA379" s="25"/>
      <c r="CB379" s="25"/>
    </row>
    <row r="380" spans="1:80">
      <c r="A380" s="26"/>
      <c r="B380" s="26"/>
      <c r="C380" s="26"/>
      <c r="D380" s="26"/>
      <c r="E380" s="26"/>
      <c r="F380" s="26"/>
      <c r="G380" s="26"/>
      <c r="H380" s="24"/>
      <c r="I380" s="25"/>
      <c r="J380" s="25"/>
      <c r="K380" s="25"/>
      <c r="L380" s="25"/>
      <c r="M380" s="25"/>
      <c r="N380" s="25"/>
      <c r="O380" s="25"/>
      <c r="P380" s="25"/>
      <c r="Q380" s="25"/>
      <c r="R380" s="25"/>
      <c r="S380" s="25"/>
      <c r="T380" s="25"/>
      <c r="U380" s="25"/>
      <c r="V380" s="25"/>
      <c r="W380" s="24"/>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c r="AZ380" s="25"/>
      <c r="BA380" s="25"/>
      <c r="BB380" s="25"/>
      <c r="BC380" s="25"/>
      <c r="BD380" s="25"/>
      <c r="BE380" s="25"/>
      <c r="BF380" s="25"/>
      <c r="BG380" s="25"/>
      <c r="BH380" s="25"/>
      <c r="BI380" s="25"/>
      <c r="BJ380" s="25"/>
      <c r="BK380" s="25"/>
      <c r="BL380" s="25"/>
      <c r="BM380" s="25"/>
      <c r="BN380" s="25"/>
      <c r="BO380" s="25"/>
      <c r="BP380" s="25"/>
      <c r="BQ380" s="25"/>
      <c r="BR380" s="25"/>
      <c r="BS380" s="25"/>
      <c r="BT380" s="25"/>
      <c r="BU380" s="25"/>
      <c r="BV380" s="25"/>
      <c r="BW380" s="25"/>
      <c r="BX380" s="25"/>
      <c r="BY380" s="25"/>
      <c r="BZ380" s="25"/>
      <c r="CA380" s="25"/>
      <c r="CB380" s="25"/>
    </row>
    <row r="381" spans="1:80">
      <c r="A381" s="26"/>
      <c r="B381" s="26"/>
      <c r="C381" s="26"/>
      <c r="D381" s="26"/>
      <c r="E381" s="26"/>
      <c r="F381" s="26"/>
      <c r="G381" s="26"/>
      <c r="H381" s="24"/>
      <c r="I381" s="25"/>
      <c r="J381" s="25"/>
      <c r="K381" s="25"/>
      <c r="L381" s="25"/>
      <c r="M381" s="25"/>
      <c r="N381" s="25"/>
      <c r="O381" s="25"/>
      <c r="P381" s="25"/>
      <c r="Q381" s="25"/>
      <c r="R381" s="25"/>
      <c r="S381" s="25"/>
      <c r="T381" s="25"/>
      <c r="U381" s="25"/>
      <c r="V381" s="25"/>
      <c r="W381" s="24"/>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c r="AY381" s="25"/>
      <c r="AZ381" s="25"/>
      <c r="BA381" s="25"/>
      <c r="BB381" s="25"/>
      <c r="BC381" s="25"/>
      <c r="BD381" s="25"/>
      <c r="BE381" s="25"/>
      <c r="BF381" s="25"/>
      <c r="BG381" s="25"/>
      <c r="BH381" s="25"/>
      <c r="BI381" s="25"/>
      <c r="BJ381" s="25"/>
      <c r="BK381" s="25"/>
      <c r="BL381" s="25"/>
      <c r="BM381" s="25"/>
      <c r="BN381" s="25"/>
      <c r="BO381" s="25"/>
      <c r="BP381" s="25"/>
      <c r="BQ381" s="25"/>
      <c r="BR381" s="25"/>
      <c r="BS381" s="25"/>
      <c r="BT381" s="25"/>
      <c r="BU381" s="25"/>
      <c r="BV381" s="25"/>
      <c r="BW381" s="25"/>
      <c r="BX381" s="25"/>
      <c r="BY381" s="25"/>
      <c r="BZ381" s="25"/>
      <c r="CA381" s="25"/>
      <c r="CB381" s="25"/>
    </row>
    <row r="382" spans="1:80">
      <c r="A382" s="26"/>
      <c r="B382" s="26"/>
      <c r="C382" s="26"/>
      <c r="D382" s="26"/>
      <c r="E382" s="26"/>
      <c r="F382" s="26"/>
      <c r="G382" s="26"/>
      <c r="H382" s="24"/>
      <c r="I382" s="25"/>
      <c r="J382" s="25"/>
      <c r="K382" s="25"/>
      <c r="L382" s="25"/>
      <c r="M382" s="25"/>
      <c r="N382" s="25"/>
      <c r="O382" s="25"/>
      <c r="P382" s="25"/>
      <c r="Q382" s="25"/>
      <c r="R382" s="25"/>
      <c r="S382" s="25"/>
      <c r="T382" s="25"/>
      <c r="U382" s="25"/>
      <c r="V382" s="25"/>
      <c r="W382" s="24"/>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c r="AY382" s="25"/>
      <c r="AZ382" s="25"/>
      <c r="BA382" s="25"/>
      <c r="BB382" s="25"/>
      <c r="BC382" s="25"/>
      <c r="BD382" s="25"/>
      <c r="BE382" s="25"/>
      <c r="BF382" s="25"/>
      <c r="BG382" s="25"/>
      <c r="BH382" s="25"/>
      <c r="BI382" s="25"/>
      <c r="BJ382" s="25"/>
      <c r="BK382" s="25"/>
      <c r="BL382" s="25"/>
      <c r="BM382" s="25"/>
      <c r="BN382" s="25"/>
      <c r="BO382" s="25"/>
      <c r="BP382" s="25"/>
      <c r="BQ382" s="25"/>
      <c r="BR382" s="25"/>
      <c r="BS382" s="25"/>
      <c r="BT382" s="25"/>
      <c r="BU382" s="25"/>
      <c r="BV382" s="25"/>
      <c r="BW382" s="25"/>
      <c r="BX382" s="25"/>
      <c r="BY382" s="25"/>
      <c r="BZ382" s="25"/>
      <c r="CA382" s="25"/>
      <c r="CB382" s="25"/>
    </row>
    <row r="383" spans="1:80">
      <c r="A383" s="26"/>
      <c r="B383" s="26"/>
      <c r="C383" s="26"/>
      <c r="D383" s="26"/>
      <c r="E383" s="26"/>
      <c r="F383" s="26"/>
      <c r="G383" s="26"/>
      <c r="H383" s="24"/>
      <c r="I383" s="25"/>
      <c r="J383" s="25"/>
      <c r="K383" s="25"/>
      <c r="L383" s="25"/>
      <c r="M383" s="25"/>
      <c r="N383" s="25"/>
      <c r="O383" s="25"/>
      <c r="P383" s="25"/>
      <c r="Q383" s="25"/>
      <c r="R383" s="25"/>
      <c r="S383" s="25"/>
      <c r="T383" s="25"/>
      <c r="U383" s="25"/>
      <c r="V383" s="25"/>
      <c r="W383" s="24"/>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5"/>
      <c r="BD383" s="25"/>
      <c r="BE383" s="25"/>
      <c r="BF383" s="25"/>
      <c r="BG383" s="25"/>
      <c r="BH383" s="25"/>
      <c r="BI383" s="25"/>
      <c r="BJ383" s="25"/>
      <c r="BK383" s="25"/>
      <c r="BL383" s="25"/>
      <c r="BM383" s="25"/>
      <c r="BN383" s="25"/>
      <c r="BO383" s="25"/>
      <c r="BP383" s="25"/>
      <c r="BQ383" s="25"/>
      <c r="BR383" s="25"/>
      <c r="BS383" s="25"/>
      <c r="BT383" s="25"/>
      <c r="BU383" s="25"/>
      <c r="BV383" s="25"/>
      <c r="BW383" s="25"/>
      <c r="BX383" s="25"/>
      <c r="BY383" s="25"/>
      <c r="BZ383" s="25"/>
      <c r="CA383" s="25"/>
      <c r="CB383" s="25"/>
    </row>
    <row r="384" spans="1:80">
      <c r="A384" s="26"/>
      <c r="B384" s="26"/>
      <c r="C384" s="26"/>
      <c r="D384" s="26"/>
      <c r="E384" s="26"/>
      <c r="F384" s="26"/>
      <c r="G384" s="26"/>
      <c r="H384" s="24"/>
      <c r="I384" s="25"/>
      <c r="J384" s="25"/>
      <c r="K384" s="25"/>
      <c r="L384" s="25"/>
      <c r="M384" s="25"/>
      <c r="N384" s="25"/>
      <c r="O384" s="25"/>
      <c r="P384" s="25"/>
      <c r="Q384" s="25"/>
      <c r="R384" s="25"/>
      <c r="S384" s="25"/>
      <c r="T384" s="25"/>
      <c r="U384" s="25"/>
      <c r="V384" s="25"/>
      <c r="W384" s="24"/>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c r="AY384" s="25"/>
      <c r="AZ384" s="25"/>
      <c r="BA384" s="25"/>
      <c r="BB384" s="25"/>
      <c r="BC384" s="25"/>
      <c r="BD384" s="25"/>
      <c r="BE384" s="25"/>
      <c r="BF384" s="25"/>
      <c r="BG384" s="25"/>
      <c r="BH384" s="25"/>
      <c r="BI384" s="25"/>
      <c r="BJ384" s="25"/>
      <c r="BK384" s="25"/>
      <c r="BL384" s="25"/>
      <c r="BM384" s="25"/>
      <c r="BN384" s="25"/>
      <c r="BO384" s="25"/>
      <c r="BP384" s="25"/>
      <c r="BQ384" s="25"/>
      <c r="BR384" s="25"/>
      <c r="BS384" s="25"/>
      <c r="BT384" s="25"/>
      <c r="BU384" s="25"/>
      <c r="BV384" s="25"/>
      <c r="BW384" s="25"/>
      <c r="BX384" s="25"/>
      <c r="BY384" s="25"/>
      <c r="BZ384" s="25"/>
      <c r="CA384" s="25"/>
      <c r="CB384" s="25"/>
    </row>
    <row r="385" spans="1:80">
      <c r="A385" s="26"/>
      <c r="B385" s="26"/>
      <c r="C385" s="26"/>
      <c r="D385" s="26"/>
      <c r="E385" s="26"/>
      <c r="F385" s="26"/>
      <c r="G385" s="26"/>
      <c r="H385" s="24"/>
      <c r="I385" s="25"/>
      <c r="J385" s="25"/>
      <c r="K385" s="25"/>
      <c r="L385" s="25"/>
      <c r="M385" s="25"/>
      <c r="N385" s="25"/>
      <c r="O385" s="25"/>
      <c r="P385" s="25"/>
      <c r="Q385" s="25"/>
      <c r="R385" s="25"/>
      <c r="S385" s="25"/>
      <c r="T385" s="25"/>
      <c r="U385" s="25"/>
      <c r="V385" s="25"/>
      <c r="W385" s="24"/>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c r="AY385" s="25"/>
      <c r="AZ385" s="25"/>
      <c r="BA385" s="25"/>
      <c r="BB385" s="25"/>
      <c r="BC385" s="25"/>
      <c r="BD385" s="25"/>
      <c r="BE385" s="25"/>
      <c r="BF385" s="25"/>
      <c r="BG385" s="25"/>
      <c r="BH385" s="25"/>
      <c r="BI385" s="25"/>
      <c r="BJ385" s="25"/>
      <c r="BK385" s="25"/>
      <c r="BL385" s="25"/>
      <c r="BM385" s="25"/>
      <c r="BN385" s="25"/>
      <c r="BO385" s="25"/>
      <c r="BP385" s="25"/>
      <c r="BQ385" s="25"/>
      <c r="BR385" s="25"/>
      <c r="BS385" s="25"/>
      <c r="BT385" s="25"/>
      <c r="BU385" s="25"/>
      <c r="BV385" s="25"/>
      <c r="BW385" s="25"/>
      <c r="BX385" s="25"/>
      <c r="BY385" s="25"/>
      <c r="BZ385" s="25"/>
      <c r="CA385" s="25"/>
      <c r="CB385" s="25"/>
    </row>
    <row r="386" spans="1:80">
      <c r="A386" s="26"/>
      <c r="B386" s="26"/>
      <c r="C386" s="26"/>
      <c r="D386" s="26"/>
      <c r="E386" s="26"/>
      <c r="F386" s="26"/>
      <c r="G386" s="26"/>
      <c r="H386" s="24"/>
      <c r="I386" s="25"/>
      <c r="J386" s="25"/>
      <c r="K386" s="25"/>
      <c r="L386" s="25"/>
      <c r="M386" s="25"/>
      <c r="N386" s="25"/>
      <c r="O386" s="25"/>
      <c r="P386" s="25"/>
      <c r="Q386" s="25"/>
      <c r="R386" s="25"/>
      <c r="S386" s="25"/>
      <c r="T386" s="25"/>
      <c r="U386" s="25"/>
      <c r="V386" s="25"/>
      <c r="W386" s="24"/>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c r="AY386" s="25"/>
      <c r="AZ386" s="25"/>
      <c r="BA386" s="25"/>
      <c r="BB386" s="25"/>
      <c r="BC386" s="25"/>
      <c r="BD386" s="25"/>
      <c r="BE386" s="25"/>
      <c r="BF386" s="25"/>
      <c r="BG386" s="25"/>
      <c r="BH386" s="25"/>
      <c r="BI386" s="25"/>
      <c r="BJ386" s="25"/>
      <c r="BK386" s="25"/>
      <c r="BL386" s="25"/>
      <c r="BM386" s="25"/>
      <c r="BN386" s="25"/>
      <c r="BO386" s="25"/>
      <c r="BP386" s="25"/>
      <c r="BQ386" s="25"/>
      <c r="BR386" s="25"/>
      <c r="BS386" s="25"/>
      <c r="BT386" s="25"/>
      <c r="BU386" s="25"/>
      <c r="BV386" s="25"/>
      <c r="BW386" s="25"/>
      <c r="BX386" s="25"/>
      <c r="BY386" s="25"/>
      <c r="BZ386" s="25"/>
      <c r="CA386" s="25"/>
      <c r="CB386" s="25"/>
    </row>
    <row r="387" spans="1:80">
      <c r="A387" s="26"/>
      <c r="B387" s="26"/>
      <c r="C387" s="26"/>
      <c r="D387" s="26"/>
      <c r="E387" s="26"/>
      <c r="F387" s="26"/>
      <c r="G387" s="26"/>
      <c r="H387" s="24"/>
      <c r="I387" s="25"/>
      <c r="J387" s="25"/>
      <c r="K387" s="25"/>
      <c r="L387" s="25"/>
      <c r="M387" s="25"/>
      <c r="N387" s="25"/>
      <c r="O387" s="25"/>
      <c r="P387" s="25"/>
      <c r="Q387" s="25"/>
      <c r="R387" s="25"/>
      <c r="S387" s="25"/>
      <c r="T387" s="25"/>
      <c r="U387" s="25"/>
      <c r="V387" s="25"/>
      <c r="W387" s="24"/>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c r="AY387" s="25"/>
      <c r="AZ387" s="25"/>
      <c r="BA387" s="25"/>
      <c r="BB387" s="25"/>
      <c r="BC387" s="25"/>
      <c r="BD387" s="25"/>
      <c r="BE387" s="25"/>
      <c r="BF387" s="25"/>
      <c r="BG387" s="25"/>
      <c r="BH387" s="25"/>
      <c r="BI387" s="25"/>
      <c r="BJ387" s="25"/>
      <c r="BK387" s="25"/>
      <c r="BL387" s="25"/>
      <c r="BM387" s="25"/>
      <c r="BN387" s="25"/>
      <c r="BO387" s="25"/>
      <c r="BP387" s="25"/>
      <c r="BQ387" s="25"/>
      <c r="BR387" s="25"/>
      <c r="BS387" s="25"/>
      <c r="BT387" s="25"/>
      <c r="BU387" s="25"/>
      <c r="BV387" s="25"/>
      <c r="BW387" s="25"/>
      <c r="BX387" s="25"/>
      <c r="BY387" s="25"/>
      <c r="BZ387" s="25"/>
      <c r="CA387" s="25"/>
      <c r="CB387" s="25"/>
    </row>
    <row r="388" spans="1:80">
      <c r="A388" s="26"/>
      <c r="B388" s="26"/>
      <c r="C388" s="26"/>
      <c r="D388" s="26"/>
      <c r="E388" s="26"/>
      <c r="F388" s="26"/>
      <c r="G388" s="26"/>
      <c r="H388" s="24"/>
      <c r="I388" s="25"/>
      <c r="J388" s="25"/>
      <c r="K388" s="25"/>
      <c r="L388" s="25"/>
      <c r="M388" s="25"/>
      <c r="N388" s="25"/>
      <c r="O388" s="25"/>
      <c r="P388" s="25"/>
      <c r="Q388" s="25"/>
      <c r="R388" s="25"/>
      <c r="S388" s="25"/>
      <c r="T388" s="25"/>
      <c r="U388" s="25"/>
      <c r="V388" s="25"/>
      <c r="W388" s="24"/>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c r="AV388" s="25"/>
      <c r="AW388" s="25"/>
      <c r="AX388" s="25"/>
      <c r="AY388" s="25"/>
      <c r="AZ388" s="25"/>
      <c r="BA388" s="25"/>
      <c r="BB388" s="25"/>
      <c r="BC388" s="25"/>
      <c r="BD388" s="25"/>
      <c r="BE388" s="25"/>
      <c r="BF388" s="25"/>
      <c r="BG388" s="25"/>
      <c r="BH388" s="25"/>
      <c r="BI388" s="25"/>
      <c r="BJ388" s="25"/>
      <c r="BK388" s="25"/>
      <c r="BL388" s="25"/>
      <c r="BM388" s="25"/>
      <c r="BN388" s="25"/>
      <c r="BO388" s="25"/>
      <c r="BP388" s="25"/>
      <c r="BQ388" s="25"/>
      <c r="BR388" s="25"/>
      <c r="BS388" s="25"/>
      <c r="BT388" s="25"/>
      <c r="BU388" s="25"/>
      <c r="BV388" s="25"/>
      <c r="BW388" s="25"/>
      <c r="BX388" s="25"/>
      <c r="BY388" s="25"/>
      <c r="BZ388" s="25"/>
      <c r="CA388" s="25"/>
      <c r="CB388" s="25"/>
    </row>
    <row r="389" spans="1:80">
      <c r="A389" s="26"/>
      <c r="B389" s="26"/>
      <c r="C389" s="26"/>
      <c r="D389" s="26"/>
      <c r="E389" s="26"/>
      <c r="F389" s="26"/>
      <c r="G389" s="26"/>
      <c r="H389" s="24"/>
      <c r="I389" s="25"/>
      <c r="J389" s="25"/>
      <c r="K389" s="25"/>
      <c r="L389" s="25"/>
      <c r="M389" s="25"/>
      <c r="N389" s="25"/>
      <c r="O389" s="25"/>
      <c r="P389" s="25"/>
      <c r="Q389" s="25"/>
      <c r="R389" s="25"/>
      <c r="S389" s="25"/>
      <c r="T389" s="25"/>
      <c r="U389" s="25"/>
      <c r="V389" s="25"/>
      <c r="W389" s="24"/>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c r="AV389" s="25"/>
      <c r="AW389" s="25"/>
      <c r="AX389" s="25"/>
      <c r="AY389" s="25"/>
      <c r="AZ389" s="25"/>
      <c r="BA389" s="25"/>
      <c r="BB389" s="25"/>
      <c r="BC389" s="25"/>
      <c r="BD389" s="25"/>
      <c r="BE389" s="25"/>
      <c r="BF389" s="25"/>
      <c r="BG389" s="25"/>
      <c r="BH389" s="25"/>
      <c r="BI389" s="25"/>
      <c r="BJ389" s="25"/>
      <c r="BK389" s="25"/>
      <c r="BL389" s="25"/>
      <c r="BM389" s="25"/>
      <c r="BN389" s="25"/>
      <c r="BO389" s="25"/>
      <c r="BP389" s="25"/>
      <c r="BQ389" s="25"/>
      <c r="BR389" s="25"/>
      <c r="BS389" s="25"/>
      <c r="BT389" s="25"/>
      <c r="BU389" s="25"/>
      <c r="BV389" s="25"/>
      <c r="BW389" s="25"/>
      <c r="BX389" s="25"/>
      <c r="BY389" s="25"/>
      <c r="BZ389" s="25"/>
      <c r="CA389" s="25"/>
      <c r="CB389" s="25"/>
    </row>
    <row r="390" spans="1:80">
      <c r="A390" s="26"/>
      <c r="B390" s="26"/>
      <c r="C390" s="26"/>
      <c r="D390" s="26"/>
      <c r="E390" s="26"/>
      <c r="F390" s="26"/>
      <c r="G390" s="26"/>
      <c r="H390" s="24"/>
      <c r="I390" s="25"/>
      <c r="J390" s="25"/>
      <c r="K390" s="25"/>
      <c r="L390" s="25"/>
      <c r="M390" s="25"/>
      <c r="N390" s="25"/>
      <c r="O390" s="25"/>
      <c r="P390" s="25"/>
      <c r="Q390" s="25"/>
      <c r="R390" s="25"/>
      <c r="S390" s="25"/>
      <c r="T390" s="25"/>
      <c r="U390" s="25"/>
      <c r="V390" s="25"/>
      <c r="W390" s="24"/>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c r="AV390" s="25"/>
      <c r="AW390" s="25"/>
      <c r="AX390" s="25"/>
      <c r="AY390" s="25"/>
      <c r="AZ390" s="25"/>
      <c r="BA390" s="25"/>
      <c r="BB390" s="25"/>
      <c r="BC390" s="25"/>
      <c r="BD390" s="25"/>
      <c r="BE390" s="25"/>
      <c r="BF390" s="25"/>
      <c r="BG390" s="25"/>
      <c r="BH390" s="25"/>
      <c r="BI390" s="25"/>
      <c r="BJ390" s="25"/>
      <c r="BK390" s="25"/>
      <c r="BL390" s="25"/>
      <c r="BM390" s="25"/>
      <c r="BN390" s="25"/>
      <c r="BO390" s="25"/>
      <c r="BP390" s="25"/>
      <c r="BQ390" s="25"/>
      <c r="BR390" s="25"/>
      <c r="BS390" s="25"/>
      <c r="BT390" s="25"/>
      <c r="BU390" s="25"/>
      <c r="BV390" s="25"/>
      <c r="BW390" s="25"/>
      <c r="BX390" s="25"/>
      <c r="BY390" s="25"/>
      <c r="BZ390" s="25"/>
      <c r="CA390" s="25"/>
      <c r="CB390" s="25"/>
    </row>
    <row r="391" spans="1:80">
      <c r="A391" s="26"/>
      <c r="B391" s="26"/>
      <c r="C391" s="26"/>
      <c r="D391" s="26"/>
      <c r="E391" s="26"/>
      <c r="F391" s="26"/>
      <c r="G391" s="26"/>
      <c r="H391" s="24"/>
      <c r="I391" s="25"/>
      <c r="J391" s="25"/>
      <c r="K391" s="25"/>
      <c r="L391" s="25"/>
      <c r="M391" s="25"/>
      <c r="N391" s="25"/>
      <c r="O391" s="25"/>
      <c r="P391" s="25"/>
      <c r="Q391" s="25"/>
      <c r="R391" s="25"/>
      <c r="S391" s="25"/>
      <c r="T391" s="25"/>
      <c r="U391" s="25"/>
      <c r="V391" s="25"/>
      <c r="W391" s="24"/>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c r="AZ391" s="25"/>
      <c r="BA391" s="25"/>
      <c r="BB391" s="25"/>
      <c r="BC391" s="25"/>
      <c r="BD391" s="25"/>
      <c r="BE391" s="25"/>
      <c r="BF391" s="25"/>
      <c r="BG391" s="25"/>
      <c r="BH391" s="25"/>
      <c r="BI391" s="25"/>
      <c r="BJ391" s="25"/>
      <c r="BK391" s="25"/>
      <c r="BL391" s="25"/>
      <c r="BM391" s="25"/>
      <c r="BN391" s="25"/>
      <c r="BO391" s="25"/>
      <c r="BP391" s="25"/>
      <c r="BQ391" s="25"/>
      <c r="BR391" s="25"/>
      <c r="BS391" s="25"/>
      <c r="BT391" s="25"/>
      <c r="BU391" s="25"/>
      <c r="BV391" s="25"/>
      <c r="BW391" s="25"/>
      <c r="BX391" s="25"/>
      <c r="BY391" s="25"/>
      <c r="BZ391" s="25"/>
      <c r="CA391" s="25"/>
      <c r="CB391" s="25"/>
    </row>
    <row r="392" spans="1:80">
      <c r="A392" s="26"/>
      <c r="B392" s="26"/>
      <c r="C392" s="26"/>
      <c r="D392" s="26"/>
      <c r="E392" s="26"/>
      <c r="F392" s="26"/>
      <c r="G392" s="26"/>
      <c r="H392" s="24"/>
      <c r="I392" s="25"/>
      <c r="J392" s="25"/>
      <c r="K392" s="25"/>
      <c r="L392" s="25"/>
      <c r="M392" s="25"/>
      <c r="N392" s="25"/>
      <c r="O392" s="25"/>
      <c r="P392" s="25"/>
      <c r="Q392" s="25"/>
      <c r="R392" s="25"/>
      <c r="S392" s="25"/>
      <c r="T392" s="25"/>
      <c r="U392" s="25"/>
      <c r="V392" s="25"/>
      <c r="W392" s="24"/>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c r="AZ392" s="25"/>
      <c r="BA392" s="25"/>
      <c r="BB392" s="25"/>
      <c r="BC392" s="25"/>
      <c r="BD392" s="25"/>
      <c r="BE392" s="25"/>
      <c r="BF392" s="25"/>
      <c r="BG392" s="25"/>
      <c r="BH392" s="25"/>
      <c r="BI392" s="25"/>
      <c r="BJ392" s="25"/>
      <c r="BK392" s="25"/>
      <c r="BL392" s="25"/>
      <c r="BM392" s="25"/>
      <c r="BN392" s="25"/>
      <c r="BO392" s="25"/>
      <c r="BP392" s="25"/>
      <c r="BQ392" s="25"/>
      <c r="BR392" s="25"/>
      <c r="BS392" s="25"/>
      <c r="BT392" s="25"/>
      <c r="BU392" s="25"/>
      <c r="BV392" s="25"/>
      <c r="BW392" s="25"/>
      <c r="BX392" s="25"/>
      <c r="BY392" s="25"/>
      <c r="BZ392" s="25"/>
      <c r="CA392" s="25"/>
      <c r="CB392" s="25"/>
    </row>
    <row r="393" spans="1:80">
      <c r="A393" s="26"/>
      <c r="B393" s="26"/>
      <c r="C393" s="26"/>
      <c r="D393" s="26"/>
      <c r="E393" s="26"/>
      <c r="F393" s="26"/>
      <c r="G393" s="26"/>
      <c r="H393" s="24"/>
      <c r="I393" s="25"/>
      <c r="J393" s="25"/>
      <c r="K393" s="25"/>
      <c r="L393" s="25"/>
      <c r="M393" s="25"/>
      <c r="N393" s="25"/>
      <c r="O393" s="25"/>
      <c r="P393" s="25"/>
      <c r="Q393" s="25"/>
      <c r="R393" s="25"/>
      <c r="S393" s="25"/>
      <c r="T393" s="25"/>
      <c r="U393" s="25"/>
      <c r="V393" s="25"/>
      <c r="W393" s="24"/>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c r="AZ393" s="25"/>
      <c r="BA393" s="25"/>
      <c r="BB393" s="25"/>
      <c r="BC393" s="25"/>
      <c r="BD393" s="25"/>
      <c r="BE393" s="25"/>
      <c r="BF393" s="25"/>
      <c r="BG393" s="25"/>
      <c r="BH393" s="25"/>
      <c r="BI393" s="25"/>
      <c r="BJ393" s="25"/>
      <c r="BK393" s="25"/>
      <c r="BL393" s="25"/>
      <c r="BM393" s="25"/>
      <c r="BN393" s="25"/>
      <c r="BO393" s="25"/>
      <c r="BP393" s="25"/>
      <c r="BQ393" s="25"/>
      <c r="BR393" s="25"/>
      <c r="BS393" s="25"/>
      <c r="BT393" s="25"/>
      <c r="BU393" s="25"/>
      <c r="BV393" s="25"/>
      <c r="BW393" s="25"/>
      <c r="BX393" s="25"/>
      <c r="BY393" s="25"/>
      <c r="BZ393" s="25"/>
      <c r="CA393" s="25"/>
      <c r="CB393" s="25"/>
    </row>
    <row r="394" spans="1:80">
      <c r="A394" s="26"/>
      <c r="B394" s="26"/>
      <c r="C394" s="26"/>
      <c r="D394" s="26"/>
      <c r="E394" s="26"/>
      <c r="F394" s="26"/>
      <c r="G394" s="26"/>
      <c r="H394" s="24"/>
      <c r="I394" s="25"/>
      <c r="J394" s="25"/>
      <c r="K394" s="25"/>
      <c r="L394" s="25"/>
      <c r="M394" s="25"/>
      <c r="N394" s="25"/>
      <c r="O394" s="25"/>
      <c r="P394" s="25"/>
      <c r="Q394" s="25"/>
      <c r="R394" s="25"/>
      <c r="S394" s="25"/>
      <c r="T394" s="25"/>
      <c r="U394" s="25"/>
      <c r="V394" s="25"/>
      <c r="W394" s="24"/>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c r="AZ394" s="25"/>
      <c r="BA394" s="25"/>
      <c r="BB394" s="25"/>
      <c r="BC394" s="25"/>
      <c r="BD394" s="25"/>
      <c r="BE394" s="25"/>
      <c r="BF394" s="25"/>
      <c r="BG394" s="25"/>
      <c r="BH394" s="25"/>
      <c r="BI394" s="25"/>
      <c r="BJ394" s="25"/>
      <c r="BK394" s="25"/>
      <c r="BL394" s="25"/>
      <c r="BM394" s="25"/>
      <c r="BN394" s="25"/>
      <c r="BO394" s="25"/>
      <c r="BP394" s="25"/>
      <c r="BQ394" s="25"/>
      <c r="BR394" s="25"/>
      <c r="BS394" s="25"/>
      <c r="BT394" s="25"/>
      <c r="BU394" s="25"/>
      <c r="BV394" s="25"/>
      <c r="BW394" s="25"/>
      <c r="BX394" s="25"/>
      <c r="BY394" s="25"/>
      <c r="BZ394" s="25"/>
      <c r="CA394" s="25"/>
      <c r="CB394" s="25"/>
    </row>
    <row r="395" spans="1:80">
      <c r="A395" s="26"/>
      <c r="B395" s="26"/>
      <c r="C395" s="26"/>
      <c r="D395" s="26"/>
      <c r="E395" s="26"/>
      <c r="F395" s="26"/>
      <c r="G395" s="26"/>
      <c r="H395" s="24"/>
      <c r="I395" s="25"/>
      <c r="J395" s="25"/>
      <c r="K395" s="25"/>
      <c r="L395" s="25"/>
      <c r="M395" s="25"/>
      <c r="N395" s="25"/>
      <c r="O395" s="25"/>
      <c r="P395" s="25"/>
      <c r="Q395" s="25"/>
      <c r="R395" s="25"/>
      <c r="S395" s="25"/>
      <c r="T395" s="25"/>
      <c r="U395" s="25"/>
      <c r="V395" s="25"/>
      <c r="W395" s="24"/>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c r="AZ395" s="25"/>
      <c r="BA395" s="25"/>
      <c r="BB395" s="25"/>
      <c r="BC395" s="25"/>
      <c r="BD395" s="25"/>
      <c r="BE395" s="25"/>
      <c r="BF395" s="25"/>
      <c r="BG395" s="25"/>
      <c r="BH395" s="25"/>
      <c r="BI395" s="25"/>
      <c r="BJ395" s="25"/>
      <c r="BK395" s="25"/>
      <c r="BL395" s="25"/>
      <c r="BM395" s="25"/>
      <c r="BN395" s="25"/>
      <c r="BO395" s="25"/>
      <c r="BP395" s="25"/>
      <c r="BQ395" s="25"/>
      <c r="BR395" s="25"/>
      <c r="BS395" s="25"/>
      <c r="BT395" s="25"/>
      <c r="BU395" s="25"/>
      <c r="BV395" s="25"/>
      <c r="BW395" s="25"/>
      <c r="BX395" s="25"/>
      <c r="BY395" s="25"/>
      <c r="BZ395" s="25"/>
      <c r="CA395" s="25"/>
      <c r="CB395" s="25"/>
    </row>
    <row r="396" spans="1:80">
      <c r="A396" s="26"/>
      <c r="B396" s="26"/>
      <c r="C396" s="26"/>
      <c r="D396" s="26"/>
      <c r="E396" s="26"/>
      <c r="F396" s="26"/>
      <c r="G396" s="26"/>
      <c r="H396" s="24"/>
      <c r="I396" s="25"/>
      <c r="J396" s="25"/>
      <c r="K396" s="25"/>
      <c r="L396" s="25"/>
      <c r="M396" s="25"/>
      <c r="N396" s="25"/>
      <c r="O396" s="25"/>
      <c r="P396" s="25"/>
      <c r="Q396" s="25"/>
      <c r="R396" s="25"/>
      <c r="S396" s="25"/>
      <c r="T396" s="25"/>
      <c r="U396" s="25"/>
      <c r="V396" s="25"/>
      <c r="W396" s="24"/>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c r="AV396" s="25"/>
      <c r="AW396" s="25"/>
      <c r="AX396" s="25"/>
      <c r="AY396" s="25"/>
      <c r="AZ396" s="25"/>
      <c r="BA396" s="25"/>
      <c r="BB396" s="25"/>
      <c r="BC396" s="25"/>
      <c r="BD396" s="25"/>
      <c r="BE396" s="25"/>
      <c r="BF396" s="25"/>
      <c r="BG396" s="25"/>
      <c r="BH396" s="25"/>
      <c r="BI396" s="25"/>
      <c r="BJ396" s="25"/>
      <c r="BK396" s="25"/>
      <c r="BL396" s="25"/>
      <c r="BM396" s="25"/>
      <c r="BN396" s="25"/>
      <c r="BO396" s="25"/>
      <c r="BP396" s="25"/>
      <c r="BQ396" s="25"/>
      <c r="BR396" s="25"/>
      <c r="BS396" s="25"/>
      <c r="BT396" s="25"/>
      <c r="BU396" s="25"/>
      <c r="BV396" s="25"/>
      <c r="BW396" s="25"/>
      <c r="BX396" s="25"/>
      <c r="BY396" s="25"/>
      <c r="BZ396" s="25"/>
      <c r="CA396" s="25"/>
      <c r="CB396" s="25"/>
    </row>
    <row r="397" spans="1:80">
      <c r="A397" s="26"/>
      <c r="B397" s="26"/>
      <c r="C397" s="26"/>
      <c r="D397" s="26"/>
      <c r="E397" s="26"/>
      <c r="F397" s="26"/>
      <c r="G397" s="26"/>
      <c r="H397" s="24"/>
      <c r="I397" s="25"/>
      <c r="J397" s="25"/>
      <c r="K397" s="25"/>
      <c r="L397" s="25"/>
      <c r="M397" s="25"/>
      <c r="N397" s="25"/>
      <c r="O397" s="25"/>
      <c r="P397" s="25"/>
      <c r="Q397" s="25"/>
      <c r="R397" s="25"/>
      <c r="S397" s="25"/>
      <c r="T397" s="25"/>
      <c r="U397" s="25"/>
      <c r="V397" s="25"/>
      <c r="W397" s="24"/>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c r="AZ397" s="25"/>
      <c r="BA397" s="25"/>
      <c r="BB397" s="25"/>
      <c r="BC397" s="25"/>
      <c r="BD397" s="25"/>
      <c r="BE397" s="25"/>
      <c r="BF397" s="25"/>
      <c r="BG397" s="25"/>
      <c r="BH397" s="25"/>
      <c r="BI397" s="25"/>
      <c r="BJ397" s="25"/>
      <c r="BK397" s="25"/>
      <c r="BL397" s="25"/>
      <c r="BM397" s="25"/>
      <c r="BN397" s="25"/>
      <c r="BO397" s="25"/>
      <c r="BP397" s="25"/>
      <c r="BQ397" s="25"/>
      <c r="BR397" s="25"/>
      <c r="BS397" s="25"/>
      <c r="BT397" s="25"/>
      <c r="BU397" s="25"/>
      <c r="BV397" s="25"/>
      <c r="BW397" s="25"/>
      <c r="BX397" s="25"/>
      <c r="BY397" s="25"/>
      <c r="BZ397" s="25"/>
      <c r="CA397" s="25"/>
      <c r="CB397" s="25"/>
    </row>
    <row r="398" spans="1:80">
      <c r="A398" s="26"/>
      <c r="B398" s="26"/>
      <c r="C398" s="26"/>
      <c r="D398" s="26"/>
      <c r="E398" s="26"/>
      <c r="F398" s="26"/>
      <c r="G398" s="26"/>
      <c r="H398" s="24"/>
      <c r="I398" s="25"/>
      <c r="J398" s="25"/>
      <c r="K398" s="25"/>
      <c r="L398" s="25"/>
      <c r="M398" s="25"/>
      <c r="N398" s="25"/>
      <c r="O398" s="25"/>
      <c r="P398" s="25"/>
      <c r="Q398" s="25"/>
      <c r="R398" s="25"/>
      <c r="S398" s="25"/>
      <c r="T398" s="25"/>
      <c r="U398" s="25"/>
      <c r="V398" s="25"/>
      <c r="W398" s="24"/>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c r="AZ398" s="25"/>
      <c r="BA398" s="25"/>
      <c r="BB398" s="25"/>
      <c r="BC398" s="25"/>
      <c r="BD398" s="25"/>
      <c r="BE398" s="25"/>
      <c r="BF398" s="25"/>
      <c r="BG398" s="25"/>
      <c r="BH398" s="25"/>
      <c r="BI398" s="25"/>
      <c r="BJ398" s="25"/>
      <c r="BK398" s="25"/>
      <c r="BL398" s="25"/>
      <c r="BM398" s="25"/>
      <c r="BN398" s="25"/>
      <c r="BO398" s="25"/>
      <c r="BP398" s="25"/>
      <c r="BQ398" s="25"/>
      <c r="BR398" s="25"/>
      <c r="BS398" s="25"/>
      <c r="BT398" s="25"/>
      <c r="BU398" s="25"/>
      <c r="BV398" s="25"/>
      <c r="BW398" s="25"/>
      <c r="BX398" s="25"/>
      <c r="BY398" s="25"/>
      <c r="BZ398" s="25"/>
      <c r="CA398" s="25"/>
      <c r="CB398" s="25"/>
    </row>
    <row r="399" spans="1:80">
      <c r="A399" s="26"/>
      <c r="B399" s="26"/>
      <c r="C399" s="26"/>
      <c r="D399" s="26"/>
      <c r="E399" s="26"/>
      <c r="F399" s="26"/>
      <c r="G399" s="26"/>
      <c r="H399" s="24"/>
      <c r="I399" s="25"/>
      <c r="J399" s="25"/>
      <c r="K399" s="25"/>
      <c r="L399" s="25"/>
      <c r="M399" s="25"/>
      <c r="N399" s="25"/>
      <c r="O399" s="25"/>
      <c r="P399" s="25"/>
      <c r="Q399" s="25"/>
      <c r="R399" s="25"/>
      <c r="S399" s="25"/>
      <c r="T399" s="25"/>
      <c r="U399" s="25"/>
      <c r="V399" s="25"/>
      <c r="W399" s="24"/>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c r="AZ399" s="25"/>
      <c r="BA399" s="25"/>
      <c r="BB399" s="25"/>
      <c r="BC399" s="25"/>
      <c r="BD399" s="25"/>
      <c r="BE399" s="25"/>
      <c r="BF399" s="25"/>
      <c r="BG399" s="25"/>
      <c r="BH399" s="25"/>
      <c r="BI399" s="25"/>
      <c r="BJ399" s="25"/>
      <c r="BK399" s="25"/>
      <c r="BL399" s="25"/>
      <c r="BM399" s="25"/>
      <c r="BN399" s="25"/>
      <c r="BO399" s="25"/>
      <c r="BP399" s="25"/>
      <c r="BQ399" s="25"/>
      <c r="BR399" s="25"/>
      <c r="BS399" s="25"/>
      <c r="BT399" s="25"/>
      <c r="BU399" s="25"/>
      <c r="BV399" s="25"/>
      <c r="BW399" s="25"/>
      <c r="BX399" s="25"/>
      <c r="BY399" s="25"/>
      <c r="BZ399" s="25"/>
      <c r="CA399" s="25"/>
      <c r="CB399" s="25"/>
    </row>
    <row r="400" spans="1:80">
      <c r="A400" s="26"/>
      <c r="B400" s="26"/>
      <c r="C400" s="26"/>
      <c r="D400" s="26"/>
      <c r="E400" s="26"/>
      <c r="F400" s="26"/>
      <c r="G400" s="26"/>
      <c r="H400" s="24"/>
      <c r="I400" s="25"/>
      <c r="J400" s="25"/>
      <c r="K400" s="25"/>
      <c r="L400" s="25"/>
      <c r="M400" s="25"/>
      <c r="N400" s="25"/>
      <c r="O400" s="25"/>
      <c r="P400" s="25"/>
      <c r="Q400" s="25"/>
      <c r="R400" s="25"/>
      <c r="S400" s="25"/>
      <c r="T400" s="25"/>
      <c r="U400" s="25"/>
      <c r="V400" s="25"/>
      <c r="W400" s="24"/>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c r="AZ400" s="25"/>
      <c r="BA400" s="25"/>
      <c r="BB400" s="25"/>
      <c r="BC400" s="25"/>
      <c r="BD400" s="25"/>
      <c r="BE400" s="25"/>
      <c r="BF400" s="25"/>
      <c r="BG400" s="25"/>
      <c r="BH400" s="25"/>
      <c r="BI400" s="25"/>
      <c r="BJ400" s="25"/>
      <c r="BK400" s="25"/>
      <c r="BL400" s="25"/>
      <c r="BM400" s="25"/>
      <c r="BN400" s="25"/>
      <c r="BO400" s="25"/>
      <c r="BP400" s="25"/>
      <c r="BQ400" s="25"/>
      <c r="BR400" s="25"/>
      <c r="BS400" s="25"/>
      <c r="BT400" s="25"/>
      <c r="BU400" s="25"/>
      <c r="BV400" s="25"/>
      <c r="BW400" s="25"/>
      <c r="BX400" s="25"/>
      <c r="BY400" s="25"/>
      <c r="BZ400" s="25"/>
      <c r="CA400" s="25"/>
      <c r="CB400" s="25"/>
    </row>
    <row r="401" spans="1:80">
      <c r="A401" s="26"/>
      <c r="B401" s="26"/>
      <c r="C401" s="26"/>
      <c r="D401" s="26"/>
      <c r="E401" s="26"/>
      <c r="F401" s="26"/>
      <c r="G401" s="26"/>
      <c r="H401" s="24"/>
      <c r="I401" s="25"/>
      <c r="J401" s="25"/>
      <c r="K401" s="25"/>
      <c r="L401" s="25"/>
      <c r="M401" s="25"/>
      <c r="N401" s="25"/>
      <c r="O401" s="25"/>
      <c r="P401" s="25"/>
      <c r="Q401" s="25"/>
      <c r="R401" s="25"/>
      <c r="S401" s="25"/>
      <c r="T401" s="25"/>
      <c r="U401" s="25"/>
      <c r="V401" s="25"/>
      <c r="W401" s="24"/>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c r="AZ401" s="25"/>
      <c r="BA401" s="25"/>
      <c r="BB401" s="25"/>
      <c r="BC401" s="25"/>
      <c r="BD401" s="25"/>
      <c r="BE401" s="25"/>
      <c r="BF401" s="25"/>
      <c r="BG401" s="25"/>
      <c r="BH401" s="25"/>
      <c r="BI401" s="25"/>
      <c r="BJ401" s="25"/>
      <c r="BK401" s="25"/>
      <c r="BL401" s="25"/>
      <c r="BM401" s="25"/>
      <c r="BN401" s="25"/>
      <c r="BO401" s="25"/>
      <c r="BP401" s="25"/>
      <c r="BQ401" s="25"/>
      <c r="BR401" s="25"/>
      <c r="BS401" s="25"/>
      <c r="BT401" s="25"/>
      <c r="BU401" s="25"/>
      <c r="BV401" s="25"/>
      <c r="BW401" s="25"/>
      <c r="BX401" s="25"/>
      <c r="BY401" s="25"/>
      <c r="BZ401" s="25"/>
      <c r="CA401" s="25"/>
      <c r="CB401" s="25"/>
    </row>
    <row r="402" spans="1:80">
      <c r="A402" s="26"/>
      <c r="B402" s="26"/>
      <c r="C402" s="26"/>
      <c r="D402" s="26"/>
      <c r="E402" s="26"/>
      <c r="F402" s="26"/>
      <c r="G402" s="26"/>
      <c r="H402" s="24"/>
      <c r="I402" s="25"/>
      <c r="J402" s="25"/>
      <c r="K402" s="25"/>
      <c r="L402" s="25"/>
      <c r="M402" s="25"/>
      <c r="N402" s="25"/>
      <c r="O402" s="25"/>
      <c r="P402" s="25"/>
      <c r="Q402" s="25"/>
      <c r="R402" s="25"/>
      <c r="S402" s="25"/>
      <c r="T402" s="25"/>
      <c r="U402" s="25"/>
      <c r="V402" s="25"/>
      <c r="W402" s="24"/>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c r="AZ402" s="25"/>
      <c r="BA402" s="25"/>
      <c r="BB402" s="25"/>
      <c r="BC402" s="25"/>
      <c r="BD402" s="25"/>
      <c r="BE402" s="25"/>
      <c r="BF402" s="25"/>
      <c r="BG402" s="25"/>
      <c r="BH402" s="25"/>
      <c r="BI402" s="25"/>
      <c r="BJ402" s="25"/>
      <c r="BK402" s="25"/>
      <c r="BL402" s="25"/>
      <c r="BM402" s="25"/>
      <c r="BN402" s="25"/>
      <c r="BO402" s="25"/>
      <c r="BP402" s="25"/>
      <c r="BQ402" s="25"/>
      <c r="BR402" s="25"/>
      <c r="BS402" s="25"/>
      <c r="BT402" s="25"/>
      <c r="BU402" s="25"/>
      <c r="BV402" s="25"/>
      <c r="BW402" s="25"/>
      <c r="BX402" s="25"/>
      <c r="BY402" s="25"/>
      <c r="BZ402" s="25"/>
      <c r="CA402" s="25"/>
      <c r="CB402" s="25"/>
    </row>
    <row r="403" spans="1:80">
      <c r="A403" s="26"/>
      <c r="B403" s="26"/>
      <c r="C403" s="26"/>
      <c r="D403" s="26"/>
      <c r="E403" s="26"/>
      <c r="F403" s="26"/>
      <c r="G403" s="26"/>
      <c r="H403" s="24"/>
      <c r="I403" s="25"/>
      <c r="J403" s="25"/>
      <c r="K403" s="25"/>
      <c r="L403" s="25"/>
      <c r="M403" s="25"/>
      <c r="N403" s="25"/>
      <c r="O403" s="25"/>
      <c r="P403" s="25"/>
      <c r="Q403" s="25"/>
      <c r="R403" s="25"/>
      <c r="S403" s="25"/>
      <c r="T403" s="25"/>
      <c r="U403" s="25"/>
      <c r="V403" s="25"/>
      <c r="W403" s="24"/>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c r="AZ403" s="25"/>
      <c r="BA403" s="25"/>
      <c r="BB403" s="25"/>
      <c r="BC403" s="25"/>
      <c r="BD403" s="25"/>
      <c r="BE403" s="25"/>
      <c r="BF403" s="25"/>
      <c r="BG403" s="25"/>
      <c r="BH403" s="25"/>
      <c r="BI403" s="25"/>
      <c r="BJ403" s="25"/>
      <c r="BK403" s="25"/>
      <c r="BL403" s="25"/>
      <c r="BM403" s="25"/>
      <c r="BN403" s="25"/>
      <c r="BO403" s="25"/>
      <c r="BP403" s="25"/>
      <c r="BQ403" s="25"/>
      <c r="BR403" s="25"/>
      <c r="BS403" s="25"/>
      <c r="BT403" s="25"/>
      <c r="BU403" s="25"/>
      <c r="BV403" s="25"/>
      <c r="BW403" s="25"/>
      <c r="BX403" s="25"/>
      <c r="BY403" s="25"/>
      <c r="BZ403" s="25"/>
      <c r="CA403" s="25"/>
      <c r="CB403" s="25"/>
    </row>
    <row r="404" spans="1:80">
      <c r="A404" s="26"/>
      <c r="B404" s="26"/>
      <c r="C404" s="26"/>
      <c r="D404" s="26"/>
      <c r="E404" s="26"/>
      <c r="F404" s="26"/>
      <c r="G404" s="26"/>
      <c r="H404" s="24"/>
      <c r="I404" s="25"/>
      <c r="J404" s="25"/>
      <c r="K404" s="25"/>
      <c r="L404" s="25"/>
      <c r="M404" s="25"/>
      <c r="N404" s="25"/>
      <c r="O404" s="25"/>
      <c r="P404" s="25"/>
      <c r="Q404" s="25"/>
      <c r="R404" s="25"/>
      <c r="S404" s="25"/>
      <c r="T404" s="25"/>
      <c r="U404" s="25"/>
      <c r="V404" s="25"/>
      <c r="W404" s="24"/>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c r="AZ404" s="25"/>
      <c r="BA404" s="25"/>
      <c r="BB404" s="25"/>
      <c r="BC404" s="25"/>
      <c r="BD404" s="25"/>
      <c r="BE404" s="25"/>
      <c r="BF404" s="25"/>
      <c r="BG404" s="25"/>
      <c r="BH404" s="25"/>
      <c r="BI404" s="25"/>
      <c r="BJ404" s="25"/>
      <c r="BK404" s="25"/>
      <c r="BL404" s="25"/>
      <c r="BM404" s="25"/>
      <c r="BN404" s="25"/>
      <c r="BO404" s="25"/>
      <c r="BP404" s="25"/>
      <c r="BQ404" s="25"/>
      <c r="BR404" s="25"/>
      <c r="BS404" s="25"/>
      <c r="BT404" s="25"/>
      <c r="BU404" s="25"/>
      <c r="BV404" s="25"/>
      <c r="BW404" s="25"/>
      <c r="BX404" s="25"/>
      <c r="BY404" s="25"/>
      <c r="BZ404" s="25"/>
      <c r="CA404" s="25"/>
      <c r="CB404" s="25"/>
    </row>
    <row r="405" spans="1:80">
      <c r="A405" s="26"/>
      <c r="B405" s="26"/>
      <c r="C405" s="26"/>
      <c r="D405" s="26"/>
      <c r="E405" s="26"/>
      <c r="F405" s="26"/>
      <c r="G405" s="26"/>
      <c r="H405" s="24"/>
      <c r="I405" s="25"/>
      <c r="J405" s="25"/>
      <c r="K405" s="25"/>
      <c r="L405" s="25"/>
      <c r="M405" s="25"/>
      <c r="N405" s="25"/>
      <c r="O405" s="25"/>
      <c r="P405" s="25"/>
      <c r="Q405" s="25"/>
      <c r="R405" s="25"/>
      <c r="S405" s="25"/>
      <c r="T405" s="25"/>
      <c r="U405" s="25"/>
      <c r="V405" s="25"/>
      <c r="W405" s="24"/>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c r="CB405" s="25"/>
    </row>
    <row r="406" spans="1:80">
      <c r="A406" s="26"/>
      <c r="B406" s="26"/>
      <c r="C406" s="26"/>
      <c r="D406" s="26"/>
      <c r="E406" s="26"/>
      <c r="F406" s="26"/>
      <c r="G406" s="26"/>
      <c r="H406" s="24"/>
      <c r="I406" s="25"/>
      <c r="J406" s="25"/>
      <c r="K406" s="25"/>
      <c r="L406" s="25"/>
      <c r="M406" s="25"/>
      <c r="N406" s="25"/>
      <c r="O406" s="25"/>
      <c r="P406" s="25"/>
      <c r="Q406" s="25"/>
      <c r="R406" s="25"/>
      <c r="S406" s="25"/>
      <c r="T406" s="25"/>
      <c r="U406" s="25"/>
      <c r="V406" s="25"/>
      <c r="W406" s="24"/>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c r="AZ406" s="25"/>
      <c r="BA406" s="25"/>
      <c r="BB406" s="25"/>
      <c r="BC406" s="25"/>
      <c r="BD406" s="25"/>
      <c r="BE406" s="25"/>
      <c r="BF406" s="25"/>
      <c r="BG406" s="25"/>
      <c r="BH406" s="25"/>
      <c r="BI406" s="25"/>
      <c r="BJ406" s="25"/>
      <c r="BK406" s="25"/>
      <c r="BL406" s="25"/>
      <c r="BM406" s="25"/>
      <c r="BN406" s="25"/>
      <c r="BO406" s="25"/>
      <c r="BP406" s="25"/>
      <c r="BQ406" s="25"/>
      <c r="BR406" s="25"/>
      <c r="BS406" s="25"/>
      <c r="BT406" s="25"/>
      <c r="BU406" s="25"/>
      <c r="BV406" s="25"/>
      <c r="BW406" s="25"/>
      <c r="BX406" s="25"/>
      <c r="BY406" s="25"/>
      <c r="BZ406" s="25"/>
      <c r="CA406" s="25"/>
      <c r="CB406" s="25"/>
    </row>
    <row r="407" spans="1:80">
      <c r="A407" s="26"/>
      <c r="B407" s="26"/>
      <c r="C407" s="26"/>
      <c r="D407" s="26"/>
      <c r="E407" s="26"/>
      <c r="F407" s="26"/>
      <c r="G407" s="26"/>
      <c r="H407" s="24"/>
      <c r="I407" s="25"/>
      <c r="J407" s="25"/>
      <c r="K407" s="25"/>
      <c r="L407" s="25"/>
      <c r="M407" s="25"/>
      <c r="N407" s="25"/>
      <c r="O407" s="25"/>
      <c r="P407" s="25"/>
      <c r="Q407" s="25"/>
      <c r="R407" s="25"/>
      <c r="S407" s="25"/>
      <c r="T407" s="25"/>
      <c r="U407" s="25"/>
      <c r="V407" s="25"/>
      <c r="W407" s="24"/>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c r="AZ407" s="25"/>
      <c r="BA407" s="25"/>
      <c r="BB407" s="25"/>
      <c r="BC407" s="25"/>
      <c r="BD407" s="25"/>
      <c r="BE407" s="25"/>
      <c r="BF407" s="25"/>
      <c r="BG407" s="25"/>
      <c r="BH407" s="25"/>
      <c r="BI407" s="25"/>
      <c r="BJ407" s="25"/>
      <c r="BK407" s="25"/>
      <c r="BL407" s="25"/>
      <c r="BM407" s="25"/>
      <c r="BN407" s="25"/>
      <c r="BO407" s="25"/>
      <c r="BP407" s="25"/>
      <c r="BQ407" s="25"/>
      <c r="BR407" s="25"/>
      <c r="BS407" s="25"/>
      <c r="BT407" s="25"/>
      <c r="BU407" s="25"/>
      <c r="BV407" s="25"/>
      <c r="BW407" s="25"/>
      <c r="BX407" s="25"/>
      <c r="BY407" s="25"/>
      <c r="BZ407" s="25"/>
      <c r="CA407" s="25"/>
      <c r="CB407" s="25"/>
    </row>
    <row r="408" spans="1:80">
      <c r="A408" s="26"/>
      <c r="B408" s="26"/>
      <c r="C408" s="26"/>
      <c r="D408" s="26"/>
      <c r="E408" s="26"/>
      <c r="F408" s="26"/>
      <c r="G408" s="26"/>
      <c r="H408" s="24"/>
      <c r="I408" s="25"/>
      <c r="J408" s="25"/>
      <c r="K408" s="25"/>
      <c r="L408" s="25"/>
      <c r="M408" s="25"/>
      <c r="N408" s="25"/>
      <c r="O408" s="25"/>
      <c r="P408" s="25"/>
      <c r="Q408" s="25"/>
      <c r="R408" s="25"/>
      <c r="S408" s="25"/>
      <c r="T408" s="25"/>
      <c r="U408" s="25"/>
      <c r="V408" s="25"/>
      <c r="W408" s="24"/>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c r="AZ408" s="25"/>
      <c r="BA408" s="25"/>
      <c r="BB408" s="25"/>
      <c r="BC408" s="25"/>
      <c r="BD408" s="25"/>
      <c r="BE408" s="25"/>
      <c r="BF408" s="25"/>
      <c r="BG408" s="25"/>
      <c r="BH408" s="25"/>
      <c r="BI408" s="25"/>
      <c r="BJ408" s="25"/>
      <c r="BK408" s="25"/>
      <c r="BL408" s="25"/>
      <c r="BM408" s="25"/>
      <c r="BN408" s="25"/>
      <c r="BO408" s="25"/>
      <c r="BP408" s="25"/>
      <c r="BQ408" s="25"/>
      <c r="BR408" s="25"/>
      <c r="BS408" s="25"/>
      <c r="BT408" s="25"/>
      <c r="BU408" s="25"/>
      <c r="BV408" s="25"/>
      <c r="BW408" s="25"/>
      <c r="BX408" s="25"/>
      <c r="BY408" s="25"/>
      <c r="BZ408" s="25"/>
      <c r="CA408" s="25"/>
      <c r="CB408" s="25"/>
    </row>
    <row r="409" spans="1:80">
      <c r="A409" s="26"/>
      <c r="B409" s="26"/>
      <c r="C409" s="26"/>
      <c r="D409" s="26"/>
      <c r="E409" s="26"/>
      <c r="F409" s="26"/>
      <c r="G409" s="26"/>
      <c r="H409" s="24"/>
      <c r="I409" s="25"/>
      <c r="J409" s="25"/>
      <c r="K409" s="25"/>
      <c r="L409" s="25"/>
      <c r="M409" s="25"/>
      <c r="N409" s="25"/>
      <c r="O409" s="25"/>
      <c r="P409" s="25"/>
      <c r="Q409" s="25"/>
      <c r="R409" s="25"/>
      <c r="S409" s="25"/>
      <c r="T409" s="25"/>
      <c r="U409" s="25"/>
      <c r="V409" s="25"/>
      <c r="W409" s="24"/>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c r="AZ409" s="25"/>
      <c r="BA409" s="25"/>
      <c r="BB409" s="25"/>
      <c r="BC409" s="25"/>
      <c r="BD409" s="25"/>
      <c r="BE409" s="25"/>
      <c r="BF409" s="25"/>
      <c r="BG409" s="25"/>
      <c r="BH409" s="25"/>
      <c r="BI409" s="25"/>
      <c r="BJ409" s="25"/>
      <c r="BK409" s="25"/>
      <c r="BL409" s="25"/>
      <c r="BM409" s="25"/>
      <c r="BN409" s="25"/>
      <c r="BO409" s="25"/>
      <c r="BP409" s="25"/>
      <c r="BQ409" s="25"/>
      <c r="BR409" s="25"/>
      <c r="BS409" s="25"/>
      <c r="BT409" s="25"/>
      <c r="BU409" s="25"/>
      <c r="BV409" s="25"/>
      <c r="BW409" s="25"/>
      <c r="BX409" s="25"/>
      <c r="BY409" s="25"/>
      <c r="BZ409" s="25"/>
      <c r="CA409" s="25"/>
      <c r="CB409" s="25"/>
    </row>
    <row r="410" spans="1:80">
      <c r="A410" s="26"/>
      <c r="B410" s="26"/>
      <c r="C410" s="26"/>
      <c r="D410" s="26"/>
      <c r="E410" s="26"/>
      <c r="F410" s="26"/>
      <c r="G410" s="26"/>
      <c r="H410" s="24"/>
      <c r="I410" s="25"/>
      <c r="J410" s="25"/>
      <c r="K410" s="25"/>
      <c r="L410" s="25"/>
      <c r="M410" s="25"/>
      <c r="N410" s="25"/>
      <c r="O410" s="25"/>
      <c r="P410" s="25"/>
      <c r="Q410" s="25"/>
      <c r="R410" s="25"/>
      <c r="S410" s="25"/>
      <c r="T410" s="25"/>
      <c r="U410" s="25"/>
      <c r="V410" s="25"/>
      <c r="W410" s="24"/>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c r="AZ410" s="25"/>
      <c r="BA410" s="25"/>
      <c r="BB410" s="25"/>
      <c r="BC410" s="25"/>
      <c r="BD410" s="25"/>
      <c r="BE410" s="25"/>
      <c r="BF410" s="25"/>
      <c r="BG410" s="25"/>
      <c r="BH410" s="25"/>
      <c r="BI410" s="25"/>
      <c r="BJ410" s="25"/>
      <c r="BK410" s="25"/>
      <c r="BL410" s="25"/>
      <c r="BM410" s="25"/>
      <c r="BN410" s="25"/>
      <c r="BO410" s="25"/>
      <c r="BP410" s="25"/>
      <c r="BQ410" s="25"/>
      <c r="BR410" s="25"/>
      <c r="BS410" s="25"/>
      <c r="BT410" s="25"/>
      <c r="BU410" s="25"/>
      <c r="BV410" s="25"/>
      <c r="BW410" s="25"/>
      <c r="BX410" s="25"/>
      <c r="BY410" s="25"/>
      <c r="BZ410" s="25"/>
      <c r="CA410" s="25"/>
      <c r="CB410" s="25"/>
    </row>
    <row r="411" spans="1:80">
      <c r="A411" s="26"/>
      <c r="B411" s="26"/>
      <c r="C411" s="26"/>
      <c r="D411" s="26"/>
      <c r="E411" s="26"/>
      <c r="F411" s="26"/>
      <c r="G411" s="26"/>
      <c r="H411" s="24"/>
      <c r="I411" s="25"/>
      <c r="J411" s="25"/>
      <c r="K411" s="25"/>
      <c r="L411" s="25"/>
      <c r="M411" s="25"/>
      <c r="N411" s="25"/>
      <c r="O411" s="25"/>
      <c r="P411" s="25"/>
      <c r="Q411" s="25"/>
      <c r="R411" s="25"/>
      <c r="S411" s="25"/>
      <c r="T411" s="25"/>
      <c r="U411" s="25"/>
      <c r="V411" s="25"/>
      <c r="W411" s="24"/>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c r="AZ411" s="25"/>
      <c r="BA411" s="25"/>
      <c r="BB411" s="25"/>
      <c r="BC411" s="25"/>
      <c r="BD411" s="25"/>
      <c r="BE411" s="25"/>
      <c r="BF411" s="25"/>
      <c r="BG411" s="25"/>
      <c r="BH411" s="25"/>
      <c r="BI411" s="25"/>
      <c r="BJ411" s="25"/>
      <c r="BK411" s="25"/>
      <c r="BL411" s="25"/>
      <c r="BM411" s="25"/>
      <c r="BN411" s="25"/>
      <c r="BO411" s="25"/>
      <c r="BP411" s="25"/>
      <c r="BQ411" s="25"/>
      <c r="BR411" s="25"/>
      <c r="BS411" s="25"/>
      <c r="BT411" s="25"/>
      <c r="BU411" s="25"/>
      <c r="BV411" s="25"/>
      <c r="BW411" s="25"/>
      <c r="BX411" s="25"/>
      <c r="BY411" s="25"/>
      <c r="BZ411" s="25"/>
      <c r="CA411" s="25"/>
      <c r="CB411" s="25"/>
    </row>
    <row r="412" spans="1:80">
      <c r="A412" s="26"/>
      <c r="B412" s="26"/>
      <c r="C412" s="26"/>
      <c r="D412" s="26"/>
      <c r="E412" s="26"/>
      <c r="F412" s="26"/>
      <c r="G412" s="26"/>
      <c r="H412" s="24"/>
      <c r="I412" s="25"/>
      <c r="J412" s="25"/>
      <c r="K412" s="25"/>
      <c r="L412" s="25"/>
      <c r="M412" s="25"/>
      <c r="N412" s="25"/>
      <c r="O412" s="25"/>
      <c r="P412" s="25"/>
      <c r="Q412" s="25"/>
      <c r="R412" s="25"/>
      <c r="S412" s="25"/>
      <c r="T412" s="25"/>
      <c r="U412" s="25"/>
      <c r="V412" s="25"/>
      <c r="W412" s="24"/>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5"/>
      <c r="BD412" s="25"/>
      <c r="BE412" s="25"/>
      <c r="BF412" s="25"/>
      <c r="BG412" s="25"/>
      <c r="BH412" s="25"/>
      <c r="BI412" s="25"/>
      <c r="BJ412" s="25"/>
      <c r="BK412" s="25"/>
      <c r="BL412" s="25"/>
      <c r="BM412" s="25"/>
      <c r="BN412" s="25"/>
      <c r="BO412" s="25"/>
      <c r="BP412" s="25"/>
      <c r="BQ412" s="25"/>
      <c r="BR412" s="25"/>
      <c r="BS412" s="25"/>
      <c r="BT412" s="25"/>
      <c r="BU412" s="25"/>
      <c r="BV412" s="25"/>
      <c r="BW412" s="25"/>
      <c r="BX412" s="25"/>
      <c r="BY412" s="25"/>
      <c r="BZ412" s="25"/>
      <c r="CA412" s="25"/>
      <c r="CB412" s="25"/>
    </row>
    <row r="413" spans="1:80">
      <c r="A413" s="26"/>
      <c r="B413" s="26"/>
      <c r="C413" s="26"/>
      <c r="D413" s="26"/>
      <c r="E413" s="26"/>
      <c r="F413" s="26"/>
      <c r="G413" s="26"/>
      <c r="H413" s="24"/>
      <c r="I413" s="25"/>
      <c r="J413" s="25"/>
      <c r="K413" s="25"/>
      <c r="L413" s="25"/>
      <c r="M413" s="25"/>
      <c r="N413" s="25"/>
      <c r="O413" s="25"/>
      <c r="P413" s="25"/>
      <c r="Q413" s="25"/>
      <c r="R413" s="25"/>
      <c r="S413" s="25"/>
      <c r="T413" s="25"/>
      <c r="U413" s="25"/>
      <c r="V413" s="25"/>
      <c r="W413" s="24"/>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c r="AZ413" s="25"/>
      <c r="BA413" s="25"/>
      <c r="BB413" s="25"/>
      <c r="BC413" s="25"/>
      <c r="BD413" s="25"/>
      <c r="BE413" s="25"/>
      <c r="BF413" s="25"/>
      <c r="BG413" s="25"/>
      <c r="BH413" s="25"/>
      <c r="BI413" s="25"/>
      <c r="BJ413" s="25"/>
      <c r="BK413" s="25"/>
      <c r="BL413" s="25"/>
      <c r="BM413" s="25"/>
      <c r="BN413" s="25"/>
      <c r="BO413" s="25"/>
      <c r="BP413" s="25"/>
      <c r="BQ413" s="25"/>
      <c r="BR413" s="25"/>
      <c r="BS413" s="25"/>
      <c r="BT413" s="25"/>
      <c r="BU413" s="25"/>
      <c r="BV413" s="25"/>
      <c r="BW413" s="25"/>
      <c r="BX413" s="25"/>
      <c r="BY413" s="25"/>
      <c r="BZ413" s="25"/>
      <c r="CA413" s="25"/>
      <c r="CB413" s="25"/>
    </row>
    <row r="414" spans="1:80">
      <c r="A414" s="26"/>
      <c r="B414" s="26"/>
      <c r="C414" s="26"/>
      <c r="D414" s="26"/>
      <c r="E414" s="26"/>
      <c r="F414" s="26"/>
      <c r="G414" s="26"/>
      <c r="H414" s="24"/>
      <c r="I414" s="25"/>
      <c r="J414" s="25"/>
      <c r="K414" s="25"/>
      <c r="L414" s="25"/>
      <c r="M414" s="25"/>
      <c r="N414" s="25"/>
      <c r="O414" s="25"/>
      <c r="P414" s="25"/>
      <c r="Q414" s="25"/>
      <c r="R414" s="25"/>
      <c r="S414" s="25"/>
      <c r="T414" s="25"/>
      <c r="U414" s="25"/>
      <c r="V414" s="25"/>
      <c r="W414" s="24"/>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c r="AZ414" s="25"/>
      <c r="BA414" s="25"/>
      <c r="BB414" s="25"/>
      <c r="BC414" s="25"/>
      <c r="BD414" s="25"/>
      <c r="BE414" s="25"/>
      <c r="BF414" s="25"/>
      <c r="BG414" s="25"/>
      <c r="BH414" s="25"/>
      <c r="BI414" s="25"/>
      <c r="BJ414" s="25"/>
      <c r="BK414" s="25"/>
      <c r="BL414" s="25"/>
      <c r="BM414" s="25"/>
      <c r="BN414" s="25"/>
      <c r="BO414" s="25"/>
      <c r="BP414" s="25"/>
      <c r="BQ414" s="25"/>
      <c r="BR414" s="25"/>
      <c r="BS414" s="25"/>
      <c r="BT414" s="25"/>
      <c r="BU414" s="25"/>
      <c r="BV414" s="25"/>
      <c r="BW414" s="25"/>
      <c r="BX414" s="25"/>
      <c r="BY414" s="25"/>
      <c r="BZ414" s="25"/>
      <c r="CA414" s="25"/>
      <c r="CB414" s="25"/>
    </row>
    <row r="415" spans="1:80">
      <c r="A415" s="26"/>
      <c r="B415" s="26"/>
      <c r="C415" s="26"/>
      <c r="D415" s="26"/>
      <c r="E415" s="26"/>
      <c r="F415" s="26"/>
      <c r="G415" s="26"/>
      <c r="H415" s="24"/>
      <c r="I415" s="25"/>
      <c r="J415" s="25"/>
      <c r="K415" s="25"/>
      <c r="L415" s="25"/>
      <c r="M415" s="25"/>
      <c r="N415" s="25"/>
      <c r="O415" s="25"/>
      <c r="P415" s="25"/>
      <c r="Q415" s="25"/>
      <c r="R415" s="25"/>
      <c r="S415" s="25"/>
      <c r="T415" s="25"/>
      <c r="U415" s="25"/>
      <c r="V415" s="25"/>
      <c r="W415" s="24"/>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c r="AZ415" s="25"/>
      <c r="BA415" s="25"/>
      <c r="BB415" s="25"/>
      <c r="BC415" s="25"/>
      <c r="BD415" s="25"/>
      <c r="BE415" s="25"/>
      <c r="BF415" s="25"/>
      <c r="BG415" s="25"/>
      <c r="BH415" s="25"/>
      <c r="BI415" s="25"/>
      <c r="BJ415" s="25"/>
      <c r="BK415" s="25"/>
      <c r="BL415" s="25"/>
      <c r="BM415" s="25"/>
      <c r="BN415" s="25"/>
      <c r="BO415" s="25"/>
      <c r="BP415" s="25"/>
      <c r="BQ415" s="25"/>
      <c r="BR415" s="25"/>
      <c r="BS415" s="25"/>
      <c r="BT415" s="25"/>
      <c r="BU415" s="25"/>
      <c r="BV415" s="25"/>
      <c r="BW415" s="25"/>
      <c r="BX415" s="25"/>
      <c r="BY415" s="25"/>
      <c r="BZ415" s="25"/>
      <c r="CA415" s="25"/>
      <c r="CB415" s="25"/>
    </row>
    <row r="416" spans="1:80">
      <c r="A416" s="26"/>
      <c r="B416" s="26"/>
      <c r="C416" s="26"/>
      <c r="D416" s="26"/>
      <c r="E416" s="26"/>
      <c r="F416" s="26"/>
      <c r="G416" s="26"/>
      <c r="H416" s="24"/>
      <c r="I416" s="25"/>
      <c r="J416" s="25"/>
      <c r="K416" s="25"/>
      <c r="L416" s="25"/>
      <c r="M416" s="25"/>
      <c r="N416" s="25"/>
      <c r="O416" s="25"/>
      <c r="P416" s="25"/>
      <c r="Q416" s="25"/>
      <c r="R416" s="25"/>
      <c r="S416" s="25"/>
      <c r="T416" s="25"/>
      <c r="U416" s="25"/>
      <c r="V416" s="25"/>
      <c r="W416" s="24"/>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c r="AZ416" s="25"/>
      <c r="BA416" s="25"/>
      <c r="BB416" s="25"/>
      <c r="BC416" s="25"/>
      <c r="BD416" s="25"/>
      <c r="BE416" s="25"/>
      <c r="BF416" s="25"/>
      <c r="BG416" s="25"/>
      <c r="BH416" s="25"/>
      <c r="BI416" s="25"/>
      <c r="BJ416" s="25"/>
      <c r="BK416" s="25"/>
      <c r="BL416" s="25"/>
      <c r="BM416" s="25"/>
      <c r="BN416" s="25"/>
      <c r="BO416" s="25"/>
      <c r="BP416" s="25"/>
      <c r="BQ416" s="25"/>
      <c r="BR416" s="25"/>
      <c r="BS416" s="25"/>
      <c r="BT416" s="25"/>
      <c r="BU416" s="25"/>
      <c r="BV416" s="25"/>
      <c r="BW416" s="25"/>
      <c r="BX416" s="25"/>
      <c r="BY416" s="25"/>
      <c r="BZ416" s="25"/>
      <c r="CA416" s="25"/>
      <c r="CB416" s="25"/>
    </row>
    <row r="417" spans="1:80">
      <c r="A417" s="26"/>
      <c r="B417" s="26"/>
      <c r="C417" s="26"/>
      <c r="D417" s="26"/>
      <c r="E417" s="26"/>
      <c r="F417" s="26"/>
      <c r="G417" s="26"/>
      <c r="H417" s="24"/>
      <c r="I417" s="25"/>
      <c r="J417" s="25"/>
      <c r="K417" s="25"/>
      <c r="L417" s="25"/>
      <c r="M417" s="25"/>
      <c r="N417" s="25"/>
      <c r="O417" s="25"/>
      <c r="P417" s="25"/>
      <c r="Q417" s="25"/>
      <c r="R417" s="25"/>
      <c r="S417" s="25"/>
      <c r="T417" s="25"/>
      <c r="U417" s="25"/>
      <c r="V417" s="25"/>
      <c r="W417" s="24"/>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c r="AZ417" s="25"/>
      <c r="BA417" s="25"/>
      <c r="BB417" s="25"/>
      <c r="BC417" s="25"/>
      <c r="BD417" s="25"/>
      <c r="BE417" s="25"/>
      <c r="BF417" s="25"/>
      <c r="BG417" s="25"/>
      <c r="BH417" s="25"/>
      <c r="BI417" s="25"/>
      <c r="BJ417" s="25"/>
      <c r="BK417" s="25"/>
      <c r="BL417" s="25"/>
      <c r="BM417" s="25"/>
      <c r="BN417" s="25"/>
      <c r="BO417" s="25"/>
      <c r="BP417" s="25"/>
      <c r="BQ417" s="25"/>
      <c r="BR417" s="25"/>
      <c r="BS417" s="25"/>
      <c r="BT417" s="25"/>
      <c r="BU417" s="25"/>
      <c r="BV417" s="25"/>
      <c r="BW417" s="25"/>
      <c r="BX417" s="25"/>
      <c r="BY417" s="25"/>
      <c r="BZ417" s="25"/>
      <c r="CA417" s="25"/>
      <c r="CB417" s="25"/>
    </row>
    <row r="418" spans="1:80">
      <c r="A418" s="26"/>
      <c r="B418" s="26"/>
      <c r="C418" s="26"/>
      <c r="D418" s="26"/>
      <c r="E418" s="26"/>
      <c r="F418" s="26"/>
      <c r="G418" s="26"/>
      <c r="H418" s="24"/>
      <c r="I418" s="25"/>
      <c r="J418" s="25"/>
      <c r="K418" s="25"/>
      <c r="L418" s="25"/>
      <c r="M418" s="25"/>
      <c r="N418" s="25"/>
      <c r="O418" s="25"/>
      <c r="P418" s="25"/>
      <c r="Q418" s="25"/>
      <c r="R418" s="25"/>
      <c r="S418" s="25"/>
      <c r="T418" s="25"/>
      <c r="U418" s="25"/>
      <c r="V418" s="25"/>
      <c r="W418" s="24"/>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c r="AZ418" s="25"/>
      <c r="BA418" s="25"/>
      <c r="BB418" s="25"/>
      <c r="BC418" s="25"/>
      <c r="BD418" s="25"/>
      <c r="BE418" s="25"/>
      <c r="BF418" s="25"/>
      <c r="BG418" s="25"/>
      <c r="BH418" s="25"/>
      <c r="BI418" s="25"/>
      <c r="BJ418" s="25"/>
      <c r="BK418" s="25"/>
      <c r="BL418" s="25"/>
      <c r="BM418" s="25"/>
      <c r="BN418" s="25"/>
      <c r="BO418" s="25"/>
      <c r="BP418" s="25"/>
      <c r="BQ418" s="25"/>
      <c r="BR418" s="25"/>
      <c r="BS418" s="25"/>
      <c r="BT418" s="25"/>
      <c r="BU418" s="25"/>
      <c r="BV418" s="25"/>
      <c r="BW418" s="25"/>
      <c r="BX418" s="25"/>
      <c r="BY418" s="25"/>
      <c r="BZ418" s="25"/>
      <c r="CA418" s="25"/>
      <c r="CB418" s="25"/>
    </row>
    <row r="419" spans="1:80">
      <c r="A419" s="26"/>
      <c r="B419" s="26"/>
      <c r="C419" s="26"/>
      <c r="D419" s="26"/>
      <c r="E419" s="26"/>
      <c r="F419" s="26"/>
      <c r="G419" s="26"/>
      <c r="H419" s="24"/>
      <c r="I419" s="25"/>
      <c r="J419" s="25"/>
      <c r="K419" s="25"/>
      <c r="L419" s="25"/>
      <c r="M419" s="25"/>
      <c r="N419" s="25"/>
      <c r="O419" s="25"/>
      <c r="P419" s="25"/>
      <c r="Q419" s="25"/>
      <c r="R419" s="25"/>
      <c r="S419" s="25"/>
      <c r="T419" s="25"/>
      <c r="U419" s="25"/>
      <c r="V419" s="25"/>
      <c r="W419" s="24"/>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c r="AZ419" s="25"/>
      <c r="BA419" s="25"/>
      <c r="BB419" s="25"/>
      <c r="BC419" s="25"/>
      <c r="BD419" s="25"/>
      <c r="BE419" s="25"/>
      <c r="BF419" s="25"/>
      <c r="BG419" s="25"/>
      <c r="BH419" s="25"/>
      <c r="BI419" s="25"/>
      <c r="BJ419" s="25"/>
      <c r="BK419" s="25"/>
      <c r="BL419" s="25"/>
      <c r="BM419" s="25"/>
      <c r="BN419" s="25"/>
      <c r="BO419" s="25"/>
      <c r="BP419" s="25"/>
      <c r="BQ419" s="25"/>
      <c r="BR419" s="25"/>
      <c r="BS419" s="25"/>
      <c r="BT419" s="25"/>
      <c r="BU419" s="25"/>
      <c r="BV419" s="25"/>
      <c r="BW419" s="25"/>
      <c r="BX419" s="25"/>
      <c r="BY419" s="25"/>
      <c r="BZ419" s="25"/>
      <c r="CA419" s="25"/>
      <c r="CB419" s="25"/>
    </row>
    <row r="420" spans="1:80">
      <c r="A420" s="26"/>
      <c r="B420" s="26"/>
      <c r="C420" s="26"/>
      <c r="D420" s="26"/>
      <c r="E420" s="26"/>
      <c r="F420" s="26"/>
      <c r="G420" s="26"/>
      <c r="H420" s="24"/>
      <c r="I420" s="25"/>
      <c r="J420" s="25"/>
      <c r="K420" s="25"/>
      <c r="L420" s="25"/>
      <c r="M420" s="25"/>
      <c r="N420" s="25"/>
      <c r="O420" s="25"/>
      <c r="P420" s="25"/>
      <c r="Q420" s="25"/>
      <c r="R420" s="25"/>
      <c r="S420" s="25"/>
      <c r="T420" s="25"/>
      <c r="U420" s="25"/>
      <c r="V420" s="25"/>
      <c r="W420" s="24"/>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c r="AV420" s="25"/>
      <c r="AW420" s="25"/>
      <c r="AX420" s="25"/>
      <c r="AY420" s="25"/>
      <c r="AZ420" s="25"/>
      <c r="BA420" s="25"/>
      <c r="BB420" s="25"/>
      <c r="BC420" s="25"/>
      <c r="BD420" s="25"/>
      <c r="BE420" s="25"/>
      <c r="BF420" s="25"/>
      <c r="BG420" s="25"/>
      <c r="BH420" s="25"/>
      <c r="BI420" s="25"/>
      <c r="BJ420" s="25"/>
      <c r="BK420" s="25"/>
      <c r="BL420" s="25"/>
      <c r="BM420" s="25"/>
      <c r="BN420" s="25"/>
      <c r="BO420" s="25"/>
      <c r="BP420" s="25"/>
      <c r="BQ420" s="25"/>
      <c r="BR420" s="25"/>
      <c r="BS420" s="25"/>
      <c r="BT420" s="25"/>
      <c r="BU420" s="25"/>
      <c r="BV420" s="25"/>
      <c r="BW420" s="25"/>
      <c r="BX420" s="25"/>
      <c r="BY420" s="25"/>
      <c r="BZ420" s="25"/>
      <c r="CA420" s="25"/>
      <c r="CB420" s="25"/>
    </row>
    <row r="421" spans="1:80">
      <c r="A421" s="26"/>
      <c r="B421" s="26"/>
      <c r="C421" s="26"/>
      <c r="D421" s="26"/>
      <c r="E421" s="26"/>
      <c r="F421" s="26"/>
      <c r="G421" s="26"/>
      <c r="H421" s="24"/>
      <c r="I421" s="25"/>
      <c r="J421" s="25"/>
      <c r="K421" s="25"/>
      <c r="L421" s="25"/>
      <c r="M421" s="25"/>
      <c r="N421" s="25"/>
      <c r="O421" s="25"/>
      <c r="P421" s="25"/>
      <c r="Q421" s="25"/>
      <c r="R421" s="25"/>
      <c r="S421" s="25"/>
      <c r="T421" s="25"/>
      <c r="U421" s="25"/>
      <c r="V421" s="25"/>
      <c r="W421" s="24"/>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c r="AZ421" s="25"/>
      <c r="BA421" s="25"/>
      <c r="BB421" s="25"/>
      <c r="BC421" s="25"/>
      <c r="BD421" s="25"/>
      <c r="BE421" s="25"/>
      <c r="BF421" s="25"/>
      <c r="BG421" s="25"/>
      <c r="BH421" s="25"/>
      <c r="BI421" s="25"/>
      <c r="BJ421" s="25"/>
      <c r="BK421" s="25"/>
      <c r="BL421" s="25"/>
      <c r="BM421" s="25"/>
      <c r="BN421" s="25"/>
      <c r="BO421" s="25"/>
      <c r="BP421" s="25"/>
      <c r="BQ421" s="25"/>
      <c r="BR421" s="25"/>
      <c r="BS421" s="25"/>
      <c r="BT421" s="25"/>
      <c r="BU421" s="25"/>
      <c r="BV421" s="25"/>
      <c r="BW421" s="25"/>
      <c r="BX421" s="25"/>
      <c r="BY421" s="25"/>
      <c r="BZ421" s="25"/>
      <c r="CA421" s="25"/>
      <c r="CB421" s="25"/>
    </row>
    <row r="422" spans="1:80">
      <c r="A422" s="26"/>
      <c r="B422" s="26"/>
      <c r="C422" s="26"/>
      <c r="D422" s="26"/>
      <c r="E422" s="26"/>
      <c r="F422" s="26"/>
      <c r="G422" s="26"/>
      <c r="H422" s="24"/>
      <c r="I422" s="25"/>
      <c r="J422" s="25"/>
      <c r="K422" s="25"/>
      <c r="L422" s="25"/>
      <c r="M422" s="25"/>
      <c r="N422" s="25"/>
      <c r="O422" s="25"/>
      <c r="P422" s="25"/>
      <c r="Q422" s="25"/>
      <c r="R422" s="25"/>
      <c r="S422" s="25"/>
      <c r="T422" s="25"/>
      <c r="U422" s="25"/>
      <c r="V422" s="25"/>
      <c r="W422" s="24"/>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c r="AZ422" s="25"/>
      <c r="BA422" s="25"/>
      <c r="BB422" s="25"/>
      <c r="BC422" s="25"/>
      <c r="BD422" s="25"/>
      <c r="BE422" s="25"/>
      <c r="BF422" s="25"/>
      <c r="BG422" s="25"/>
      <c r="BH422" s="25"/>
      <c r="BI422" s="25"/>
      <c r="BJ422" s="25"/>
      <c r="BK422" s="25"/>
      <c r="BL422" s="25"/>
      <c r="BM422" s="25"/>
      <c r="BN422" s="25"/>
      <c r="BO422" s="25"/>
      <c r="BP422" s="25"/>
      <c r="BQ422" s="25"/>
      <c r="BR422" s="25"/>
      <c r="BS422" s="25"/>
      <c r="BT422" s="25"/>
      <c r="BU422" s="25"/>
      <c r="BV422" s="25"/>
      <c r="BW422" s="25"/>
      <c r="BX422" s="25"/>
      <c r="BY422" s="25"/>
      <c r="BZ422" s="25"/>
      <c r="CA422" s="25"/>
      <c r="CB422" s="25"/>
    </row>
    <row r="423" spans="1:80">
      <c r="A423" s="26"/>
      <c r="B423" s="26"/>
      <c r="C423" s="26"/>
      <c r="D423" s="26"/>
      <c r="E423" s="26"/>
      <c r="F423" s="26"/>
      <c r="G423" s="26"/>
      <c r="H423" s="24"/>
      <c r="I423" s="25"/>
      <c r="J423" s="25"/>
      <c r="K423" s="25"/>
      <c r="L423" s="25"/>
      <c r="M423" s="25"/>
      <c r="N423" s="25"/>
      <c r="O423" s="25"/>
      <c r="P423" s="25"/>
      <c r="Q423" s="25"/>
      <c r="R423" s="25"/>
      <c r="S423" s="25"/>
      <c r="T423" s="25"/>
      <c r="U423" s="25"/>
      <c r="V423" s="25"/>
      <c r="W423" s="24"/>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5"/>
      <c r="BD423" s="25"/>
      <c r="BE423" s="25"/>
      <c r="BF423" s="25"/>
      <c r="BG423" s="25"/>
      <c r="BH423" s="25"/>
      <c r="BI423" s="25"/>
      <c r="BJ423" s="25"/>
      <c r="BK423" s="25"/>
      <c r="BL423" s="25"/>
      <c r="BM423" s="25"/>
      <c r="BN423" s="25"/>
      <c r="BO423" s="25"/>
      <c r="BP423" s="25"/>
      <c r="BQ423" s="25"/>
      <c r="BR423" s="25"/>
      <c r="BS423" s="25"/>
      <c r="BT423" s="25"/>
      <c r="BU423" s="25"/>
      <c r="BV423" s="25"/>
      <c r="BW423" s="25"/>
      <c r="BX423" s="25"/>
      <c r="BY423" s="25"/>
      <c r="BZ423" s="25"/>
      <c r="CA423" s="25"/>
      <c r="CB423" s="25"/>
    </row>
    <row r="424" spans="1:80">
      <c r="A424" s="26"/>
      <c r="B424" s="26"/>
      <c r="C424" s="26"/>
      <c r="D424" s="26"/>
      <c r="E424" s="26"/>
      <c r="F424" s="26"/>
      <c r="G424" s="26"/>
      <c r="H424" s="24"/>
      <c r="I424" s="25"/>
      <c r="J424" s="25"/>
      <c r="K424" s="25"/>
      <c r="L424" s="25"/>
      <c r="M424" s="25"/>
      <c r="N424" s="25"/>
      <c r="O424" s="25"/>
      <c r="P424" s="25"/>
      <c r="Q424" s="25"/>
      <c r="R424" s="25"/>
      <c r="S424" s="25"/>
      <c r="T424" s="25"/>
      <c r="U424" s="25"/>
      <c r="V424" s="25"/>
      <c r="W424" s="24"/>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c r="AZ424" s="25"/>
      <c r="BA424" s="25"/>
      <c r="BB424" s="25"/>
      <c r="BC424" s="25"/>
      <c r="BD424" s="25"/>
      <c r="BE424" s="25"/>
      <c r="BF424" s="25"/>
      <c r="BG424" s="25"/>
      <c r="BH424" s="25"/>
      <c r="BI424" s="25"/>
      <c r="BJ424" s="25"/>
      <c r="BK424" s="25"/>
      <c r="BL424" s="25"/>
      <c r="BM424" s="25"/>
      <c r="BN424" s="25"/>
      <c r="BO424" s="25"/>
      <c r="BP424" s="25"/>
      <c r="BQ424" s="25"/>
      <c r="BR424" s="25"/>
      <c r="BS424" s="25"/>
      <c r="BT424" s="25"/>
      <c r="BU424" s="25"/>
      <c r="BV424" s="25"/>
      <c r="BW424" s="25"/>
      <c r="BX424" s="25"/>
      <c r="BY424" s="25"/>
      <c r="BZ424" s="25"/>
      <c r="CA424" s="25"/>
      <c r="CB424" s="25"/>
    </row>
    <row r="425" spans="1:80">
      <c r="A425" s="26"/>
      <c r="B425" s="26"/>
      <c r="C425" s="26"/>
      <c r="D425" s="26"/>
      <c r="E425" s="26"/>
      <c r="F425" s="26"/>
      <c r="G425" s="26"/>
      <c r="H425" s="24"/>
      <c r="I425" s="25"/>
      <c r="J425" s="25"/>
      <c r="K425" s="25"/>
      <c r="L425" s="25"/>
      <c r="M425" s="25"/>
      <c r="N425" s="25"/>
      <c r="O425" s="25"/>
      <c r="P425" s="25"/>
      <c r="Q425" s="25"/>
      <c r="R425" s="25"/>
      <c r="S425" s="25"/>
      <c r="T425" s="25"/>
      <c r="U425" s="25"/>
      <c r="V425" s="25"/>
      <c r="W425" s="24"/>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c r="AV425" s="25"/>
      <c r="AW425" s="25"/>
      <c r="AX425" s="25"/>
      <c r="AY425" s="25"/>
      <c r="AZ425" s="25"/>
      <c r="BA425" s="25"/>
      <c r="BB425" s="25"/>
      <c r="BC425" s="25"/>
      <c r="BD425" s="25"/>
      <c r="BE425" s="25"/>
      <c r="BF425" s="25"/>
      <c r="BG425" s="25"/>
      <c r="BH425" s="25"/>
      <c r="BI425" s="25"/>
      <c r="BJ425" s="25"/>
      <c r="BK425" s="25"/>
      <c r="BL425" s="25"/>
      <c r="BM425" s="25"/>
      <c r="BN425" s="25"/>
      <c r="BO425" s="25"/>
      <c r="BP425" s="25"/>
      <c r="BQ425" s="25"/>
      <c r="BR425" s="25"/>
      <c r="BS425" s="25"/>
      <c r="BT425" s="25"/>
      <c r="BU425" s="25"/>
      <c r="BV425" s="25"/>
      <c r="BW425" s="25"/>
      <c r="BX425" s="25"/>
      <c r="BY425" s="25"/>
      <c r="BZ425" s="25"/>
      <c r="CA425" s="25"/>
      <c r="CB425" s="25"/>
    </row>
    <row r="426" spans="1:80">
      <c r="A426" s="26"/>
      <c r="B426" s="26"/>
      <c r="C426" s="26"/>
      <c r="D426" s="26"/>
      <c r="E426" s="26"/>
      <c r="F426" s="26"/>
      <c r="G426" s="26"/>
      <c r="H426" s="24"/>
      <c r="I426" s="25"/>
      <c r="J426" s="25"/>
      <c r="K426" s="25"/>
      <c r="L426" s="25"/>
      <c r="M426" s="25"/>
      <c r="N426" s="25"/>
      <c r="O426" s="25"/>
      <c r="P426" s="25"/>
      <c r="Q426" s="25"/>
      <c r="R426" s="25"/>
      <c r="S426" s="25"/>
      <c r="T426" s="25"/>
      <c r="U426" s="25"/>
      <c r="V426" s="25"/>
      <c r="W426" s="24"/>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5"/>
      <c r="BC426" s="25"/>
      <c r="BD426" s="25"/>
      <c r="BE426" s="25"/>
      <c r="BF426" s="25"/>
      <c r="BG426" s="25"/>
      <c r="BH426" s="25"/>
      <c r="BI426" s="25"/>
      <c r="BJ426" s="25"/>
      <c r="BK426" s="25"/>
      <c r="BL426" s="25"/>
      <c r="BM426" s="25"/>
      <c r="BN426" s="25"/>
      <c r="BO426" s="25"/>
      <c r="BP426" s="25"/>
      <c r="BQ426" s="25"/>
      <c r="BR426" s="25"/>
      <c r="BS426" s="25"/>
      <c r="BT426" s="25"/>
      <c r="BU426" s="25"/>
      <c r="BV426" s="25"/>
      <c r="BW426" s="25"/>
      <c r="BX426" s="25"/>
      <c r="BY426" s="25"/>
      <c r="BZ426" s="25"/>
      <c r="CA426" s="25"/>
      <c r="CB426" s="25"/>
    </row>
    <row r="427" spans="1:80">
      <c r="A427" s="26"/>
      <c r="B427" s="26"/>
      <c r="C427" s="26"/>
      <c r="D427" s="26"/>
      <c r="E427" s="26"/>
      <c r="F427" s="26"/>
      <c r="G427" s="26"/>
      <c r="H427" s="24"/>
      <c r="I427" s="25"/>
      <c r="J427" s="25"/>
      <c r="K427" s="25"/>
      <c r="L427" s="25"/>
      <c r="M427" s="25"/>
      <c r="N427" s="25"/>
      <c r="O427" s="25"/>
      <c r="P427" s="25"/>
      <c r="Q427" s="25"/>
      <c r="R427" s="25"/>
      <c r="S427" s="25"/>
      <c r="T427" s="25"/>
      <c r="U427" s="25"/>
      <c r="V427" s="25"/>
      <c r="W427" s="24"/>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5"/>
      <c r="BD427" s="25"/>
      <c r="BE427" s="25"/>
      <c r="BF427" s="25"/>
      <c r="BG427" s="25"/>
      <c r="BH427" s="25"/>
      <c r="BI427" s="25"/>
      <c r="BJ427" s="25"/>
      <c r="BK427" s="25"/>
      <c r="BL427" s="25"/>
      <c r="BM427" s="25"/>
      <c r="BN427" s="25"/>
      <c r="BO427" s="25"/>
      <c r="BP427" s="25"/>
      <c r="BQ427" s="25"/>
      <c r="BR427" s="25"/>
      <c r="BS427" s="25"/>
      <c r="BT427" s="25"/>
      <c r="BU427" s="25"/>
      <c r="BV427" s="25"/>
      <c r="BW427" s="25"/>
      <c r="BX427" s="25"/>
      <c r="BY427" s="25"/>
      <c r="BZ427" s="25"/>
      <c r="CA427" s="25"/>
      <c r="CB427" s="25"/>
    </row>
    <row r="428" spans="1:80">
      <c r="A428" s="26"/>
      <c r="B428" s="26"/>
      <c r="C428" s="26"/>
      <c r="D428" s="26"/>
      <c r="E428" s="26"/>
      <c r="F428" s="26"/>
      <c r="G428" s="26"/>
      <c r="H428" s="24"/>
      <c r="I428" s="25"/>
      <c r="J428" s="25"/>
      <c r="K428" s="25"/>
      <c r="L428" s="25"/>
      <c r="M428" s="25"/>
      <c r="N428" s="25"/>
      <c r="O428" s="25"/>
      <c r="P428" s="25"/>
      <c r="Q428" s="25"/>
      <c r="R428" s="25"/>
      <c r="S428" s="25"/>
      <c r="T428" s="25"/>
      <c r="U428" s="25"/>
      <c r="V428" s="25"/>
      <c r="W428" s="24"/>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5"/>
      <c r="BD428" s="25"/>
      <c r="BE428" s="25"/>
      <c r="BF428" s="25"/>
      <c r="BG428" s="25"/>
      <c r="BH428" s="25"/>
      <c r="BI428" s="25"/>
      <c r="BJ428" s="25"/>
      <c r="BK428" s="25"/>
      <c r="BL428" s="25"/>
      <c r="BM428" s="25"/>
      <c r="BN428" s="25"/>
      <c r="BO428" s="25"/>
      <c r="BP428" s="25"/>
      <c r="BQ428" s="25"/>
      <c r="BR428" s="25"/>
      <c r="BS428" s="25"/>
      <c r="BT428" s="25"/>
      <c r="BU428" s="25"/>
      <c r="BV428" s="25"/>
      <c r="BW428" s="25"/>
      <c r="BX428" s="25"/>
      <c r="BY428" s="25"/>
      <c r="BZ428" s="25"/>
      <c r="CA428" s="25"/>
      <c r="CB428" s="25"/>
    </row>
    <row r="429" spans="1:80">
      <c r="A429" s="26"/>
      <c r="B429" s="26"/>
      <c r="C429" s="26"/>
      <c r="D429" s="26"/>
      <c r="E429" s="26"/>
      <c r="F429" s="26"/>
      <c r="G429" s="26"/>
      <c r="H429" s="24"/>
      <c r="I429" s="25"/>
      <c r="J429" s="25"/>
      <c r="K429" s="25"/>
      <c r="L429" s="25"/>
      <c r="M429" s="25"/>
      <c r="N429" s="25"/>
      <c r="O429" s="25"/>
      <c r="P429" s="25"/>
      <c r="Q429" s="25"/>
      <c r="R429" s="25"/>
      <c r="S429" s="25"/>
      <c r="T429" s="25"/>
      <c r="U429" s="25"/>
      <c r="V429" s="25"/>
      <c r="W429" s="24"/>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c r="AZ429" s="25"/>
      <c r="BA429" s="25"/>
      <c r="BB429" s="25"/>
      <c r="BC429" s="25"/>
      <c r="BD429" s="25"/>
      <c r="BE429" s="25"/>
      <c r="BF429" s="25"/>
      <c r="BG429" s="25"/>
      <c r="BH429" s="25"/>
      <c r="BI429" s="25"/>
      <c r="BJ429" s="25"/>
      <c r="BK429" s="25"/>
      <c r="BL429" s="25"/>
      <c r="BM429" s="25"/>
      <c r="BN429" s="25"/>
      <c r="BO429" s="25"/>
      <c r="BP429" s="25"/>
      <c r="BQ429" s="25"/>
      <c r="BR429" s="25"/>
      <c r="BS429" s="25"/>
      <c r="BT429" s="25"/>
      <c r="BU429" s="25"/>
      <c r="BV429" s="25"/>
      <c r="BW429" s="25"/>
      <c r="BX429" s="25"/>
      <c r="BY429" s="25"/>
      <c r="BZ429" s="25"/>
      <c r="CA429" s="25"/>
      <c r="CB429" s="25"/>
    </row>
    <row r="430" spans="1:80">
      <c r="A430" s="26"/>
      <c r="B430" s="26"/>
      <c r="C430" s="26"/>
      <c r="D430" s="26"/>
      <c r="E430" s="26"/>
      <c r="F430" s="26"/>
      <c r="G430" s="26"/>
      <c r="H430" s="24"/>
      <c r="I430" s="25"/>
      <c r="J430" s="25"/>
      <c r="K430" s="25"/>
      <c r="L430" s="25"/>
      <c r="M430" s="25"/>
      <c r="N430" s="25"/>
      <c r="O430" s="25"/>
      <c r="P430" s="25"/>
      <c r="Q430" s="25"/>
      <c r="R430" s="25"/>
      <c r="S430" s="25"/>
      <c r="T430" s="25"/>
      <c r="U430" s="25"/>
      <c r="V430" s="25"/>
      <c r="W430" s="24"/>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c r="AZ430" s="25"/>
      <c r="BA430" s="25"/>
      <c r="BB430" s="25"/>
      <c r="BC430" s="25"/>
      <c r="BD430" s="25"/>
      <c r="BE430" s="25"/>
      <c r="BF430" s="25"/>
      <c r="BG430" s="25"/>
      <c r="BH430" s="25"/>
      <c r="BI430" s="25"/>
      <c r="BJ430" s="25"/>
      <c r="BK430" s="25"/>
      <c r="BL430" s="25"/>
      <c r="BM430" s="25"/>
      <c r="BN430" s="25"/>
      <c r="BO430" s="25"/>
      <c r="BP430" s="25"/>
      <c r="BQ430" s="25"/>
      <c r="BR430" s="25"/>
      <c r="BS430" s="25"/>
      <c r="BT430" s="25"/>
      <c r="BU430" s="25"/>
      <c r="BV430" s="25"/>
      <c r="BW430" s="25"/>
      <c r="BX430" s="25"/>
      <c r="BY430" s="25"/>
      <c r="BZ430" s="25"/>
      <c r="CA430" s="25"/>
      <c r="CB430" s="25"/>
    </row>
    <row r="431" spans="1:80">
      <c r="A431" s="26"/>
      <c r="B431" s="26"/>
      <c r="C431" s="26"/>
      <c r="D431" s="26"/>
      <c r="E431" s="26"/>
      <c r="F431" s="26"/>
      <c r="G431" s="26"/>
      <c r="H431" s="24"/>
      <c r="I431" s="25"/>
      <c r="J431" s="25"/>
      <c r="K431" s="25"/>
      <c r="L431" s="25"/>
      <c r="M431" s="25"/>
      <c r="N431" s="25"/>
      <c r="O431" s="25"/>
      <c r="P431" s="25"/>
      <c r="Q431" s="25"/>
      <c r="R431" s="25"/>
      <c r="S431" s="25"/>
      <c r="T431" s="25"/>
      <c r="U431" s="25"/>
      <c r="V431" s="25"/>
      <c r="W431" s="24"/>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c r="AZ431" s="25"/>
      <c r="BA431" s="25"/>
      <c r="BB431" s="25"/>
      <c r="BC431" s="25"/>
      <c r="BD431" s="25"/>
      <c r="BE431" s="25"/>
      <c r="BF431" s="25"/>
      <c r="BG431" s="25"/>
      <c r="BH431" s="25"/>
      <c r="BI431" s="25"/>
      <c r="BJ431" s="25"/>
      <c r="BK431" s="25"/>
      <c r="BL431" s="25"/>
      <c r="BM431" s="25"/>
      <c r="BN431" s="25"/>
      <c r="BO431" s="25"/>
      <c r="BP431" s="25"/>
      <c r="BQ431" s="25"/>
      <c r="BR431" s="25"/>
      <c r="BS431" s="25"/>
      <c r="BT431" s="25"/>
      <c r="BU431" s="25"/>
      <c r="BV431" s="25"/>
      <c r="BW431" s="25"/>
      <c r="BX431" s="25"/>
      <c r="BY431" s="25"/>
      <c r="BZ431" s="25"/>
      <c r="CA431" s="25"/>
      <c r="CB431" s="25"/>
    </row>
    <row r="432" spans="1:80">
      <c r="A432" s="26"/>
      <c r="B432" s="26"/>
      <c r="C432" s="26"/>
      <c r="D432" s="26"/>
      <c r="E432" s="26"/>
      <c r="F432" s="26"/>
      <c r="G432" s="26"/>
      <c r="H432" s="24"/>
      <c r="I432" s="25"/>
      <c r="J432" s="25"/>
      <c r="K432" s="25"/>
      <c r="L432" s="25"/>
      <c r="M432" s="25"/>
      <c r="N432" s="25"/>
      <c r="O432" s="25"/>
      <c r="P432" s="25"/>
      <c r="Q432" s="25"/>
      <c r="R432" s="25"/>
      <c r="S432" s="25"/>
      <c r="T432" s="25"/>
      <c r="U432" s="25"/>
      <c r="V432" s="25"/>
      <c r="W432" s="24"/>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c r="AZ432" s="25"/>
      <c r="BA432" s="25"/>
      <c r="BB432" s="25"/>
      <c r="BC432" s="25"/>
      <c r="BD432" s="25"/>
      <c r="BE432" s="25"/>
      <c r="BF432" s="25"/>
      <c r="BG432" s="25"/>
      <c r="BH432" s="25"/>
      <c r="BI432" s="25"/>
      <c r="BJ432" s="25"/>
      <c r="BK432" s="25"/>
      <c r="BL432" s="25"/>
      <c r="BM432" s="25"/>
      <c r="BN432" s="25"/>
      <c r="BO432" s="25"/>
      <c r="BP432" s="25"/>
      <c r="BQ432" s="25"/>
      <c r="BR432" s="25"/>
      <c r="BS432" s="25"/>
      <c r="BT432" s="25"/>
      <c r="BU432" s="25"/>
      <c r="BV432" s="25"/>
      <c r="BW432" s="25"/>
      <c r="BX432" s="25"/>
      <c r="BY432" s="25"/>
      <c r="BZ432" s="25"/>
      <c r="CA432" s="25"/>
      <c r="CB432" s="25"/>
    </row>
    <row r="433" spans="1:80">
      <c r="A433" s="26"/>
      <c r="B433" s="26"/>
      <c r="C433" s="26"/>
      <c r="D433" s="26"/>
      <c r="E433" s="26"/>
      <c r="F433" s="26"/>
      <c r="G433" s="26"/>
      <c r="H433" s="24"/>
      <c r="I433" s="25"/>
      <c r="J433" s="25"/>
      <c r="K433" s="25"/>
      <c r="L433" s="25"/>
      <c r="M433" s="25"/>
      <c r="N433" s="25"/>
      <c r="O433" s="25"/>
      <c r="P433" s="25"/>
      <c r="Q433" s="25"/>
      <c r="R433" s="25"/>
      <c r="S433" s="25"/>
      <c r="T433" s="25"/>
      <c r="U433" s="25"/>
      <c r="V433" s="25"/>
      <c r="W433" s="24"/>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c r="BF433" s="25"/>
      <c r="BG433" s="25"/>
      <c r="BH433" s="25"/>
      <c r="BI433" s="25"/>
      <c r="BJ433" s="25"/>
      <c r="BK433" s="25"/>
      <c r="BL433" s="25"/>
      <c r="BM433" s="25"/>
      <c r="BN433" s="25"/>
      <c r="BO433" s="25"/>
      <c r="BP433" s="25"/>
      <c r="BQ433" s="25"/>
      <c r="BR433" s="25"/>
      <c r="BS433" s="25"/>
      <c r="BT433" s="25"/>
      <c r="BU433" s="25"/>
      <c r="BV433" s="25"/>
      <c r="BW433" s="25"/>
      <c r="BX433" s="25"/>
      <c r="BY433" s="25"/>
      <c r="BZ433" s="25"/>
      <c r="CA433" s="25"/>
      <c r="CB433" s="25"/>
    </row>
    <row r="434" spans="1:80">
      <c r="A434" s="26"/>
      <c r="B434" s="26"/>
      <c r="C434" s="26"/>
      <c r="D434" s="26"/>
      <c r="E434" s="26"/>
      <c r="F434" s="26"/>
      <c r="G434" s="26"/>
      <c r="H434" s="24"/>
      <c r="I434" s="25"/>
      <c r="J434" s="25"/>
      <c r="K434" s="25"/>
      <c r="L434" s="25"/>
      <c r="M434" s="25"/>
      <c r="N434" s="25"/>
      <c r="O434" s="25"/>
      <c r="P434" s="25"/>
      <c r="Q434" s="25"/>
      <c r="R434" s="25"/>
      <c r="S434" s="25"/>
      <c r="T434" s="25"/>
      <c r="U434" s="25"/>
      <c r="V434" s="25"/>
      <c r="W434" s="24"/>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c r="AZ434" s="25"/>
      <c r="BA434" s="25"/>
      <c r="BB434" s="25"/>
      <c r="BC434" s="25"/>
      <c r="BD434" s="25"/>
      <c r="BE434" s="25"/>
      <c r="BF434" s="25"/>
      <c r="BG434" s="25"/>
      <c r="BH434" s="25"/>
      <c r="BI434" s="25"/>
      <c r="BJ434" s="25"/>
      <c r="BK434" s="25"/>
      <c r="BL434" s="25"/>
      <c r="BM434" s="25"/>
      <c r="BN434" s="25"/>
      <c r="BO434" s="25"/>
      <c r="BP434" s="25"/>
      <c r="BQ434" s="25"/>
      <c r="BR434" s="25"/>
      <c r="BS434" s="25"/>
      <c r="BT434" s="25"/>
      <c r="BU434" s="25"/>
      <c r="BV434" s="25"/>
      <c r="BW434" s="25"/>
      <c r="BX434" s="25"/>
      <c r="BY434" s="25"/>
      <c r="BZ434" s="25"/>
      <c r="CA434" s="25"/>
      <c r="CB434" s="25"/>
    </row>
    <row r="435" spans="1:80">
      <c r="A435" s="26"/>
      <c r="B435" s="26"/>
      <c r="C435" s="26"/>
      <c r="D435" s="26"/>
      <c r="E435" s="26"/>
      <c r="F435" s="26"/>
      <c r="G435" s="26"/>
      <c r="H435" s="24"/>
      <c r="I435" s="25"/>
      <c r="J435" s="25"/>
      <c r="K435" s="25"/>
      <c r="L435" s="25"/>
      <c r="M435" s="25"/>
      <c r="N435" s="25"/>
      <c r="O435" s="25"/>
      <c r="P435" s="25"/>
      <c r="Q435" s="25"/>
      <c r="R435" s="25"/>
      <c r="S435" s="25"/>
      <c r="T435" s="25"/>
      <c r="U435" s="25"/>
      <c r="V435" s="25"/>
      <c r="W435" s="24"/>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c r="AZ435" s="25"/>
      <c r="BA435" s="25"/>
      <c r="BB435" s="25"/>
      <c r="BC435" s="25"/>
      <c r="BD435" s="25"/>
      <c r="BE435" s="25"/>
      <c r="BF435" s="25"/>
      <c r="BG435" s="25"/>
      <c r="BH435" s="25"/>
      <c r="BI435" s="25"/>
      <c r="BJ435" s="25"/>
      <c r="BK435" s="25"/>
      <c r="BL435" s="25"/>
      <c r="BM435" s="25"/>
      <c r="BN435" s="25"/>
      <c r="BO435" s="25"/>
      <c r="BP435" s="25"/>
      <c r="BQ435" s="25"/>
      <c r="BR435" s="25"/>
      <c r="BS435" s="25"/>
      <c r="BT435" s="25"/>
      <c r="BU435" s="25"/>
      <c r="BV435" s="25"/>
      <c r="BW435" s="25"/>
      <c r="BX435" s="25"/>
      <c r="BY435" s="25"/>
      <c r="BZ435" s="25"/>
      <c r="CA435" s="25"/>
      <c r="CB435" s="25"/>
    </row>
    <row r="436" spans="1:80">
      <c r="A436" s="26"/>
      <c r="B436" s="26"/>
      <c r="C436" s="26"/>
      <c r="D436" s="26"/>
      <c r="E436" s="26"/>
      <c r="F436" s="26"/>
      <c r="G436" s="26"/>
      <c r="H436" s="24"/>
      <c r="I436" s="25"/>
      <c r="J436" s="25"/>
      <c r="K436" s="25"/>
      <c r="L436" s="25"/>
      <c r="M436" s="25"/>
      <c r="N436" s="25"/>
      <c r="O436" s="25"/>
      <c r="P436" s="25"/>
      <c r="Q436" s="25"/>
      <c r="R436" s="25"/>
      <c r="S436" s="25"/>
      <c r="T436" s="25"/>
      <c r="U436" s="25"/>
      <c r="V436" s="25"/>
      <c r="W436" s="24"/>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c r="AZ436" s="25"/>
      <c r="BA436" s="25"/>
      <c r="BB436" s="25"/>
      <c r="BC436" s="25"/>
      <c r="BD436" s="25"/>
      <c r="BE436" s="25"/>
      <c r="BF436" s="25"/>
      <c r="BG436" s="25"/>
      <c r="BH436" s="25"/>
      <c r="BI436" s="25"/>
      <c r="BJ436" s="25"/>
      <c r="BK436" s="25"/>
      <c r="BL436" s="25"/>
      <c r="BM436" s="25"/>
      <c r="BN436" s="25"/>
      <c r="BO436" s="25"/>
      <c r="BP436" s="25"/>
      <c r="BQ436" s="25"/>
      <c r="BR436" s="25"/>
      <c r="BS436" s="25"/>
      <c r="BT436" s="25"/>
      <c r="BU436" s="25"/>
      <c r="BV436" s="25"/>
      <c r="BW436" s="25"/>
      <c r="BX436" s="25"/>
      <c r="BY436" s="25"/>
      <c r="BZ436" s="25"/>
      <c r="CA436" s="25"/>
      <c r="CB436" s="25"/>
    </row>
    <row r="437" spans="1:80">
      <c r="A437" s="26"/>
      <c r="B437" s="26"/>
      <c r="C437" s="26"/>
      <c r="D437" s="26"/>
      <c r="E437" s="26"/>
      <c r="F437" s="26"/>
      <c r="G437" s="26"/>
      <c r="H437" s="24"/>
      <c r="I437" s="25"/>
      <c r="J437" s="25"/>
      <c r="K437" s="25"/>
      <c r="L437" s="25"/>
      <c r="M437" s="25"/>
      <c r="N437" s="25"/>
      <c r="O437" s="25"/>
      <c r="P437" s="25"/>
      <c r="Q437" s="25"/>
      <c r="R437" s="25"/>
      <c r="S437" s="25"/>
      <c r="T437" s="25"/>
      <c r="U437" s="25"/>
      <c r="V437" s="25"/>
      <c r="W437" s="24"/>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c r="AZ437" s="25"/>
      <c r="BA437" s="25"/>
      <c r="BB437" s="25"/>
      <c r="BC437" s="25"/>
      <c r="BD437" s="25"/>
      <c r="BE437" s="25"/>
      <c r="BF437" s="25"/>
      <c r="BG437" s="25"/>
      <c r="BH437" s="25"/>
      <c r="BI437" s="25"/>
      <c r="BJ437" s="25"/>
      <c r="BK437" s="25"/>
      <c r="BL437" s="25"/>
      <c r="BM437" s="25"/>
      <c r="BN437" s="25"/>
      <c r="BO437" s="25"/>
      <c r="BP437" s="25"/>
      <c r="BQ437" s="25"/>
      <c r="BR437" s="25"/>
      <c r="BS437" s="25"/>
      <c r="BT437" s="25"/>
      <c r="BU437" s="25"/>
      <c r="BV437" s="25"/>
      <c r="BW437" s="25"/>
      <c r="BX437" s="25"/>
      <c r="BY437" s="25"/>
      <c r="BZ437" s="25"/>
      <c r="CA437" s="25"/>
      <c r="CB437" s="25"/>
    </row>
    <row r="438" spans="1:80">
      <c r="A438" s="26"/>
      <c r="B438" s="26"/>
      <c r="C438" s="26"/>
      <c r="D438" s="26"/>
      <c r="E438" s="26"/>
      <c r="F438" s="26"/>
      <c r="G438" s="26"/>
      <c r="H438" s="24"/>
      <c r="I438" s="25"/>
      <c r="J438" s="25"/>
      <c r="K438" s="25"/>
      <c r="L438" s="25"/>
      <c r="M438" s="25"/>
      <c r="N438" s="25"/>
      <c r="O438" s="25"/>
      <c r="P438" s="25"/>
      <c r="Q438" s="25"/>
      <c r="R438" s="25"/>
      <c r="S438" s="25"/>
      <c r="T438" s="25"/>
      <c r="U438" s="25"/>
      <c r="V438" s="25"/>
      <c r="W438" s="24"/>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c r="AZ438" s="25"/>
      <c r="BA438" s="25"/>
      <c r="BB438" s="25"/>
      <c r="BC438" s="25"/>
      <c r="BD438" s="25"/>
      <c r="BE438" s="25"/>
      <c r="BF438" s="25"/>
      <c r="BG438" s="25"/>
      <c r="BH438" s="25"/>
      <c r="BI438" s="25"/>
      <c r="BJ438" s="25"/>
      <c r="BK438" s="25"/>
      <c r="BL438" s="25"/>
      <c r="BM438" s="25"/>
      <c r="BN438" s="25"/>
      <c r="BO438" s="25"/>
      <c r="BP438" s="25"/>
      <c r="BQ438" s="25"/>
      <c r="BR438" s="25"/>
      <c r="BS438" s="25"/>
      <c r="BT438" s="25"/>
      <c r="BU438" s="25"/>
      <c r="BV438" s="25"/>
      <c r="BW438" s="25"/>
      <c r="BX438" s="25"/>
      <c r="BY438" s="25"/>
      <c r="BZ438" s="25"/>
      <c r="CA438" s="25"/>
      <c r="CB438" s="25"/>
    </row>
    <row r="439" spans="1:80">
      <c r="A439" s="26"/>
      <c r="B439" s="26"/>
      <c r="C439" s="26"/>
      <c r="D439" s="26"/>
      <c r="E439" s="26"/>
      <c r="F439" s="26"/>
      <c r="G439" s="26"/>
      <c r="H439" s="24"/>
      <c r="I439" s="25"/>
      <c r="J439" s="25"/>
      <c r="K439" s="25"/>
      <c r="L439" s="25"/>
      <c r="M439" s="25"/>
      <c r="N439" s="25"/>
      <c r="O439" s="25"/>
      <c r="P439" s="25"/>
      <c r="Q439" s="25"/>
      <c r="R439" s="25"/>
      <c r="S439" s="25"/>
      <c r="T439" s="25"/>
      <c r="U439" s="25"/>
      <c r="V439" s="25"/>
      <c r="W439" s="24"/>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c r="AZ439" s="25"/>
      <c r="BA439" s="25"/>
      <c r="BB439" s="25"/>
      <c r="BC439" s="25"/>
      <c r="BD439" s="25"/>
      <c r="BE439" s="25"/>
      <c r="BF439" s="25"/>
      <c r="BG439" s="25"/>
      <c r="BH439" s="25"/>
      <c r="BI439" s="25"/>
      <c r="BJ439" s="25"/>
      <c r="BK439" s="25"/>
      <c r="BL439" s="25"/>
      <c r="BM439" s="25"/>
      <c r="BN439" s="25"/>
      <c r="BO439" s="25"/>
      <c r="BP439" s="25"/>
      <c r="BQ439" s="25"/>
      <c r="BR439" s="25"/>
      <c r="BS439" s="25"/>
      <c r="BT439" s="25"/>
      <c r="BU439" s="25"/>
      <c r="BV439" s="25"/>
      <c r="BW439" s="25"/>
      <c r="BX439" s="25"/>
      <c r="BY439" s="25"/>
      <c r="BZ439" s="25"/>
      <c r="CA439" s="25"/>
      <c r="CB439" s="25"/>
    </row>
    <row r="440" spans="1:80">
      <c r="A440" s="26"/>
      <c r="B440" s="26"/>
      <c r="C440" s="26"/>
      <c r="D440" s="26"/>
      <c r="E440" s="26"/>
      <c r="F440" s="26"/>
      <c r="G440" s="26"/>
      <c r="H440" s="24"/>
      <c r="I440" s="25"/>
      <c r="J440" s="25"/>
      <c r="K440" s="25"/>
      <c r="L440" s="25"/>
      <c r="M440" s="25"/>
      <c r="N440" s="25"/>
      <c r="O440" s="25"/>
      <c r="P440" s="25"/>
      <c r="Q440" s="25"/>
      <c r="R440" s="25"/>
      <c r="S440" s="25"/>
      <c r="T440" s="25"/>
      <c r="U440" s="25"/>
      <c r="V440" s="25"/>
      <c r="W440" s="24"/>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c r="AZ440" s="25"/>
      <c r="BA440" s="25"/>
      <c r="BB440" s="25"/>
      <c r="BC440" s="25"/>
      <c r="BD440" s="25"/>
      <c r="BE440" s="25"/>
      <c r="BF440" s="25"/>
      <c r="BG440" s="25"/>
      <c r="BH440" s="25"/>
      <c r="BI440" s="25"/>
      <c r="BJ440" s="25"/>
      <c r="BK440" s="25"/>
      <c r="BL440" s="25"/>
      <c r="BM440" s="25"/>
      <c r="BN440" s="25"/>
      <c r="BO440" s="25"/>
      <c r="BP440" s="25"/>
      <c r="BQ440" s="25"/>
      <c r="BR440" s="25"/>
      <c r="BS440" s="25"/>
      <c r="BT440" s="25"/>
      <c r="BU440" s="25"/>
      <c r="BV440" s="25"/>
      <c r="BW440" s="25"/>
      <c r="BX440" s="25"/>
      <c r="BY440" s="25"/>
      <c r="BZ440" s="25"/>
      <c r="CA440" s="25"/>
      <c r="CB440" s="25"/>
    </row>
    <row r="441" spans="1:80">
      <c r="A441" s="26"/>
      <c r="B441" s="26"/>
      <c r="C441" s="26"/>
      <c r="D441" s="26"/>
      <c r="E441" s="26"/>
      <c r="F441" s="26"/>
      <c r="G441" s="26"/>
      <c r="H441" s="24"/>
      <c r="I441" s="25"/>
      <c r="J441" s="25"/>
      <c r="K441" s="25"/>
      <c r="L441" s="25"/>
      <c r="M441" s="25"/>
      <c r="N441" s="25"/>
      <c r="O441" s="25"/>
      <c r="P441" s="25"/>
      <c r="Q441" s="25"/>
      <c r="R441" s="25"/>
      <c r="S441" s="25"/>
      <c r="T441" s="25"/>
      <c r="U441" s="25"/>
      <c r="V441" s="25"/>
      <c r="W441" s="24"/>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c r="AZ441" s="25"/>
      <c r="BA441" s="25"/>
      <c r="BB441" s="25"/>
      <c r="BC441" s="25"/>
      <c r="BD441" s="25"/>
      <c r="BE441" s="25"/>
      <c r="BF441" s="25"/>
      <c r="BG441" s="25"/>
      <c r="BH441" s="25"/>
      <c r="BI441" s="25"/>
      <c r="BJ441" s="25"/>
      <c r="BK441" s="25"/>
      <c r="BL441" s="25"/>
      <c r="BM441" s="25"/>
      <c r="BN441" s="25"/>
      <c r="BO441" s="25"/>
      <c r="BP441" s="25"/>
      <c r="BQ441" s="25"/>
      <c r="BR441" s="25"/>
      <c r="BS441" s="25"/>
      <c r="BT441" s="25"/>
      <c r="BU441" s="25"/>
      <c r="BV441" s="25"/>
      <c r="BW441" s="25"/>
      <c r="BX441" s="25"/>
      <c r="BY441" s="25"/>
      <c r="BZ441" s="25"/>
      <c r="CA441" s="25"/>
      <c r="CB441" s="25"/>
    </row>
    <row r="442" spans="1:80">
      <c r="A442" s="26"/>
      <c r="B442" s="26"/>
      <c r="C442" s="26"/>
      <c r="D442" s="26"/>
      <c r="E442" s="26"/>
      <c r="F442" s="26"/>
      <c r="G442" s="26"/>
      <c r="H442" s="24"/>
      <c r="I442" s="25"/>
      <c r="J442" s="25"/>
      <c r="K442" s="25"/>
      <c r="L442" s="25"/>
      <c r="M442" s="25"/>
      <c r="N442" s="25"/>
      <c r="O442" s="25"/>
      <c r="P442" s="25"/>
      <c r="Q442" s="25"/>
      <c r="R442" s="25"/>
      <c r="S442" s="25"/>
      <c r="T442" s="25"/>
      <c r="U442" s="25"/>
      <c r="V442" s="25"/>
      <c r="W442" s="24"/>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5"/>
      <c r="BD442" s="25"/>
      <c r="BE442" s="25"/>
      <c r="BF442" s="25"/>
      <c r="BG442" s="25"/>
      <c r="BH442" s="25"/>
      <c r="BI442" s="25"/>
      <c r="BJ442" s="25"/>
      <c r="BK442" s="25"/>
      <c r="BL442" s="25"/>
      <c r="BM442" s="25"/>
      <c r="BN442" s="25"/>
      <c r="BO442" s="25"/>
      <c r="BP442" s="25"/>
      <c r="BQ442" s="25"/>
      <c r="BR442" s="25"/>
      <c r="BS442" s="25"/>
      <c r="BT442" s="25"/>
      <c r="BU442" s="25"/>
      <c r="BV442" s="25"/>
      <c r="BW442" s="25"/>
      <c r="BX442" s="25"/>
      <c r="BY442" s="25"/>
      <c r="BZ442" s="25"/>
      <c r="CA442" s="25"/>
      <c r="CB442" s="25"/>
    </row>
    <row r="443" spans="1:80">
      <c r="A443" s="26"/>
      <c r="B443" s="26"/>
      <c r="C443" s="26"/>
      <c r="D443" s="26"/>
      <c r="E443" s="26"/>
      <c r="F443" s="26"/>
      <c r="G443" s="26"/>
      <c r="H443" s="24"/>
      <c r="I443" s="25"/>
      <c r="J443" s="25"/>
      <c r="K443" s="25"/>
      <c r="L443" s="25"/>
      <c r="M443" s="25"/>
      <c r="N443" s="25"/>
      <c r="O443" s="25"/>
      <c r="P443" s="25"/>
      <c r="Q443" s="25"/>
      <c r="R443" s="25"/>
      <c r="S443" s="25"/>
      <c r="T443" s="25"/>
      <c r="U443" s="25"/>
      <c r="V443" s="25"/>
      <c r="W443" s="24"/>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c r="AZ443" s="25"/>
      <c r="BA443" s="25"/>
      <c r="BB443" s="25"/>
      <c r="BC443" s="25"/>
      <c r="BD443" s="25"/>
      <c r="BE443" s="25"/>
      <c r="BF443" s="25"/>
      <c r="BG443" s="25"/>
      <c r="BH443" s="25"/>
      <c r="BI443" s="25"/>
      <c r="BJ443" s="25"/>
      <c r="BK443" s="25"/>
      <c r="BL443" s="25"/>
      <c r="BM443" s="25"/>
      <c r="BN443" s="25"/>
      <c r="BO443" s="25"/>
      <c r="BP443" s="25"/>
      <c r="BQ443" s="25"/>
      <c r="BR443" s="25"/>
      <c r="BS443" s="25"/>
      <c r="BT443" s="25"/>
      <c r="BU443" s="25"/>
      <c r="BV443" s="25"/>
      <c r="BW443" s="25"/>
      <c r="BX443" s="25"/>
      <c r="BY443" s="25"/>
      <c r="BZ443" s="25"/>
      <c r="CA443" s="25"/>
      <c r="CB443" s="25"/>
    </row>
    <row r="444" spans="1:80">
      <c r="A444" s="26"/>
      <c r="B444" s="26"/>
      <c r="C444" s="26"/>
      <c r="D444" s="26"/>
      <c r="E444" s="26"/>
      <c r="F444" s="26"/>
      <c r="G444" s="26"/>
      <c r="H444" s="24"/>
      <c r="I444" s="25"/>
      <c r="J444" s="25"/>
      <c r="K444" s="25"/>
      <c r="L444" s="25"/>
      <c r="M444" s="25"/>
      <c r="N444" s="25"/>
      <c r="O444" s="25"/>
      <c r="P444" s="25"/>
      <c r="Q444" s="25"/>
      <c r="R444" s="25"/>
      <c r="S444" s="25"/>
      <c r="T444" s="25"/>
      <c r="U444" s="25"/>
      <c r="V444" s="25"/>
      <c r="W444" s="24"/>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c r="AZ444" s="25"/>
      <c r="BA444" s="25"/>
      <c r="BB444" s="25"/>
      <c r="BC444" s="25"/>
      <c r="BD444" s="25"/>
      <c r="BE444" s="25"/>
      <c r="BF444" s="25"/>
      <c r="BG444" s="25"/>
      <c r="BH444" s="25"/>
      <c r="BI444" s="25"/>
      <c r="BJ444" s="25"/>
      <c r="BK444" s="25"/>
      <c r="BL444" s="25"/>
      <c r="BM444" s="25"/>
      <c r="BN444" s="25"/>
      <c r="BO444" s="25"/>
      <c r="BP444" s="25"/>
      <c r="BQ444" s="25"/>
      <c r="BR444" s="25"/>
      <c r="BS444" s="25"/>
      <c r="BT444" s="25"/>
      <c r="BU444" s="25"/>
      <c r="BV444" s="25"/>
      <c r="BW444" s="25"/>
      <c r="BX444" s="25"/>
      <c r="BY444" s="25"/>
      <c r="BZ444" s="25"/>
      <c r="CA444" s="25"/>
      <c r="CB444" s="25"/>
    </row>
    <row r="445" spans="1:80">
      <c r="A445" s="26"/>
      <c r="B445" s="26"/>
      <c r="C445" s="26"/>
      <c r="D445" s="26"/>
      <c r="E445" s="26"/>
      <c r="F445" s="26"/>
      <c r="G445" s="26"/>
      <c r="H445" s="24"/>
      <c r="I445" s="25"/>
      <c r="J445" s="25"/>
      <c r="K445" s="25"/>
      <c r="L445" s="25"/>
      <c r="M445" s="25"/>
      <c r="N445" s="25"/>
      <c r="O445" s="25"/>
      <c r="P445" s="25"/>
      <c r="Q445" s="25"/>
      <c r="R445" s="25"/>
      <c r="S445" s="25"/>
      <c r="T445" s="25"/>
      <c r="U445" s="25"/>
      <c r="V445" s="25"/>
      <c r="W445" s="24"/>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c r="AZ445" s="25"/>
      <c r="BA445" s="25"/>
      <c r="BB445" s="25"/>
      <c r="BC445" s="25"/>
      <c r="BD445" s="25"/>
      <c r="BE445" s="25"/>
      <c r="BF445" s="25"/>
      <c r="BG445" s="25"/>
      <c r="BH445" s="25"/>
      <c r="BI445" s="25"/>
      <c r="BJ445" s="25"/>
      <c r="BK445" s="25"/>
      <c r="BL445" s="25"/>
      <c r="BM445" s="25"/>
      <c r="BN445" s="25"/>
      <c r="BO445" s="25"/>
      <c r="BP445" s="25"/>
      <c r="BQ445" s="25"/>
      <c r="BR445" s="25"/>
      <c r="BS445" s="25"/>
      <c r="BT445" s="25"/>
      <c r="BU445" s="25"/>
      <c r="BV445" s="25"/>
      <c r="BW445" s="25"/>
      <c r="BX445" s="25"/>
      <c r="BY445" s="25"/>
      <c r="BZ445" s="25"/>
      <c r="CA445" s="25"/>
      <c r="CB445" s="25"/>
    </row>
    <row r="446" spans="1:80">
      <c r="A446" s="26"/>
      <c r="B446" s="26"/>
      <c r="C446" s="26"/>
      <c r="D446" s="26"/>
      <c r="E446" s="26"/>
      <c r="F446" s="26"/>
      <c r="G446" s="26"/>
      <c r="H446" s="24"/>
      <c r="I446" s="25"/>
      <c r="J446" s="25"/>
      <c r="K446" s="25"/>
      <c r="L446" s="25"/>
      <c r="M446" s="25"/>
      <c r="N446" s="25"/>
      <c r="O446" s="25"/>
      <c r="P446" s="25"/>
      <c r="Q446" s="25"/>
      <c r="R446" s="25"/>
      <c r="S446" s="25"/>
      <c r="T446" s="25"/>
      <c r="U446" s="25"/>
      <c r="V446" s="25"/>
      <c r="W446" s="24"/>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5"/>
      <c r="BC446" s="25"/>
      <c r="BD446" s="25"/>
      <c r="BE446" s="25"/>
      <c r="BF446" s="25"/>
      <c r="BG446" s="25"/>
      <c r="BH446" s="25"/>
      <c r="BI446" s="25"/>
      <c r="BJ446" s="25"/>
      <c r="BK446" s="25"/>
      <c r="BL446" s="25"/>
      <c r="BM446" s="25"/>
      <c r="BN446" s="25"/>
      <c r="BO446" s="25"/>
      <c r="BP446" s="25"/>
      <c r="BQ446" s="25"/>
      <c r="BR446" s="25"/>
      <c r="BS446" s="25"/>
      <c r="BT446" s="25"/>
      <c r="BU446" s="25"/>
      <c r="BV446" s="25"/>
      <c r="BW446" s="25"/>
      <c r="BX446" s="25"/>
      <c r="BY446" s="25"/>
      <c r="BZ446" s="25"/>
      <c r="CA446" s="25"/>
      <c r="CB446" s="25"/>
    </row>
    <row r="447" spans="1:80">
      <c r="A447" s="26"/>
      <c r="B447" s="26"/>
      <c r="C447" s="26"/>
      <c r="D447" s="26"/>
      <c r="E447" s="26"/>
      <c r="F447" s="26"/>
      <c r="G447" s="26"/>
      <c r="H447" s="24"/>
      <c r="I447" s="25"/>
      <c r="J447" s="25"/>
      <c r="K447" s="25"/>
      <c r="L447" s="25"/>
      <c r="M447" s="25"/>
      <c r="N447" s="25"/>
      <c r="O447" s="25"/>
      <c r="P447" s="25"/>
      <c r="Q447" s="25"/>
      <c r="R447" s="25"/>
      <c r="S447" s="25"/>
      <c r="T447" s="25"/>
      <c r="U447" s="25"/>
      <c r="V447" s="25"/>
      <c r="W447" s="24"/>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c r="AZ447" s="25"/>
      <c r="BA447" s="25"/>
      <c r="BB447" s="25"/>
      <c r="BC447" s="25"/>
      <c r="BD447" s="25"/>
      <c r="BE447" s="25"/>
      <c r="BF447" s="25"/>
      <c r="BG447" s="25"/>
      <c r="BH447" s="25"/>
      <c r="BI447" s="25"/>
      <c r="BJ447" s="25"/>
      <c r="BK447" s="25"/>
      <c r="BL447" s="25"/>
      <c r="BM447" s="25"/>
      <c r="BN447" s="25"/>
      <c r="BO447" s="25"/>
      <c r="BP447" s="25"/>
      <c r="BQ447" s="25"/>
      <c r="BR447" s="25"/>
      <c r="BS447" s="25"/>
      <c r="BT447" s="25"/>
      <c r="BU447" s="25"/>
      <c r="BV447" s="25"/>
      <c r="BW447" s="25"/>
      <c r="BX447" s="25"/>
      <c r="BY447" s="25"/>
      <c r="BZ447" s="25"/>
      <c r="CA447" s="25"/>
      <c r="CB447" s="25"/>
    </row>
    <row r="448" spans="1:80">
      <c r="A448" s="26"/>
      <c r="B448" s="26"/>
      <c r="C448" s="26"/>
      <c r="D448" s="26"/>
      <c r="E448" s="26"/>
      <c r="F448" s="26"/>
      <c r="G448" s="26"/>
      <c r="H448" s="24"/>
      <c r="I448" s="25"/>
      <c r="J448" s="25"/>
      <c r="K448" s="25"/>
      <c r="L448" s="25"/>
      <c r="M448" s="25"/>
      <c r="N448" s="25"/>
      <c r="O448" s="25"/>
      <c r="P448" s="25"/>
      <c r="Q448" s="25"/>
      <c r="R448" s="25"/>
      <c r="S448" s="25"/>
      <c r="T448" s="25"/>
      <c r="U448" s="25"/>
      <c r="V448" s="25"/>
      <c r="W448" s="24"/>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c r="AZ448" s="25"/>
      <c r="BA448" s="25"/>
      <c r="BB448" s="25"/>
      <c r="BC448" s="25"/>
      <c r="BD448" s="25"/>
      <c r="BE448" s="25"/>
      <c r="BF448" s="25"/>
      <c r="BG448" s="25"/>
      <c r="BH448" s="25"/>
      <c r="BI448" s="25"/>
      <c r="BJ448" s="25"/>
      <c r="BK448" s="25"/>
      <c r="BL448" s="25"/>
      <c r="BM448" s="25"/>
      <c r="BN448" s="25"/>
      <c r="BO448" s="25"/>
      <c r="BP448" s="25"/>
      <c r="BQ448" s="25"/>
      <c r="BR448" s="25"/>
      <c r="BS448" s="25"/>
      <c r="BT448" s="25"/>
      <c r="BU448" s="25"/>
      <c r="BV448" s="25"/>
      <c r="BW448" s="25"/>
      <c r="BX448" s="25"/>
      <c r="BY448" s="25"/>
      <c r="BZ448" s="25"/>
      <c r="CA448" s="25"/>
      <c r="CB448" s="25"/>
    </row>
    <row r="449" spans="1:80">
      <c r="A449" s="26"/>
      <c r="B449" s="26"/>
      <c r="C449" s="26"/>
      <c r="D449" s="26"/>
      <c r="E449" s="26"/>
      <c r="F449" s="26"/>
      <c r="G449" s="26"/>
      <c r="H449" s="24"/>
      <c r="I449" s="25"/>
      <c r="J449" s="25"/>
      <c r="K449" s="25"/>
      <c r="L449" s="25"/>
      <c r="M449" s="25"/>
      <c r="N449" s="25"/>
      <c r="O449" s="25"/>
      <c r="P449" s="25"/>
      <c r="Q449" s="25"/>
      <c r="R449" s="25"/>
      <c r="S449" s="25"/>
      <c r="T449" s="25"/>
      <c r="U449" s="25"/>
      <c r="V449" s="25"/>
      <c r="W449" s="24"/>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c r="AZ449" s="25"/>
      <c r="BA449" s="25"/>
      <c r="BB449" s="25"/>
      <c r="BC449" s="25"/>
      <c r="BD449" s="25"/>
      <c r="BE449" s="25"/>
      <c r="BF449" s="25"/>
      <c r="BG449" s="25"/>
      <c r="BH449" s="25"/>
      <c r="BI449" s="25"/>
      <c r="BJ449" s="25"/>
      <c r="BK449" s="25"/>
      <c r="BL449" s="25"/>
      <c r="BM449" s="25"/>
      <c r="BN449" s="25"/>
      <c r="BO449" s="25"/>
      <c r="BP449" s="25"/>
      <c r="BQ449" s="25"/>
      <c r="BR449" s="25"/>
      <c r="BS449" s="25"/>
      <c r="BT449" s="25"/>
      <c r="BU449" s="25"/>
      <c r="BV449" s="25"/>
      <c r="BW449" s="25"/>
      <c r="BX449" s="25"/>
      <c r="BY449" s="25"/>
      <c r="BZ449" s="25"/>
      <c r="CA449" s="25"/>
      <c r="CB449" s="25"/>
    </row>
    <row r="450" spans="1:80">
      <c r="A450" s="26"/>
      <c r="B450" s="26"/>
      <c r="C450" s="26"/>
      <c r="D450" s="26"/>
      <c r="E450" s="26"/>
      <c r="F450" s="26"/>
      <c r="G450" s="26"/>
      <c r="H450" s="24"/>
      <c r="I450" s="25"/>
      <c r="J450" s="25"/>
      <c r="K450" s="25"/>
      <c r="L450" s="25"/>
      <c r="M450" s="25"/>
      <c r="N450" s="25"/>
      <c r="O450" s="25"/>
      <c r="P450" s="25"/>
      <c r="Q450" s="25"/>
      <c r="R450" s="25"/>
      <c r="S450" s="25"/>
      <c r="T450" s="25"/>
      <c r="U450" s="25"/>
      <c r="V450" s="25"/>
      <c r="W450" s="24"/>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c r="AZ450" s="25"/>
      <c r="BA450" s="25"/>
      <c r="BB450" s="25"/>
      <c r="BC450" s="25"/>
      <c r="BD450" s="25"/>
      <c r="BE450" s="25"/>
      <c r="BF450" s="25"/>
      <c r="BG450" s="25"/>
      <c r="BH450" s="25"/>
      <c r="BI450" s="25"/>
      <c r="BJ450" s="25"/>
      <c r="BK450" s="25"/>
      <c r="BL450" s="25"/>
      <c r="BM450" s="25"/>
      <c r="BN450" s="25"/>
      <c r="BO450" s="25"/>
      <c r="BP450" s="25"/>
      <c r="BQ450" s="25"/>
      <c r="BR450" s="25"/>
      <c r="BS450" s="25"/>
      <c r="BT450" s="25"/>
      <c r="BU450" s="25"/>
      <c r="BV450" s="25"/>
      <c r="BW450" s="25"/>
      <c r="BX450" s="25"/>
      <c r="BY450" s="25"/>
      <c r="BZ450" s="25"/>
      <c r="CA450" s="25"/>
      <c r="CB450" s="25"/>
    </row>
    <row r="451" spans="1:80">
      <c r="A451" s="26"/>
      <c r="B451" s="26"/>
      <c r="C451" s="26"/>
      <c r="D451" s="26"/>
      <c r="E451" s="26"/>
      <c r="F451" s="26"/>
      <c r="G451" s="26"/>
      <c r="H451" s="24"/>
      <c r="I451" s="25"/>
      <c r="J451" s="25"/>
      <c r="K451" s="25"/>
      <c r="L451" s="25"/>
      <c r="M451" s="25"/>
      <c r="N451" s="25"/>
      <c r="O451" s="25"/>
      <c r="P451" s="25"/>
      <c r="Q451" s="25"/>
      <c r="R451" s="25"/>
      <c r="S451" s="25"/>
      <c r="T451" s="25"/>
      <c r="U451" s="25"/>
      <c r="V451" s="25"/>
      <c r="W451" s="24"/>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c r="AZ451" s="25"/>
      <c r="BA451" s="25"/>
      <c r="BB451" s="25"/>
      <c r="BC451" s="25"/>
      <c r="BD451" s="25"/>
      <c r="BE451" s="25"/>
      <c r="BF451" s="25"/>
      <c r="BG451" s="25"/>
      <c r="BH451" s="25"/>
      <c r="BI451" s="25"/>
      <c r="BJ451" s="25"/>
      <c r="BK451" s="25"/>
      <c r="BL451" s="25"/>
      <c r="BM451" s="25"/>
      <c r="BN451" s="25"/>
      <c r="BO451" s="25"/>
      <c r="BP451" s="25"/>
      <c r="BQ451" s="25"/>
      <c r="BR451" s="25"/>
      <c r="BS451" s="25"/>
      <c r="BT451" s="25"/>
      <c r="BU451" s="25"/>
      <c r="BV451" s="25"/>
      <c r="BW451" s="25"/>
      <c r="BX451" s="25"/>
      <c r="BY451" s="25"/>
      <c r="BZ451" s="25"/>
      <c r="CA451" s="25"/>
      <c r="CB451" s="25"/>
    </row>
    <row r="452" spans="1:80">
      <c r="A452" s="26"/>
      <c r="B452" s="26"/>
      <c r="C452" s="26"/>
      <c r="D452" s="26"/>
      <c r="E452" s="26"/>
      <c r="F452" s="26"/>
      <c r="G452" s="26"/>
      <c r="H452" s="24"/>
      <c r="I452" s="25"/>
      <c r="J452" s="25"/>
      <c r="K452" s="25"/>
      <c r="L452" s="25"/>
      <c r="M452" s="25"/>
      <c r="N452" s="25"/>
      <c r="O452" s="25"/>
      <c r="P452" s="25"/>
      <c r="Q452" s="25"/>
      <c r="R452" s="25"/>
      <c r="S452" s="25"/>
      <c r="T452" s="25"/>
      <c r="U452" s="25"/>
      <c r="V452" s="25"/>
      <c r="W452" s="24"/>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c r="AZ452" s="25"/>
      <c r="BA452" s="25"/>
      <c r="BB452" s="25"/>
      <c r="BC452" s="25"/>
      <c r="BD452" s="25"/>
      <c r="BE452" s="25"/>
      <c r="BF452" s="25"/>
      <c r="BG452" s="25"/>
      <c r="BH452" s="25"/>
      <c r="BI452" s="25"/>
      <c r="BJ452" s="25"/>
      <c r="BK452" s="25"/>
      <c r="BL452" s="25"/>
      <c r="BM452" s="25"/>
      <c r="BN452" s="25"/>
      <c r="BO452" s="25"/>
      <c r="BP452" s="25"/>
      <c r="BQ452" s="25"/>
      <c r="BR452" s="25"/>
      <c r="BS452" s="25"/>
      <c r="BT452" s="25"/>
      <c r="BU452" s="25"/>
      <c r="BV452" s="25"/>
      <c r="BW452" s="25"/>
      <c r="BX452" s="25"/>
      <c r="BY452" s="25"/>
      <c r="BZ452" s="25"/>
      <c r="CA452" s="25"/>
      <c r="CB452" s="25"/>
    </row>
    <row r="453" spans="1:80">
      <c r="A453" s="26"/>
      <c r="B453" s="26"/>
      <c r="C453" s="26"/>
      <c r="D453" s="26"/>
      <c r="E453" s="26"/>
      <c r="F453" s="26"/>
      <c r="G453" s="26"/>
      <c r="H453" s="24"/>
      <c r="I453" s="25"/>
      <c r="J453" s="25"/>
      <c r="K453" s="25"/>
      <c r="L453" s="25"/>
      <c r="M453" s="25"/>
      <c r="N453" s="25"/>
      <c r="O453" s="25"/>
      <c r="P453" s="25"/>
      <c r="Q453" s="25"/>
      <c r="R453" s="25"/>
      <c r="S453" s="25"/>
      <c r="T453" s="25"/>
      <c r="U453" s="25"/>
      <c r="V453" s="25"/>
      <c r="W453" s="24"/>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c r="AZ453" s="25"/>
      <c r="BA453" s="25"/>
      <c r="BB453" s="25"/>
      <c r="BC453" s="25"/>
      <c r="BD453" s="25"/>
      <c r="BE453" s="25"/>
      <c r="BF453" s="25"/>
      <c r="BG453" s="25"/>
      <c r="BH453" s="25"/>
      <c r="BI453" s="25"/>
      <c r="BJ453" s="25"/>
      <c r="BK453" s="25"/>
      <c r="BL453" s="25"/>
      <c r="BM453" s="25"/>
      <c r="BN453" s="25"/>
      <c r="BO453" s="25"/>
      <c r="BP453" s="25"/>
      <c r="BQ453" s="25"/>
      <c r="BR453" s="25"/>
      <c r="BS453" s="25"/>
      <c r="BT453" s="25"/>
      <c r="BU453" s="25"/>
      <c r="BV453" s="25"/>
      <c r="BW453" s="25"/>
      <c r="BX453" s="25"/>
      <c r="BY453" s="25"/>
      <c r="BZ453" s="25"/>
      <c r="CA453" s="25"/>
      <c r="CB453" s="25"/>
    </row>
    <row r="454" spans="1:80">
      <c r="A454" s="26"/>
      <c r="B454" s="26"/>
      <c r="C454" s="26"/>
      <c r="D454" s="26"/>
      <c r="E454" s="26"/>
      <c r="F454" s="26"/>
      <c r="G454" s="26"/>
      <c r="H454" s="24"/>
      <c r="I454" s="25"/>
      <c r="J454" s="25"/>
      <c r="K454" s="25"/>
      <c r="L454" s="25"/>
      <c r="M454" s="25"/>
      <c r="N454" s="25"/>
      <c r="O454" s="25"/>
      <c r="P454" s="25"/>
      <c r="Q454" s="25"/>
      <c r="R454" s="25"/>
      <c r="S454" s="25"/>
      <c r="T454" s="25"/>
      <c r="U454" s="25"/>
      <c r="V454" s="25"/>
      <c r="W454" s="24"/>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c r="AZ454" s="25"/>
      <c r="BA454" s="25"/>
      <c r="BB454" s="25"/>
      <c r="BC454" s="25"/>
      <c r="BD454" s="25"/>
      <c r="BE454" s="25"/>
      <c r="BF454" s="25"/>
      <c r="BG454" s="25"/>
      <c r="BH454" s="25"/>
      <c r="BI454" s="25"/>
      <c r="BJ454" s="25"/>
      <c r="BK454" s="25"/>
      <c r="BL454" s="25"/>
      <c r="BM454" s="25"/>
      <c r="BN454" s="25"/>
      <c r="BO454" s="25"/>
      <c r="BP454" s="25"/>
      <c r="BQ454" s="25"/>
      <c r="BR454" s="25"/>
      <c r="BS454" s="25"/>
      <c r="BT454" s="25"/>
      <c r="BU454" s="25"/>
      <c r="BV454" s="25"/>
      <c r="BW454" s="25"/>
      <c r="BX454" s="25"/>
      <c r="BY454" s="25"/>
      <c r="BZ454" s="25"/>
      <c r="CA454" s="25"/>
      <c r="CB454" s="25"/>
    </row>
    <row r="455" spans="1:80">
      <c r="A455" s="26"/>
      <c r="B455" s="26"/>
      <c r="C455" s="26"/>
      <c r="D455" s="26"/>
      <c r="E455" s="26"/>
      <c r="F455" s="26"/>
      <c r="G455" s="26"/>
      <c r="H455" s="24"/>
      <c r="I455" s="25"/>
      <c r="J455" s="25"/>
      <c r="K455" s="25"/>
      <c r="L455" s="25"/>
      <c r="M455" s="25"/>
      <c r="N455" s="25"/>
      <c r="O455" s="25"/>
      <c r="P455" s="25"/>
      <c r="Q455" s="25"/>
      <c r="R455" s="25"/>
      <c r="S455" s="25"/>
      <c r="T455" s="25"/>
      <c r="U455" s="25"/>
      <c r="V455" s="25"/>
      <c r="W455" s="24"/>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c r="AZ455" s="25"/>
      <c r="BA455" s="25"/>
      <c r="BB455" s="25"/>
      <c r="BC455" s="25"/>
      <c r="BD455" s="25"/>
      <c r="BE455" s="25"/>
      <c r="BF455" s="25"/>
      <c r="BG455" s="25"/>
      <c r="BH455" s="25"/>
      <c r="BI455" s="25"/>
      <c r="BJ455" s="25"/>
      <c r="BK455" s="25"/>
      <c r="BL455" s="25"/>
      <c r="BM455" s="25"/>
      <c r="BN455" s="25"/>
      <c r="BO455" s="25"/>
      <c r="BP455" s="25"/>
      <c r="BQ455" s="25"/>
      <c r="BR455" s="25"/>
      <c r="BS455" s="25"/>
      <c r="BT455" s="25"/>
      <c r="BU455" s="25"/>
      <c r="BV455" s="25"/>
      <c r="BW455" s="25"/>
      <c r="BX455" s="25"/>
      <c r="BY455" s="25"/>
      <c r="BZ455" s="25"/>
      <c r="CA455" s="25"/>
      <c r="CB455" s="25"/>
    </row>
    <row r="456" spans="1:80">
      <c r="A456" s="26"/>
      <c r="B456" s="26"/>
      <c r="C456" s="26"/>
      <c r="D456" s="26"/>
      <c r="E456" s="26"/>
      <c r="F456" s="26"/>
      <c r="G456" s="26"/>
      <c r="H456" s="24"/>
      <c r="I456" s="25"/>
      <c r="J456" s="25"/>
      <c r="K456" s="25"/>
      <c r="L456" s="25"/>
      <c r="M456" s="25"/>
      <c r="N456" s="25"/>
      <c r="O456" s="25"/>
      <c r="P456" s="25"/>
      <c r="Q456" s="25"/>
      <c r="R456" s="25"/>
      <c r="S456" s="25"/>
      <c r="T456" s="25"/>
      <c r="U456" s="25"/>
      <c r="V456" s="25"/>
      <c r="W456" s="24"/>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c r="AZ456" s="25"/>
      <c r="BA456" s="25"/>
      <c r="BB456" s="25"/>
      <c r="BC456" s="25"/>
      <c r="BD456" s="25"/>
      <c r="BE456" s="25"/>
      <c r="BF456" s="25"/>
      <c r="BG456" s="25"/>
      <c r="BH456" s="25"/>
      <c r="BI456" s="25"/>
      <c r="BJ456" s="25"/>
      <c r="BK456" s="25"/>
      <c r="BL456" s="25"/>
      <c r="BM456" s="25"/>
      <c r="BN456" s="25"/>
      <c r="BO456" s="25"/>
      <c r="BP456" s="25"/>
      <c r="BQ456" s="25"/>
      <c r="BR456" s="25"/>
      <c r="BS456" s="25"/>
      <c r="BT456" s="25"/>
      <c r="BU456" s="25"/>
      <c r="BV456" s="25"/>
      <c r="BW456" s="25"/>
      <c r="BX456" s="25"/>
      <c r="BY456" s="25"/>
      <c r="BZ456" s="25"/>
      <c r="CA456" s="25"/>
      <c r="CB456" s="25"/>
    </row>
    <row r="457" spans="1:80">
      <c r="A457" s="26"/>
      <c r="B457" s="26"/>
      <c r="C457" s="26"/>
      <c r="D457" s="26"/>
      <c r="E457" s="26"/>
      <c r="F457" s="26"/>
      <c r="G457" s="26"/>
      <c r="H457" s="24"/>
      <c r="I457" s="25"/>
      <c r="J457" s="25"/>
      <c r="K457" s="25"/>
      <c r="L457" s="25"/>
      <c r="M457" s="25"/>
      <c r="N457" s="25"/>
      <c r="O457" s="25"/>
      <c r="P457" s="25"/>
      <c r="Q457" s="25"/>
      <c r="R457" s="25"/>
      <c r="S457" s="25"/>
      <c r="T457" s="25"/>
      <c r="U457" s="25"/>
      <c r="V457" s="25"/>
      <c r="W457" s="24"/>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c r="AZ457" s="25"/>
      <c r="BA457" s="25"/>
      <c r="BB457" s="25"/>
      <c r="BC457" s="25"/>
      <c r="BD457" s="25"/>
      <c r="BE457" s="25"/>
      <c r="BF457" s="25"/>
      <c r="BG457" s="25"/>
      <c r="BH457" s="25"/>
      <c r="BI457" s="25"/>
      <c r="BJ457" s="25"/>
      <c r="BK457" s="25"/>
      <c r="BL457" s="25"/>
      <c r="BM457" s="25"/>
      <c r="BN457" s="25"/>
      <c r="BO457" s="25"/>
      <c r="BP457" s="25"/>
      <c r="BQ457" s="25"/>
      <c r="BR457" s="25"/>
      <c r="BS457" s="25"/>
      <c r="BT457" s="25"/>
      <c r="BU457" s="25"/>
      <c r="BV457" s="25"/>
      <c r="BW457" s="25"/>
      <c r="BX457" s="25"/>
      <c r="BY457" s="25"/>
      <c r="BZ457" s="25"/>
      <c r="CA457" s="25"/>
      <c r="CB457" s="25"/>
    </row>
    <row r="458" spans="1:80">
      <c r="A458" s="26"/>
      <c r="B458" s="26"/>
      <c r="C458" s="26"/>
      <c r="D458" s="26"/>
      <c r="E458" s="26"/>
      <c r="F458" s="26"/>
      <c r="G458" s="26"/>
      <c r="H458" s="24"/>
      <c r="I458" s="25"/>
      <c r="J458" s="25"/>
      <c r="K458" s="25"/>
      <c r="L458" s="25"/>
      <c r="M458" s="25"/>
      <c r="N458" s="25"/>
      <c r="O458" s="25"/>
      <c r="P458" s="25"/>
      <c r="Q458" s="25"/>
      <c r="R458" s="25"/>
      <c r="S458" s="25"/>
      <c r="T458" s="25"/>
      <c r="U458" s="25"/>
      <c r="V458" s="25"/>
      <c r="W458" s="24"/>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c r="AZ458" s="25"/>
      <c r="BA458" s="25"/>
      <c r="BB458" s="25"/>
      <c r="BC458" s="25"/>
      <c r="BD458" s="25"/>
      <c r="BE458" s="25"/>
      <c r="BF458" s="25"/>
      <c r="BG458" s="25"/>
      <c r="BH458" s="25"/>
      <c r="BI458" s="25"/>
      <c r="BJ458" s="25"/>
      <c r="BK458" s="25"/>
      <c r="BL458" s="25"/>
      <c r="BM458" s="25"/>
      <c r="BN458" s="25"/>
      <c r="BO458" s="25"/>
      <c r="BP458" s="25"/>
      <c r="BQ458" s="25"/>
      <c r="BR458" s="25"/>
      <c r="BS458" s="25"/>
      <c r="BT458" s="25"/>
      <c r="BU458" s="25"/>
      <c r="BV458" s="25"/>
      <c r="BW458" s="25"/>
      <c r="BX458" s="25"/>
      <c r="BY458" s="25"/>
      <c r="BZ458" s="25"/>
      <c r="CA458" s="25"/>
      <c r="CB458" s="25"/>
    </row>
    <row r="459" spans="1:80">
      <c r="A459" s="26"/>
      <c r="B459" s="26"/>
      <c r="C459" s="26"/>
      <c r="D459" s="26"/>
      <c r="E459" s="26"/>
      <c r="F459" s="26"/>
      <c r="G459" s="26"/>
      <c r="H459" s="24"/>
      <c r="I459" s="25"/>
      <c r="J459" s="25"/>
      <c r="K459" s="25"/>
      <c r="L459" s="25"/>
      <c r="M459" s="25"/>
      <c r="N459" s="25"/>
      <c r="O459" s="25"/>
      <c r="P459" s="25"/>
      <c r="Q459" s="25"/>
      <c r="R459" s="25"/>
      <c r="S459" s="25"/>
      <c r="T459" s="25"/>
      <c r="U459" s="25"/>
      <c r="V459" s="25"/>
      <c r="W459" s="24"/>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c r="AZ459" s="25"/>
      <c r="BA459" s="25"/>
      <c r="BB459" s="25"/>
      <c r="BC459" s="25"/>
      <c r="BD459" s="25"/>
      <c r="BE459" s="25"/>
      <c r="BF459" s="25"/>
      <c r="BG459" s="25"/>
      <c r="BH459" s="25"/>
      <c r="BI459" s="25"/>
      <c r="BJ459" s="25"/>
      <c r="BK459" s="25"/>
      <c r="BL459" s="25"/>
      <c r="BM459" s="25"/>
      <c r="BN459" s="25"/>
      <c r="BO459" s="25"/>
      <c r="BP459" s="25"/>
      <c r="BQ459" s="25"/>
      <c r="BR459" s="25"/>
      <c r="BS459" s="25"/>
      <c r="BT459" s="25"/>
      <c r="BU459" s="25"/>
      <c r="BV459" s="25"/>
      <c r="BW459" s="25"/>
      <c r="BX459" s="25"/>
      <c r="BY459" s="25"/>
      <c r="BZ459" s="25"/>
      <c r="CA459" s="25"/>
      <c r="CB459" s="25"/>
    </row>
    <row r="460" spans="1:80">
      <c r="A460" s="26"/>
      <c r="B460" s="26"/>
      <c r="C460" s="26"/>
      <c r="D460" s="26"/>
      <c r="E460" s="26"/>
      <c r="F460" s="26"/>
      <c r="G460" s="26"/>
      <c r="H460" s="24"/>
      <c r="I460" s="25"/>
      <c r="J460" s="25"/>
      <c r="K460" s="25"/>
      <c r="L460" s="25"/>
      <c r="M460" s="25"/>
      <c r="N460" s="25"/>
      <c r="O460" s="25"/>
      <c r="P460" s="25"/>
      <c r="Q460" s="25"/>
      <c r="R460" s="25"/>
      <c r="S460" s="25"/>
      <c r="T460" s="25"/>
      <c r="U460" s="25"/>
      <c r="V460" s="25"/>
      <c r="W460" s="24"/>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c r="AZ460" s="25"/>
      <c r="BA460" s="25"/>
      <c r="BB460" s="25"/>
      <c r="BC460" s="25"/>
      <c r="BD460" s="25"/>
      <c r="BE460" s="25"/>
      <c r="BF460" s="25"/>
      <c r="BG460" s="25"/>
      <c r="BH460" s="25"/>
      <c r="BI460" s="25"/>
      <c r="BJ460" s="25"/>
      <c r="BK460" s="25"/>
      <c r="BL460" s="25"/>
      <c r="BM460" s="25"/>
      <c r="BN460" s="25"/>
      <c r="BO460" s="25"/>
      <c r="BP460" s="25"/>
      <c r="BQ460" s="25"/>
      <c r="BR460" s="25"/>
      <c r="BS460" s="25"/>
      <c r="BT460" s="25"/>
      <c r="BU460" s="25"/>
      <c r="BV460" s="25"/>
      <c r="BW460" s="25"/>
      <c r="BX460" s="25"/>
      <c r="BY460" s="25"/>
      <c r="BZ460" s="25"/>
      <c r="CA460" s="25"/>
      <c r="CB460" s="25"/>
    </row>
    <row r="461" spans="1:80">
      <c r="A461" s="26"/>
      <c r="B461" s="26"/>
      <c r="C461" s="26"/>
      <c r="D461" s="26"/>
      <c r="E461" s="26"/>
      <c r="F461" s="26"/>
      <c r="G461" s="26"/>
      <c r="H461" s="24"/>
      <c r="I461" s="25"/>
      <c r="J461" s="25"/>
      <c r="K461" s="25"/>
      <c r="L461" s="25"/>
      <c r="M461" s="25"/>
      <c r="N461" s="25"/>
      <c r="O461" s="25"/>
      <c r="P461" s="25"/>
      <c r="Q461" s="25"/>
      <c r="R461" s="25"/>
      <c r="S461" s="25"/>
      <c r="T461" s="25"/>
      <c r="U461" s="25"/>
      <c r="V461" s="25"/>
      <c r="W461" s="24"/>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c r="AV461" s="25"/>
      <c r="AW461" s="25"/>
      <c r="AX461" s="25"/>
      <c r="AY461" s="25"/>
      <c r="AZ461" s="25"/>
      <c r="BA461" s="25"/>
      <c r="BB461" s="25"/>
      <c r="BC461" s="25"/>
      <c r="BD461" s="25"/>
      <c r="BE461" s="25"/>
      <c r="BF461" s="25"/>
      <c r="BG461" s="25"/>
      <c r="BH461" s="25"/>
      <c r="BI461" s="25"/>
      <c r="BJ461" s="25"/>
      <c r="BK461" s="25"/>
      <c r="BL461" s="25"/>
      <c r="BM461" s="25"/>
      <c r="BN461" s="25"/>
      <c r="BO461" s="25"/>
      <c r="BP461" s="25"/>
      <c r="BQ461" s="25"/>
      <c r="BR461" s="25"/>
      <c r="BS461" s="25"/>
      <c r="BT461" s="25"/>
      <c r="BU461" s="25"/>
      <c r="BV461" s="25"/>
      <c r="BW461" s="25"/>
      <c r="BX461" s="25"/>
      <c r="BY461" s="25"/>
      <c r="BZ461" s="25"/>
      <c r="CA461" s="25"/>
      <c r="CB461" s="25"/>
    </row>
    <row r="462" spans="1:80">
      <c r="A462" s="26"/>
      <c r="B462" s="26"/>
      <c r="C462" s="26"/>
      <c r="D462" s="26"/>
      <c r="E462" s="26"/>
      <c r="F462" s="26"/>
      <c r="G462" s="26"/>
      <c r="H462" s="24"/>
      <c r="I462" s="25"/>
      <c r="J462" s="25"/>
      <c r="K462" s="25"/>
      <c r="L462" s="25"/>
      <c r="M462" s="25"/>
      <c r="N462" s="25"/>
      <c r="O462" s="25"/>
      <c r="P462" s="25"/>
      <c r="Q462" s="25"/>
      <c r="R462" s="25"/>
      <c r="S462" s="25"/>
      <c r="T462" s="25"/>
      <c r="U462" s="25"/>
      <c r="V462" s="25"/>
      <c r="W462" s="24"/>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c r="AZ462" s="25"/>
      <c r="BA462" s="25"/>
      <c r="BB462" s="25"/>
      <c r="BC462" s="25"/>
      <c r="BD462" s="25"/>
      <c r="BE462" s="25"/>
      <c r="BF462" s="25"/>
      <c r="BG462" s="25"/>
      <c r="BH462" s="25"/>
      <c r="BI462" s="25"/>
      <c r="BJ462" s="25"/>
      <c r="BK462" s="25"/>
      <c r="BL462" s="25"/>
      <c r="BM462" s="25"/>
      <c r="BN462" s="25"/>
      <c r="BO462" s="25"/>
      <c r="BP462" s="25"/>
      <c r="BQ462" s="25"/>
      <c r="BR462" s="25"/>
      <c r="BS462" s="25"/>
      <c r="BT462" s="25"/>
      <c r="BU462" s="25"/>
      <c r="BV462" s="25"/>
      <c r="BW462" s="25"/>
      <c r="BX462" s="25"/>
      <c r="BY462" s="25"/>
      <c r="BZ462" s="25"/>
      <c r="CA462" s="25"/>
      <c r="CB462" s="25"/>
    </row>
    <row r="463" spans="1:80">
      <c r="A463" s="26"/>
      <c r="B463" s="26"/>
      <c r="C463" s="26"/>
      <c r="D463" s="26"/>
      <c r="E463" s="26"/>
      <c r="F463" s="26"/>
      <c r="G463" s="26"/>
      <c r="H463" s="24"/>
      <c r="I463" s="25"/>
      <c r="J463" s="25"/>
      <c r="K463" s="25"/>
      <c r="L463" s="25"/>
      <c r="M463" s="25"/>
      <c r="N463" s="25"/>
      <c r="O463" s="25"/>
      <c r="P463" s="25"/>
      <c r="Q463" s="25"/>
      <c r="R463" s="25"/>
      <c r="S463" s="25"/>
      <c r="T463" s="25"/>
      <c r="U463" s="25"/>
      <c r="V463" s="25"/>
      <c r="W463" s="24"/>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c r="AZ463" s="25"/>
      <c r="BA463" s="25"/>
      <c r="BB463" s="25"/>
      <c r="BC463" s="25"/>
      <c r="BD463" s="25"/>
      <c r="BE463" s="25"/>
      <c r="BF463" s="25"/>
      <c r="BG463" s="25"/>
      <c r="BH463" s="25"/>
      <c r="BI463" s="25"/>
      <c r="BJ463" s="25"/>
      <c r="BK463" s="25"/>
      <c r="BL463" s="25"/>
      <c r="BM463" s="25"/>
      <c r="BN463" s="25"/>
      <c r="BO463" s="25"/>
      <c r="BP463" s="25"/>
      <c r="BQ463" s="25"/>
      <c r="BR463" s="25"/>
      <c r="BS463" s="25"/>
      <c r="BT463" s="25"/>
      <c r="BU463" s="25"/>
      <c r="BV463" s="25"/>
      <c r="BW463" s="25"/>
      <c r="BX463" s="25"/>
      <c r="BY463" s="25"/>
      <c r="BZ463" s="25"/>
      <c r="CA463" s="25"/>
      <c r="CB463" s="25"/>
    </row>
    <row r="464" spans="1:80">
      <c r="A464" s="26"/>
      <c r="B464" s="26"/>
      <c r="C464" s="26"/>
      <c r="D464" s="26"/>
      <c r="E464" s="26"/>
      <c r="F464" s="26"/>
      <c r="G464" s="26"/>
      <c r="H464" s="24"/>
      <c r="I464" s="25"/>
      <c r="J464" s="25"/>
      <c r="K464" s="25"/>
      <c r="L464" s="25"/>
      <c r="M464" s="25"/>
      <c r="N464" s="25"/>
      <c r="O464" s="25"/>
      <c r="P464" s="25"/>
      <c r="Q464" s="25"/>
      <c r="R464" s="25"/>
      <c r="S464" s="25"/>
      <c r="T464" s="25"/>
      <c r="U464" s="25"/>
      <c r="V464" s="25"/>
      <c r="W464" s="24"/>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5"/>
      <c r="BC464" s="25"/>
      <c r="BD464" s="25"/>
      <c r="BE464" s="25"/>
      <c r="BF464" s="25"/>
      <c r="BG464" s="25"/>
      <c r="BH464" s="25"/>
      <c r="BI464" s="25"/>
      <c r="BJ464" s="25"/>
      <c r="BK464" s="25"/>
      <c r="BL464" s="25"/>
      <c r="BM464" s="25"/>
      <c r="BN464" s="25"/>
      <c r="BO464" s="25"/>
      <c r="BP464" s="25"/>
      <c r="BQ464" s="25"/>
      <c r="BR464" s="25"/>
      <c r="BS464" s="25"/>
      <c r="BT464" s="25"/>
      <c r="BU464" s="25"/>
      <c r="BV464" s="25"/>
      <c r="BW464" s="25"/>
      <c r="BX464" s="25"/>
      <c r="BY464" s="25"/>
      <c r="BZ464" s="25"/>
      <c r="CA464" s="25"/>
      <c r="CB464" s="25"/>
    </row>
    <row r="465" spans="1:80">
      <c r="A465" s="26"/>
      <c r="B465" s="26"/>
      <c r="C465" s="26"/>
      <c r="D465" s="26"/>
      <c r="E465" s="26"/>
      <c r="F465" s="26"/>
      <c r="G465" s="26"/>
      <c r="H465" s="24"/>
      <c r="I465" s="25"/>
      <c r="J465" s="25"/>
      <c r="K465" s="25"/>
      <c r="L465" s="25"/>
      <c r="M465" s="25"/>
      <c r="N465" s="25"/>
      <c r="O465" s="25"/>
      <c r="P465" s="25"/>
      <c r="Q465" s="25"/>
      <c r="R465" s="25"/>
      <c r="S465" s="25"/>
      <c r="T465" s="25"/>
      <c r="U465" s="25"/>
      <c r="V465" s="25"/>
      <c r="W465" s="24"/>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c r="AZ465" s="25"/>
      <c r="BA465" s="25"/>
      <c r="BB465" s="25"/>
      <c r="BC465" s="25"/>
      <c r="BD465" s="25"/>
      <c r="BE465" s="25"/>
      <c r="BF465" s="25"/>
      <c r="BG465" s="25"/>
      <c r="BH465" s="25"/>
      <c r="BI465" s="25"/>
      <c r="BJ465" s="25"/>
      <c r="BK465" s="25"/>
      <c r="BL465" s="25"/>
      <c r="BM465" s="25"/>
      <c r="BN465" s="25"/>
      <c r="BO465" s="25"/>
      <c r="BP465" s="25"/>
      <c r="BQ465" s="25"/>
      <c r="BR465" s="25"/>
      <c r="BS465" s="25"/>
      <c r="BT465" s="25"/>
      <c r="BU465" s="25"/>
      <c r="BV465" s="25"/>
      <c r="BW465" s="25"/>
      <c r="BX465" s="25"/>
      <c r="BY465" s="25"/>
      <c r="BZ465" s="25"/>
      <c r="CA465" s="25"/>
      <c r="CB465" s="25"/>
    </row>
    <row r="466" spans="1:80">
      <c r="A466" s="26"/>
      <c r="B466" s="26"/>
      <c r="C466" s="26"/>
      <c r="D466" s="26"/>
      <c r="E466" s="26"/>
      <c r="F466" s="26"/>
      <c r="G466" s="26"/>
      <c r="H466" s="24"/>
      <c r="I466" s="25"/>
      <c r="J466" s="25"/>
      <c r="K466" s="25"/>
      <c r="L466" s="25"/>
      <c r="M466" s="25"/>
      <c r="N466" s="25"/>
      <c r="O466" s="25"/>
      <c r="P466" s="25"/>
      <c r="Q466" s="25"/>
      <c r="R466" s="25"/>
      <c r="S466" s="25"/>
      <c r="T466" s="25"/>
      <c r="U466" s="25"/>
      <c r="V466" s="25"/>
      <c r="W466" s="24"/>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c r="AZ466" s="25"/>
      <c r="BA466" s="25"/>
      <c r="BB466" s="25"/>
      <c r="BC466" s="25"/>
      <c r="BD466" s="25"/>
      <c r="BE466" s="25"/>
      <c r="BF466" s="25"/>
      <c r="BG466" s="25"/>
      <c r="BH466" s="25"/>
      <c r="BI466" s="25"/>
      <c r="BJ466" s="25"/>
      <c r="BK466" s="25"/>
      <c r="BL466" s="25"/>
      <c r="BM466" s="25"/>
      <c r="BN466" s="25"/>
      <c r="BO466" s="25"/>
      <c r="BP466" s="25"/>
      <c r="BQ466" s="25"/>
      <c r="BR466" s="25"/>
      <c r="BS466" s="25"/>
      <c r="BT466" s="25"/>
      <c r="BU466" s="25"/>
      <c r="BV466" s="25"/>
      <c r="BW466" s="25"/>
      <c r="BX466" s="25"/>
      <c r="BY466" s="25"/>
      <c r="BZ466" s="25"/>
      <c r="CA466" s="25"/>
      <c r="CB466" s="25"/>
    </row>
    <row r="467" spans="1:80">
      <c r="A467" s="26"/>
      <c r="B467" s="26"/>
      <c r="C467" s="26"/>
      <c r="D467" s="26"/>
      <c r="E467" s="26"/>
      <c r="F467" s="26"/>
      <c r="G467" s="26"/>
      <c r="H467" s="24"/>
      <c r="I467" s="25"/>
      <c r="J467" s="25"/>
      <c r="K467" s="25"/>
      <c r="L467" s="25"/>
      <c r="M467" s="25"/>
      <c r="N467" s="25"/>
      <c r="O467" s="25"/>
      <c r="P467" s="25"/>
      <c r="Q467" s="25"/>
      <c r="R467" s="25"/>
      <c r="S467" s="25"/>
      <c r="T467" s="25"/>
      <c r="U467" s="25"/>
      <c r="V467" s="25"/>
      <c r="W467" s="24"/>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c r="AZ467" s="25"/>
      <c r="BA467" s="25"/>
      <c r="BB467" s="25"/>
      <c r="BC467" s="25"/>
      <c r="BD467" s="25"/>
      <c r="BE467" s="25"/>
      <c r="BF467" s="25"/>
      <c r="BG467" s="25"/>
      <c r="BH467" s="25"/>
      <c r="BI467" s="25"/>
      <c r="BJ467" s="25"/>
      <c r="BK467" s="25"/>
      <c r="BL467" s="25"/>
      <c r="BM467" s="25"/>
      <c r="BN467" s="25"/>
      <c r="BO467" s="25"/>
      <c r="BP467" s="25"/>
      <c r="BQ467" s="25"/>
      <c r="BR467" s="25"/>
      <c r="BS467" s="25"/>
      <c r="BT467" s="25"/>
      <c r="BU467" s="25"/>
      <c r="BV467" s="25"/>
      <c r="BW467" s="25"/>
      <c r="BX467" s="25"/>
      <c r="BY467" s="25"/>
      <c r="BZ467" s="25"/>
      <c r="CA467" s="25"/>
      <c r="CB467" s="25"/>
    </row>
    <row r="468" spans="1:80">
      <c r="A468" s="26"/>
      <c r="B468" s="26"/>
      <c r="C468" s="26"/>
      <c r="D468" s="26"/>
      <c r="E468" s="26"/>
      <c r="F468" s="26"/>
      <c r="G468" s="26"/>
      <c r="H468" s="24"/>
      <c r="I468" s="25"/>
      <c r="J468" s="25"/>
      <c r="K468" s="25"/>
      <c r="L468" s="25"/>
      <c r="M468" s="25"/>
      <c r="N468" s="25"/>
      <c r="O468" s="25"/>
      <c r="P468" s="25"/>
      <c r="Q468" s="25"/>
      <c r="R468" s="25"/>
      <c r="S468" s="25"/>
      <c r="T468" s="25"/>
      <c r="U468" s="25"/>
      <c r="V468" s="25"/>
      <c r="W468" s="24"/>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c r="AZ468" s="25"/>
      <c r="BA468" s="25"/>
      <c r="BB468" s="25"/>
      <c r="BC468" s="25"/>
      <c r="BD468" s="25"/>
      <c r="BE468" s="25"/>
      <c r="BF468" s="25"/>
      <c r="BG468" s="25"/>
      <c r="BH468" s="25"/>
      <c r="BI468" s="25"/>
      <c r="BJ468" s="25"/>
      <c r="BK468" s="25"/>
      <c r="BL468" s="25"/>
      <c r="BM468" s="25"/>
      <c r="BN468" s="25"/>
      <c r="BO468" s="25"/>
      <c r="BP468" s="25"/>
      <c r="BQ468" s="25"/>
      <c r="BR468" s="25"/>
      <c r="BS468" s="25"/>
      <c r="BT468" s="25"/>
      <c r="BU468" s="25"/>
      <c r="BV468" s="25"/>
      <c r="BW468" s="25"/>
      <c r="BX468" s="25"/>
      <c r="BY468" s="25"/>
      <c r="BZ468" s="25"/>
      <c r="CA468" s="25"/>
      <c r="CB468" s="25"/>
    </row>
    <row r="469" spans="1:80">
      <c r="A469" s="26"/>
      <c r="B469" s="26"/>
      <c r="C469" s="26"/>
      <c r="D469" s="26"/>
      <c r="E469" s="26"/>
      <c r="F469" s="26"/>
      <c r="G469" s="26"/>
      <c r="H469" s="24"/>
      <c r="I469" s="25"/>
      <c r="J469" s="25"/>
      <c r="K469" s="25"/>
      <c r="L469" s="25"/>
      <c r="M469" s="25"/>
      <c r="N469" s="25"/>
      <c r="O469" s="25"/>
      <c r="P469" s="25"/>
      <c r="Q469" s="25"/>
      <c r="R469" s="25"/>
      <c r="S469" s="25"/>
      <c r="T469" s="25"/>
      <c r="U469" s="25"/>
      <c r="V469" s="25"/>
      <c r="W469" s="24"/>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c r="AZ469" s="25"/>
      <c r="BA469" s="25"/>
      <c r="BB469" s="25"/>
      <c r="BC469" s="25"/>
      <c r="BD469" s="25"/>
      <c r="BE469" s="25"/>
      <c r="BF469" s="25"/>
      <c r="BG469" s="25"/>
      <c r="BH469" s="25"/>
      <c r="BI469" s="25"/>
      <c r="BJ469" s="25"/>
      <c r="BK469" s="25"/>
      <c r="BL469" s="25"/>
      <c r="BM469" s="25"/>
      <c r="BN469" s="25"/>
      <c r="BO469" s="25"/>
      <c r="BP469" s="25"/>
      <c r="BQ469" s="25"/>
      <c r="BR469" s="25"/>
      <c r="BS469" s="25"/>
      <c r="BT469" s="25"/>
      <c r="BU469" s="25"/>
      <c r="BV469" s="25"/>
      <c r="BW469" s="25"/>
      <c r="BX469" s="25"/>
      <c r="BY469" s="25"/>
      <c r="BZ469" s="25"/>
      <c r="CA469" s="25"/>
      <c r="CB469" s="25"/>
    </row>
    <row r="470" spans="1:80">
      <c r="A470" s="26"/>
      <c r="B470" s="26"/>
      <c r="C470" s="26"/>
      <c r="D470" s="26"/>
      <c r="E470" s="26"/>
      <c r="F470" s="26"/>
      <c r="G470" s="26"/>
      <c r="H470" s="24"/>
      <c r="I470" s="25"/>
      <c r="J470" s="25"/>
      <c r="K470" s="25"/>
      <c r="L470" s="25"/>
      <c r="M470" s="25"/>
      <c r="N470" s="25"/>
      <c r="O470" s="25"/>
      <c r="P470" s="25"/>
      <c r="Q470" s="25"/>
      <c r="R470" s="25"/>
      <c r="S470" s="25"/>
      <c r="T470" s="25"/>
      <c r="U470" s="25"/>
      <c r="V470" s="25"/>
      <c r="W470" s="24"/>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5"/>
      <c r="BC470" s="25"/>
      <c r="BD470" s="25"/>
      <c r="BE470" s="25"/>
      <c r="BF470" s="25"/>
      <c r="BG470" s="25"/>
      <c r="BH470" s="25"/>
      <c r="BI470" s="25"/>
      <c r="BJ470" s="25"/>
      <c r="BK470" s="25"/>
      <c r="BL470" s="25"/>
      <c r="BM470" s="25"/>
      <c r="BN470" s="25"/>
      <c r="BO470" s="25"/>
      <c r="BP470" s="25"/>
      <c r="BQ470" s="25"/>
      <c r="BR470" s="25"/>
      <c r="BS470" s="25"/>
      <c r="BT470" s="25"/>
      <c r="BU470" s="25"/>
      <c r="BV470" s="25"/>
      <c r="BW470" s="25"/>
      <c r="BX470" s="25"/>
      <c r="BY470" s="25"/>
      <c r="BZ470" s="25"/>
      <c r="CA470" s="25"/>
      <c r="CB470" s="25"/>
    </row>
    <row r="471" spans="1:80">
      <c r="A471" s="26"/>
      <c r="B471" s="26"/>
      <c r="C471" s="26"/>
      <c r="D471" s="26"/>
      <c r="E471" s="26"/>
      <c r="F471" s="26"/>
      <c r="G471" s="26"/>
      <c r="H471" s="24"/>
      <c r="I471" s="25"/>
      <c r="J471" s="25"/>
      <c r="K471" s="25"/>
      <c r="L471" s="25"/>
      <c r="M471" s="25"/>
      <c r="N471" s="25"/>
      <c r="O471" s="25"/>
      <c r="P471" s="25"/>
      <c r="Q471" s="25"/>
      <c r="R471" s="25"/>
      <c r="S471" s="25"/>
      <c r="T471" s="25"/>
      <c r="U471" s="25"/>
      <c r="V471" s="25"/>
      <c r="W471" s="24"/>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c r="AZ471" s="25"/>
      <c r="BA471" s="25"/>
      <c r="BB471" s="25"/>
      <c r="BC471" s="25"/>
      <c r="BD471" s="25"/>
      <c r="BE471" s="25"/>
      <c r="BF471" s="25"/>
      <c r="BG471" s="25"/>
      <c r="BH471" s="25"/>
      <c r="BI471" s="25"/>
      <c r="BJ471" s="25"/>
      <c r="BK471" s="25"/>
      <c r="BL471" s="25"/>
      <c r="BM471" s="25"/>
      <c r="BN471" s="25"/>
      <c r="BO471" s="25"/>
      <c r="BP471" s="25"/>
      <c r="BQ471" s="25"/>
      <c r="BR471" s="25"/>
      <c r="BS471" s="25"/>
      <c r="BT471" s="25"/>
      <c r="BU471" s="25"/>
      <c r="BV471" s="25"/>
      <c r="BW471" s="25"/>
      <c r="BX471" s="25"/>
      <c r="BY471" s="25"/>
      <c r="BZ471" s="25"/>
      <c r="CA471" s="25"/>
      <c r="CB471" s="25"/>
    </row>
    <row r="472" spans="1:80">
      <c r="A472" s="26"/>
      <c r="B472" s="26"/>
      <c r="C472" s="26"/>
      <c r="D472" s="26"/>
      <c r="E472" s="26"/>
      <c r="F472" s="26"/>
      <c r="G472" s="26"/>
      <c r="H472" s="24"/>
      <c r="I472" s="25"/>
      <c r="J472" s="25"/>
      <c r="K472" s="25"/>
      <c r="L472" s="25"/>
      <c r="M472" s="25"/>
      <c r="N472" s="25"/>
      <c r="O472" s="25"/>
      <c r="P472" s="25"/>
      <c r="Q472" s="25"/>
      <c r="R472" s="25"/>
      <c r="S472" s="25"/>
      <c r="T472" s="25"/>
      <c r="U472" s="25"/>
      <c r="V472" s="25"/>
      <c r="W472" s="24"/>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c r="AZ472" s="25"/>
      <c r="BA472" s="25"/>
      <c r="BB472" s="25"/>
      <c r="BC472" s="25"/>
      <c r="BD472" s="25"/>
      <c r="BE472" s="25"/>
      <c r="BF472" s="25"/>
      <c r="BG472" s="25"/>
      <c r="BH472" s="25"/>
      <c r="BI472" s="25"/>
      <c r="BJ472" s="25"/>
      <c r="BK472" s="25"/>
      <c r="BL472" s="25"/>
      <c r="BM472" s="25"/>
      <c r="BN472" s="25"/>
      <c r="BO472" s="25"/>
      <c r="BP472" s="25"/>
      <c r="BQ472" s="25"/>
      <c r="BR472" s="25"/>
      <c r="BS472" s="25"/>
      <c r="BT472" s="25"/>
      <c r="BU472" s="25"/>
      <c r="BV472" s="25"/>
      <c r="BW472" s="25"/>
      <c r="BX472" s="25"/>
      <c r="BY472" s="25"/>
      <c r="BZ472" s="25"/>
      <c r="CA472" s="25"/>
      <c r="CB472" s="25"/>
    </row>
    <row r="473" spans="1:80">
      <c r="A473" s="26"/>
      <c r="B473" s="26"/>
      <c r="C473" s="26"/>
      <c r="D473" s="26"/>
      <c r="E473" s="26"/>
      <c r="F473" s="26"/>
      <c r="G473" s="26"/>
      <c r="H473" s="24"/>
      <c r="I473" s="25"/>
      <c r="J473" s="25"/>
      <c r="K473" s="25"/>
      <c r="L473" s="25"/>
      <c r="M473" s="25"/>
      <c r="N473" s="25"/>
      <c r="O473" s="25"/>
      <c r="P473" s="25"/>
      <c r="Q473" s="25"/>
      <c r="R473" s="25"/>
      <c r="S473" s="25"/>
      <c r="T473" s="25"/>
      <c r="U473" s="25"/>
      <c r="V473" s="25"/>
      <c r="W473" s="24"/>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5"/>
      <c r="BC473" s="25"/>
      <c r="BD473" s="25"/>
      <c r="BE473" s="25"/>
      <c r="BF473" s="25"/>
      <c r="BG473" s="25"/>
      <c r="BH473" s="25"/>
      <c r="BI473" s="25"/>
      <c r="BJ473" s="25"/>
      <c r="BK473" s="25"/>
      <c r="BL473" s="25"/>
      <c r="BM473" s="25"/>
      <c r="BN473" s="25"/>
      <c r="BO473" s="25"/>
      <c r="BP473" s="25"/>
      <c r="BQ473" s="25"/>
      <c r="BR473" s="25"/>
      <c r="BS473" s="25"/>
      <c r="BT473" s="25"/>
      <c r="BU473" s="25"/>
      <c r="BV473" s="25"/>
      <c r="BW473" s="25"/>
      <c r="BX473" s="25"/>
      <c r="BY473" s="25"/>
      <c r="BZ473" s="25"/>
      <c r="CA473" s="25"/>
      <c r="CB473" s="25"/>
    </row>
    <row r="474" spans="1:80">
      <c r="A474" s="26"/>
      <c r="B474" s="26"/>
      <c r="C474" s="26"/>
      <c r="D474" s="26"/>
      <c r="E474" s="26"/>
      <c r="F474" s="26"/>
      <c r="G474" s="26"/>
      <c r="H474" s="24"/>
      <c r="I474" s="25"/>
      <c r="J474" s="25"/>
      <c r="K474" s="25"/>
      <c r="L474" s="25"/>
      <c r="M474" s="25"/>
      <c r="N474" s="25"/>
      <c r="O474" s="25"/>
      <c r="P474" s="25"/>
      <c r="Q474" s="25"/>
      <c r="R474" s="25"/>
      <c r="S474" s="25"/>
      <c r="T474" s="25"/>
      <c r="U474" s="25"/>
      <c r="V474" s="25"/>
      <c r="W474" s="24"/>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5"/>
      <c r="BC474" s="25"/>
      <c r="BD474" s="25"/>
      <c r="BE474" s="25"/>
      <c r="BF474" s="25"/>
      <c r="BG474" s="25"/>
      <c r="BH474" s="25"/>
      <c r="BI474" s="25"/>
      <c r="BJ474" s="25"/>
      <c r="BK474" s="25"/>
      <c r="BL474" s="25"/>
      <c r="BM474" s="25"/>
      <c r="BN474" s="25"/>
      <c r="BO474" s="25"/>
      <c r="BP474" s="25"/>
      <c r="BQ474" s="25"/>
      <c r="BR474" s="25"/>
      <c r="BS474" s="25"/>
      <c r="BT474" s="25"/>
      <c r="BU474" s="25"/>
      <c r="BV474" s="25"/>
      <c r="BW474" s="25"/>
      <c r="BX474" s="25"/>
      <c r="BY474" s="25"/>
      <c r="BZ474" s="25"/>
      <c r="CA474" s="25"/>
      <c r="CB474" s="25"/>
    </row>
    <row r="475" spans="1:80">
      <c r="A475" s="26"/>
      <c r="B475" s="26"/>
      <c r="C475" s="26"/>
      <c r="D475" s="26"/>
      <c r="E475" s="26"/>
      <c r="F475" s="26"/>
      <c r="G475" s="26"/>
      <c r="H475" s="24"/>
      <c r="I475" s="25"/>
      <c r="J475" s="25"/>
      <c r="K475" s="25"/>
      <c r="L475" s="25"/>
      <c r="M475" s="25"/>
      <c r="N475" s="25"/>
      <c r="O475" s="25"/>
      <c r="P475" s="25"/>
      <c r="Q475" s="25"/>
      <c r="R475" s="25"/>
      <c r="S475" s="25"/>
      <c r="T475" s="25"/>
      <c r="U475" s="25"/>
      <c r="V475" s="25"/>
      <c r="W475" s="24"/>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c r="AZ475" s="25"/>
      <c r="BA475" s="25"/>
      <c r="BB475" s="25"/>
      <c r="BC475" s="25"/>
      <c r="BD475" s="25"/>
      <c r="BE475" s="25"/>
      <c r="BF475" s="25"/>
      <c r="BG475" s="25"/>
      <c r="BH475" s="25"/>
      <c r="BI475" s="25"/>
      <c r="BJ475" s="25"/>
      <c r="BK475" s="25"/>
      <c r="BL475" s="25"/>
      <c r="BM475" s="25"/>
      <c r="BN475" s="25"/>
      <c r="BO475" s="25"/>
      <c r="BP475" s="25"/>
      <c r="BQ475" s="25"/>
      <c r="BR475" s="25"/>
      <c r="BS475" s="25"/>
      <c r="BT475" s="25"/>
      <c r="BU475" s="25"/>
      <c r="BV475" s="25"/>
      <c r="BW475" s="25"/>
      <c r="BX475" s="25"/>
      <c r="BY475" s="25"/>
      <c r="BZ475" s="25"/>
      <c r="CA475" s="25"/>
      <c r="CB475" s="25"/>
    </row>
    <row r="476" spans="1:80">
      <c r="A476" s="26"/>
      <c r="B476" s="26"/>
      <c r="C476" s="26"/>
      <c r="D476" s="26"/>
      <c r="E476" s="26"/>
      <c r="F476" s="26"/>
      <c r="G476" s="26"/>
      <c r="H476" s="24"/>
      <c r="I476" s="25"/>
      <c r="J476" s="25"/>
      <c r="K476" s="25"/>
      <c r="L476" s="25"/>
      <c r="M476" s="25"/>
      <c r="N476" s="25"/>
      <c r="O476" s="25"/>
      <c r="P476" s="25"/>
      <c r="Q476" s="25"/>
      <c r="R476" s="25"/>
      <c r="S476" s="25"/>
      <c r="T476" s="25"/>
      <c r="U476" s="25"/>
      <c r="V476" s="25"/>
      <c r="W476" s="24"/>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c r="AZ476" s="25"/>
      <c r="BA476" s="25"/>
      <c r="BB476" s="25"/>
      <c r="BC476" s="25"/>
      <c r="BD476" s="25"/>
      <c r="BE476" s="25"/>
      <c r="BF476" s="25"/>
      <c r="BG476" s="25"/>
      <c r="BH476" s="25"/>
      <c r="BI476" s="25"/>
      <c r="BJ476" s="25"/>
      <c r="BK476" s="25"/>
      <c r="BL476" s="25"/>
      <c r="BM476" s="25"/>
      <c r="BN476" s="25"/>
      <c r="BO476" s="25"/>
      <c r="BP476" s="25"/>
      <c r="BQ476" s="25"/>
      <c r="BR476" s="25"/>
      <c r="BS476" s="25"/>
      <c r="BT476" s="25"/>
      <c r="BU476" s="25"/>
      <c r="BV476" s="25"/>
      <c r="BW476" s="25"/>
      <c r="BX476" s="25"/>
      <c r="BY476" s="25"/>
      <c r="BZ476" s="25"/>
      <c r="CA476" s="25"/>
      <c r="CB476" s="25"/>
    </row>
    <row r="477" spans="1:80">
      <c r="A477" s="26"/>
      <c r="B477" s="26"/>
      <c r="C477" s="26"/>
      <c r="D477" s="26"/>
      <c r="E477" s="26"/>
      <c r="F477" s="26"/>
      <c r="G477" s="26"/>
      <c r="H477" s="24"/>
      <c r="I477" s="25"/>
      <c r="J477" s="25"/>
      <c r="K477" s="25"/>
      <c r="L477" s="25"/>
      <c r="M477" s="25"/>
      <c r="N477" s="25"/>
      <c r="O477" s="25"/>
      <c r="P477" s="25"/>
      <c r="Q477" s="25"/>
      <c r="R477" s="25"/>
      <c r="S477" s="25"/>
      <c r="T477" s="25"/>
      <c r="U477" s="25"/>
      <c r="V477" s="25"/>
      <c r="W477" s="24"/>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25"/>
      <c r="BB477" s="25"/>
      <c r="BC477" s="25"/>
      <c r="BD477" s="25"/>
      <c r="BE477" s="25"/>
      <c r="BF477" s="25"/>
      <c r="BG477" s="25"/>
      <c r="BH477" s="25"/>
      <c r="BI477" s="25"/>
      <c r="BJ477" s="25"/>
      <c r="BK477" s="25"/>
      <c r="BL477" s="25"/>
      <c r="BM477" s="25"/>
      <c r="BN477" s="25"/>
      <c r="BO477" s="25"/>
      <c r="BP477" s="25"/>
      <c r="BQ477" s="25"/>
      <c r="BR477" s="25"/>
      <c r="BS477" s="25"/>
      <c r="BT477" s="25"/>
      <c r="BU477" s="25"/>
      <c r="BV477" s="25"/>
      <c r="BW477" s="25"/>
      <c r="BX477" s="25"/>
      <c r="BY477" s="25"/>
      <c r="BZ477" s="25"/>
      <c r="CA477" s="25"/>
      <c r="CB477" s="25"/>
    </row>
    <row r="478" spans="1:80">
      <c r="A478" s="26"/>
      <c r="B478" s="26"/>
      <c r="C478" s="26"/>
      <c r="D478" s="26"/>
      <c r="E478" s="26"/>
      <c r="F478" s="26"/>
      <c r="G478" s="26"/>
      <c r="H478" s="24"/>
      <c r="I478" s="25"/>
      <c r="J478" s="25"/>
      <c r="K478" s="25"/>
      <c r="L478" s="25"/>
      <c r="M478" s="25"/>
      <c r="N478" s="25"/>
      <c r="O478" s="25"/>
      <c r="P478" s="25"/>
      <c r="Q478" s="25"/>
      <c r="R478" s="25"/>
      <c r="S478" s="25"/>
      <c r="T478" s="25"/>
      <c r="U478" s="25"/>
      <c r="V478" s="25"/>
      <c r="W478" s="24"/>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5"/>
      <c r="BC478" s="25"/>
      <c r="BD478" s="25"/>
      <c r="BE478" s="25"/>
      <c r="BF478" s="25"/>
      <c r="BG478" s="25"/>
      <c r="BH478" s="25"/>
      <c r="BI478" s="25"/>
      <c r="BJ478" s="25"/>
      <c r="BK478" s="25"/>
      <c r="BL478" s="25"/>
      <c r="BM478" s="25"/>
      <c r="BN478" s="25"/>
      <c r="BO478" s="25"/>
      <c r="BP478" s="25"/>
      <c r="BQ478" s="25"/>
      <c r="BR478" s="25"/>
      <c r="BS478" s="25"/>
      <c r="BT478" s="25"/>
      <c r="BU478" s="25"/>
      <c r="BV478" s="25"/>
      <c r="BW478" s="25"/>
      <c r="BX478" s="25"/>
      <c r="BY478" s="25"/>
      <c r="BZ478" s="25"/>
      <c r="CA478" s="25"/>
      <c r="CB478" s="25"/>
    </row>
    <row r="479" spans="1:80">
      <c r="A479" s="26"/>
      <c r="B479" s="26"/>
      <c r="C479" s="26"/>
      <c r="D479" s="26"/>
      <c r="E479" s="26"/>
      <c r="F479" s="26"/>
      <c r="G479" s="26"/>
      <c r="H479" s="24"/>
      <c r="I479" s="25"/>
      <c r="J479" s="25"/>
      <c r="K479" s="25"/>
      <c r="L479" s="25"/>
      <c r="M479" s="25"/>
      <c r="N479" s="25"/>
      <c r="O479" s="25"/>
      <c r="P479" s="25"/>
      <c r="Q479" s="25"/>
      <c r="R479" s="25"/>
      <c r="S479" s="25"/>
      <c r="T479" s="25"/>
      <c r="U479" s="25"/>
      <c r="V479" s="25"/>
      <c r="W479" s="24"/>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c r="AZ479" s="25"/>
      <c r="BA479" s="25"/>
      <c r="BB479" s="25"/>
      <c r="BC479" s="25"/>
      <c r="BD479" s="25"/>
      <c r="BE479" s="25"/>
      <c r="BF479" s="25"/>
      <c r="BG479" s="25"/>
      <c r="BH479" s="25"/>
      <c r="BI479" s="25"/>
      <c r="BJ479" s="25"/>
      <c r="BK479" s="25"/>
      <c r="BL479" s="25"/>
      <c r="BM479" s="25"/>
      <c r="BN479" s="25"/>
      <c r="BO479" s="25"/>
      <c r="BP479" s="25"/>
      <c r="BQ479" s="25"/>
      <c r="BR479" s="25"/>
      <c r="BS479" s="25"/>
      <c r="BT479" s="25"/>
      <c r="BU479" s="25"/>
      <c r="BV479" s="25"/>
      <c r="BW479" s="25"/>
      <c r="BX479" s="25"/>
      <c r="BY479" s="25"/>
      <c r="BZ479" s="25"/>
      <c r="CA479" s="25"/>
      <c r="CB479" s="25"/>
    </row>
    <row r="480" spans="1:80">
      <c r="A480" s="26"/>
      <c r="B480" s="26"/>
      <c r="C480" s="26"/>
      <c r="D480" s="26"/>
      <c r="E480" s="26"/>
      <c r="F480" s="26"/>
      <c r="G480" s="26"/>
      <c r="H480" s="24"/>
      <c r="I480" s="25"/>
      <c r="J480" s="25"/>
      <c r="K480" s="25"/>
      <c r="L480" s="25"/>
      <c r="M480" s="25"/>
      <c r="N480" s="25"/>
      <c r="O480" s="25"/>
      <c r="P480" s="25"/>
      <c r="Q480" s="25"/>
      <c r="R480" s="25"/>
      <c r="S480" s="25"/>
      <c r="T480" s="25"/>
      <c r="U480" s="25"/>
      <c r="V480" s="25"/>
      <c r="W480" s="24"/>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c r="AZ480" s="25"/>
      <c r="BA480" s="25"/>
      <c r="BB480" s="25"/>
      <c r="BC480" s="25"/>
      <c r="BD480" s="25"/>
      <c r="BE480" s="25"/>
      <c r="BF480" s="25"/>
      <c r="BG480" s="25"/>
      <c r="BH480" s="25"/>
      <c r="BI480" s="25"/>
      <c r="BJ480" s="25"/>
      <c r="BK480" s="25"/>
      <c r="BL480" s="25"/>
      <c r="BM480" s="25"/>
      <c r="BN480" s="25"/>
      <c r="BO480" s="25"/>
      <c r="BP480" s="25"/>
      <c r="BQ480" s="25"/>
      <c r="BR480" s="25"/>
      <c r="BS480" s="25"/>
      <c r="BT480" s="25"/>
      <c r="BU480" s="25"/>
      <c r="BV480" s="25"/>
      <c r="BW480" s="25"/>
      <c r="BX480" s="25"/>
      <c r="BY480" s="25"/>
      <c r="BZ480" s="25"/>
      <c r="CA480" s="25"/>
      <c r="CB480" s="25"/>
    </row>
    <row r="481" spans="1:80">
      <c r="A481" s="26"/>
      <c r="B481" s="26"/>
      <c r="C481" s="26"/>
      <c r="D481" s="26"/>
      <c r="E481" s="26"/>
      <c r="F481" s="26"/>
      <c r="G481" s="26"/>
      <c r="H481" s="24"/>
      <c r="I481" s="25"/>
      <c r="J481" s="25"/>
      <c r="K481" s="25"/>
      <c r="L481" s="25"/>
      <c r="M481" s="25"/>
      <c r="N481" s="25"/>
      <c r="O481" s="25"/>
      <c r="P481" s="25"/>
      <c r="Q481" s="25"/>
      <c r="R481" s="25"/>
      <c r="S481" s="25"/>
      <c r="T481" s="25"/>
      <c r="U481" s="25"/>
      <c r="V481" s="25"/>
      <c r="W481" s="24"/>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c r="AZ481" s="25"/>
      <c r="BA481" s="25"/>
      <c r="BB481" s="25"/>
      <c r="BC481" s="25"/>
      <c r="BD481" s="25"/>
      <c r="BE481" s="25"/>
      <c r="BF481" s="25"/>
      <c r="BG481" s="25"/>
      <c r="BH481" s="25"/>
      <c r="BI481" s="25"/>
      <c r="BJ481" s="25"/>
      <c r="BK481" s="25"/>
      <c r="BL481" s="25"/>
      <c r="BM481" s="25"/>
      <c r="BN481" s="25"/>
      <c r="BO481" s="25"/>
      <c r="BP481" s="25"/>
      <c r="BQ481" s="25"/>
      <c r="BR481" s="25"/>
      <c r="BS481" s="25"/>
      <c r="BT481" s="25"/>
      <c r="BU481" s="25"/>
      <c r="BV481" s="25"/>
      <c r="BW481" s="25"/>
      <c r="BX481" s="25"/>
      <c r="BY481" s="25"/>
      <c r="BZ481" s="25"/>
      <c r="CA481" s="25"/>
      <c r="CB481" s="25"/>
    </row>
    <row r="482" spans="1:80">
      <c r="A482" s="26"/>
      <c r="B482" s="26"/>
      <c r="C482" s="26"/>
      <c r="D482" s="26"/>
      <c r="E482" s="26"/>
      <c r="F482" s="26"/>
      <c r="G482" s="26"/>
      <c r="H482" s="24"/>
      <c r="I482" s="25"/>
      <c r="J482" s="25"/>
      <c r="K482" s="25"/>
      <c r="L482" s="25"/>
      <c r="M482" s="25"/>
      <c r="N482" s="25"/>
      <c r="O482" s="25"/>
      <c r="P482" s="25"/>
      <c r="Q482" s="25"/>
      <c r="R482" s="25"/>
      <c r="S482" s="25"/>
      <c r="T482" s="25"/>
      <c r="U482" s="25"/>
      <c r="V482" s="25"/>
      <c r="W482" s="24"/>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c r="AZ482" s="25"/>
      <c r="BA482" s="25"/>
      <c r="BB482" s="25"/>
      <c r="BC482" s="25"/>
      <c r="BD482" s="25"/>
      <c r="BE482" s="25"/>
      <c r="BF482" s="25"/>
      <c r="BG482" s="25"/>
      <c r="BH482" s="25"/>
      <c r="BI482" s="25"/>
      <c r="BJ482" s="25"/>
      <c r="BK482" s="25"/>
      <c r="BL482" s="25"/>
      <c r="BM482" s="25"/>
      <c r="BN482" s="25"/>
      <c r="BO482" s="25"/>
      <c r="BP482" s="25"/>
      <c r="BQ482" s="25"/>
      <c r="BR482" s="25"/>
      <c r="BS482" s="25"/>
      <c r="BT482" s="25"/>
      <c r="BU482" s="25"/>
      <c r="BV482" s="25"/>
      <c r="BW482" s="25"/>
      <c r="BX482" s="25"/>
      <c r="BY482" s="25"/>
      <c r="BZ482" s="25"/>
      <c r="CA482" s="25"/>
      <c r="CB482" s="25"/>
    </row>
    <row r="483" spans="1:80">
      <c r="A483" s="26"/>
      <c r="B483" s="26"/>
      <c r="C483" s="26"/>
      <c r="D483" s="26"/>
      <c r="E483" s="26"/>
      <c r="F483" s="26"/>
      <c r="G483" s="26"/>
      <c r="H483" s="24"/>
      <c r="I483" s="25"/>
      <c r="J483" s="25"/>
      <c r="K483" s="25"/>
      <c r="L483" s="25"/>
      <c r="M483" s="25"/>
      <c r="N483" s="25"/>
      <c r="O483" s="25"/>
      <c r="P483" s="25"/>
      <c r="Q483" s="25"/>
      <c r="R483" s="25"/>
      <c r="S483" s="25"/>
      <c r="T483" s="25"/>
      <c r="U483" s="25"/>
      <c r="V483" s="25"/>
      <c r="W483" s="24"/>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c r="AZ483" s="25"/>
      <c r="BA483" s="25"/>
      <c r="BB483" s="25"/>
      <c r="BC483" s="25"/>
      <c r="BD483" s="25"/>
      <c r="BE483" s="25"/>
      <c r="BF483" s="25"/>
      <c r="BG483" s="25"/>
      <c r="BH483" s="25"/>
      <c r="BI483" s="25"/>
      <c r="BJ483" s="25"/>
      <c r="BK483" s="25"/>
      <c r="BL483" s="25"/>
      <c r="BM483" s="25"/>
      <c r="BN483" s="25"/>
      <c r="BO483" s="25"/>
      <c r="BP483" s="25"/>
      <c r="BQ483" s="25"/>
      <c r="BR483" s="25"/>
      <c r="BS483" s="25"/>
      <c r="BT483" s="25"/>
      <c r="BU483" s="25"/>
      <c r="BV483" s="25"/>
      <c r="BW483" s="25"/>
      <c r="BX483" s="25"/>
      <c r="BY483" s="25"/>
      <c r="BZ483" s="25"/>
      <c r="CA483" s="25"/>
      <c r="CB483" s="25"/>
    </row>
    <row r="484" spans="1:80">
      <c r="A484" s="26"/>
      <c r="B484" s="26"/>
      <c r="C484" s="26"/>
      <c r="D484" s="26"/>
      <c r="E484" s="26"/>
      <c r="F484" s="26"/>
      <c r="G484" s="26"/>
      <c r="H484" s="24"/>
      <c r="I484" s="25"/>
      <c r="J484" s="25"/>
      <c r="K484" s="25"/>
      <c r="L484" s="25"/>
      <c r="M484" s="25"/>
      <c r="N484" s="25"/>
      <c r="O484" s="25"/>
      <c r="P484" s="25"/>
      <c r="Q484" s="25"/>
      <c r="R484" s="25"/>
      <c r="S484" s="25"/>
      <c r="T484" s="25"/>
      <c r="U484" s="25"/>
      <c r="V484" s="25"/>
      <c r="W484" s="24"/>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5"/>
      <c r="BD484" s="25"/>
      <c r="BE484" s="25"/>
      <c r="BF484" s="25"/>
      <c r="BG484" s="25"/>
      <c r="BH484" s="25"/>
      <c r="BI484" s="25"/>
      <c r="BJ484" s="25"/>
      <c r="BK484" s="25"/>
      <c r="BL484" s="25"/>
      <c r="BM484" s="25"/>
      <c r="BN484" s="25"/>
      <c r="BO484" s="25"/>
      <c r="BP484" s="25"/>
      <c r="BQ484" s="25"/>
      <c r="BR484" s="25"/>
      <c r="BS484" s="25"/>
      <c r="BT484" s="25"/>
      <c r="BU484" s="25"/>
      <c r="BV484" s="25"/>
      <c r="BW484" s="25"/>
      <c r="BX484" s="25"/>
      <c r="BY484" s="25"/>
      <c r="BZ484" s="25"/>
      <c r="CA484" s="25"/>
      <c r="CB484" s="25"/>
    </row>
    <row r="485" spans="1:80">
      <c r="A485" s="26"/>
      <c r="B485" s="26"/>
      <c r="C485" s="26"/>
      <c r="D485" s="26"/>
      <c r="E485" s="26"/>
      <c r="F485" s="26"/>
      <c r="G485" s="26"/>
      <c r="H485" s="24"/>
      <c r="I485" s="25"/>
      <c r="J485" s="25"/>
      <c r="K485" s="25"/>
      <c r="L485" s="25"/>
      <c r="M485" s="25"/>
      <c r="N485" s="25"/>
      <c r="O485" s="25"/>
      <c r="P485" s="25"/>
      <c r="Q485" s="25"/>
      <c r="R485" s="25"/>
      <c r="S485" s="25"/>
      <c r="T485" s="25"/>
      <c r="U485" s="25"/>
      <c r="V485" s="25"/>
      <c r="W485" s="24"/>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c r="AZ485" s="25"/>
      <c r="BA485" s="25"/>
      <c r="BB485" s="25"/>
      <c r="BC485" s="25"/>
      <c r="BD485" s="25"/>
      <c r="BE485" s="25"/>
      <c r="BF485" s="25"/>
      <c r="BG485" s="25"/>
      <c r="BH485" s="25"/>
      <c r="BI485" s="25"/>
      <c r="BJ485" s="25"/>
      <c r="BK485" s="25"/>
      <c r="BL485" s="25"/>
      <c r="BM485" s="25"/>
      <c r="BN485" s="25"/>
      <c r="BO485" s="25"/>
      <c r="BP485" s="25"/>
      <c r="BQ485" s="25"/>
      <c r="BR485" s="25"/>
      <c r="BS485" s="25"/>
      <c r="BT485" s="25"/>
      <c r="BU485" s="25"/>
      <c r="BV485" s="25"/>
      <c r="BW485" s="25"/>
      <c r="BX485" s="25"/>
      <c r="BY485" s="25"/>
      <c r="BZ485" s="25"/>
      <c r="CA485" s="25"/>
      <c r="CB485" s="25"/>
    </row>
    <row r="486" spans="1:80">
      <c r="A486" s="26"/>
      <c r="B486" s="26"/>
      <c r="C486" s="26"/>
      <c r="D486" s="26"/>
      <c r="E486" s="26"/>
      <c r="F486" s="26"/>
      <c r="G486" s="26"/>
      <c r="H486" s="24"/>
      <c r="I486" s="25"/>
      <c r="J486" s="25"/>
      <c r="K486" s="25"/>
      <c r="L486" s="25"/>
      <c r="M486" s="25"/>
      <c r="N486" s="25"/>
      <c r="O486" s="25"/>
      <c r="P486" s="25"/>
      <c r="Q486" s="25"/>
      <c r="R486" s="25"/>
      <c r="S486" s="25"/>
      <c r="T486" s="25"/>
      <c r="U486" s="25"/>
      <c r="V486" s="25"/>
      <c r="W486" s="24"/>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c r="AZ486" s="25"/>
      <c r="BA486" s="25"/>
      <c r="BB486" s="25"/>
      <c r="BC486" s="25"/>
      <c r="BD486" s="25"/>
      <c r="BE486" s="25"/>
      <c r="BF486" s="25"/>
      <c r="BG486" s="25"/>
      <c r="BH486" s="25"/>
      <c r="BI486" s="25"/>
      <c r="BJ486" s="25"/>
      <c r="BK486" s="25"/>
      <c r="BL486" s="25"/>
      <c r="BM486" s="25"/>
      <c r="BN486" s="25"/>
      <c r="BO486" s="25"/>
      <c r="BP486" s="25"/>
      <c r="BQ486" s="25"/>
      <c r="BR486" s="25"/>
      <c r="BS486" s="25"/>
      <c r="BT486" s="25"/>
      <c r="BU486" s="25"/>
      <c r="BV486" s="25"/>
      <c r="BW486" s="25"/>
      <c r="BX486" s="25"/>
      <c r="BY486" s="25"/>
      <c r="BZ486" s="25"/>
      <c r="CA486" s="25"/>
      <c r="CB486" s="25"/>
    </row>
    <row r="487" spans="1:80">
      <c r="A487" s="26"/>
      <c r="B487" s="26"/>
      <c r="C487" s="26"/>
      <c r="D487" s="26"/>
      <c r="E487" s="26"/>
      <c r="F487" s="26"/>
      <c r="G487" s="26"/>
      <c r="H487" s="24"/>
      <c r="I487" s="25"/>
      <c r="J487" s="25"/>
      <c r="K487" s="25"/>
      <c r="L487" s="25"/>
      <c r="M487" s="25"/>
      <c r="N487" s="25"/>
      <c r="O487" s="25"/>
      <c r="P487" s="25"/>
      <c r="Q487" s="25"/>
      <c r="R487" s="25"/>
      <c r="S487" s="25"/>
      <c r="T487" s="25"/>
      <c r="U487" s="25"/>
      <c r="V487" s="25"/>
      <c r="W487" s="24"/>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c r="AZ487" s="25"/>
      <c r="BA487" s="25"/>
      <c r="BB487" s="25"/>
      <c r="BC487" s="25"/>
      <c r="BD487" s="25"/>
      <c r="BE487" s="25"/>
      <c r="BF487" s="25"/>
      <c r="BG487" s="25"/>
      <c r="BH487" s="25"/>
      <c r="BI487" s="25"/>
      <c r="BJ487" s="25"/>
      <c r="BK487" s="25"/>
      <c r="BL487" s="25"/>
      <c r="BM487" s="25"/>
      <c r="BN487" s="25"/>
      <c r="BO487" s="25"/>
      <c r="BP487" s="25"/>
      <c r="BQ487" s="25"/>
      <c r="BR487" s="25"/>
      <c r="BS487" s="25"/>
      <c r="BT487" s="25"/>
      <c r="BU487" s="25"/>
      <c r="BV487" s="25"/>
      <c r="BW487" s="25"/>
      <c r="BX487" s="25"/>
      <c r="BY487" s="25"/>
      <c r="BZ487" s="25"/>
      <c r="CA487" s="25"/>
      <c r="CB487" s="25"/>
    </row>
    <row r="488" spans="1:80">
      <c r="A488" s="26"/>
      <c r="B488" s="26"/>
      <c r="C488" s="26"/>
      <c r="D488" s="26"/>
      <c r="E488" s="26"/>
      <c r="F488" s="26"/>
      <c r="G488" s="26"/>
      <c r="H488" s="24"/>
      <c r="I488" s="25"/>
      <c r="J488" s="25"/>
      <c r="K488" s="25"/>
      <c r="L488" s="25"/>
      <c r="M488" s="25"/>
      <c r="N488" s="25"/>
      <c r="O488" s="25"/>
      <c r="P488" s="25"/>
      <c r="Q488" s="25"/>
      <c r="R488" s="25"/>
      <c r="S488" s="25"/>
      <c r="T488" s="25"/>
      <c r="U488" s="25"/>
      <c r="V488" s="25"/>
      <c r="W488" s="24"/>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c r="AZ488" s="25"/>
      <c r="BA488" s="25"/>
      <c r="BB488" s="25"/>
      <c r="BC488" s="25"/>
      <c r="BD488" s="25"/>
      <c r="BE488" s="25"/>
      <c r="BF488" s="25"/>
      <c r="BG488" s="25"/>
      <c r="BH488" s="25"/>
      <c r="BI488" s="25"/>
      <c r="BJ488" s="25"/>
      <c r="BK488" s="25"/>
      <c r="BL488" s="25"/>
      <c r="BM488" s="25"/>
      <c r="BN488" s="25"/>
      <c r="BO488" s="25"/>
      <c r="BP488" s="25"/>
      <c r="BQ488" s="25"/>
      <c r="BR488" s="25"/>
      <c r="BS488" s="25"/>
      <c r="BT488" s="25"/>
      <c r="BU488" s="25"/>
      <c r="BV488" s="25"/>
      <c r="BW488" s="25"/>
      <c r="BX488" s="25"/>
      <c r="BY488" s="25"/>
      <c r="BZ488" s="25"/>
      <c r="CA488" s="25"/>
      <c r="CB488" s="25"/>
    </row>
    <row r="489" spans="1:80">
      <c r="A489" s="26"/>
      <c r="B489" s="26"/>
      <c r="C489" s="26"/>
      <c r="D489" s="26"/>
      <c r="E489" s="26"/>
      <c r="F489" s="26"/>
      <c r="G489" s="26"/>
      <c r="H489" s="24"/>
      <c r="I489" s="25"/>
      <c r="J489" s="25"/>
      <c r="K489" s="25"/>
      <c r="L489" s="25"/>
      <c r="M489" s="25"/>
      <c r="N489" s="25"/>
      <c r="O489" s="25"/>
      <c r="P489" s="25"/>
      <c r="Q489" s="25"/>
      <c r="R489" s="25"/>
      <c r="S489" s="25"/>
      <c r="T489" s="25"/>
      <c r="U489" s="25"/>
      <c r="V489" s="25"/>
      <c r="W489" s="24"/>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c r="AZ489" s="25"/>
      <c r="BA489" s="25"/>
      <c r="BB489" s="25"/>
      <c r="BC489" s="25"/>
      <c r="BD489" s="25"/>
      <c r="BE489" s="25"/>
      <c r="BF489" s="25"/>
      <c r="BG489" s="25"/>
      <c r="BH489" s="25"/>
      <c r="BI489" s="25"/>
      <c r="BJ489" s="25"/>
      <c r="BK489" s="25"/>
      <c r="BL489" s="25"/>
      <c r="BM489" s="25"/>
      <c r="BN489" s="25"/>
      <c r="BO489" s="25"/>
      <c r="BP489" s="25"/>
      <c r="BQ489" s="25"/>
      <c r="BR489" s="25"/>
      <c r="BS489" s="25"/>
      <c r="BT489" s="25"/>
      <c r="BU489" s="25"/>
      <c r="BV489" s="25"/>
      <c r="BW489" s="25"/>
      <c r="BX489" s="25"/>
      <c r="BY489" s="25"/>
      <c r="BZ489" s="25"/>
      <c r="CA489" s="25"/>
      <c r="CB489" s="25"/>
    </row>
    <row r="490" spans="1:80">
      <c r="A490" s="26"/>
      <c r="B490" s="26"/>
      <c r="C490" s="26"/>
      <c r="D490" s="26"/>
      <c r="E490" s="26"/>
      <c r="F490" s="26"/>
      <c r="G490" s="26"/>
      <c r="H490" s="24"/>
      <c r="I490" s="25"/>
      <c r="J490" s="25"/>
      <c r="K490" s="25"/>
      <c r="L490" s="25"/>
      <c r="M490" s="25"/>
      <c r="N490" s="25"/>
      <c r="O490" s="25"/>
      <c r="P490" s="25"/>
      <c r="Q490" s="25"/>
      <c r="R490" s="25"/>
      <c r="S490" s="25"/>
      <c r="T490" s="25"/>
      <c r="U490" s="25"/>
      <c r="V490" s="25"/>
      <c r="W490" s="24"/>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c r="AZ490" s="25"/>
      <c r="BA490" s="25"/>
      <c r="BB490" s="25"/>
      <c r="BC490" s="25"/>
      <c r="BD490" s="25"/>
      <c r="BE490" s="25"/>
      <c r="BF490" s="25"/>
      <c r="BG490" s="25"/>
      <c r="BH490" s="25"/>
      <c r="BI490" s="25"/>
      <c r="BJ490" s="25"/>
      <c r="BK490" s="25"/>
      <c r="BL490" s="25"/>
      <c r="BM490" s="25"/>
      <c r="BN490" s="25"/>
      <c r="BO490" s="25"/>
      <c r="BP490" s="25"/>
      <c r="BQ490" s="25"/>
      <c r="BR490" s="25"/>
      <c r="BS490" s="25"/>
      <c r="BT490" s="25"/>
      <c r="BU490" s="25"/>
      <c r="BV490" s="25"/>
      <c r="BW490" s="25"/>
      <c r="BX490" s="25"/>
      <c r="BY490" s="25"/>
      <c r="BZ490" s="25"/>
      <c r="CA490" s="25"/>
      <c r="CB490" s="25"/>
    </row>
    <row r="491" spans="1:80">
      <c r="A491" s="26"/>
      <c r="B491" s="26"/>
      <c r="C491" s="26"/>
      <c r="D491" s="26"/>
      <c r="E491" s="26"/>
      <c r="F491" s="26"/>
      <c r="G491" s="26"/>
      <c r="H491" s="24"/>
      <c r="I491" s="25"/>
      <c r="J491" s="25"/>
      <c r="K491" s="25"/>
      <c r="L491" s="25"/>
      <c r="M491" s="25"/>
      <c r="N491" s="25"/>
      <c r="O491" s="25"/>
      <c r="P491" s="25"/>
      <c r="Q491" s="25"/>
      <c r="R491" s="25"/>
      <c r="S491" s="25"/>
      <c r="T491" s="25"/>
      <c r="U491" s="25"/>
      <c r="V491" s="25"/>
      <c r="W491" s="24"/>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c r="AZ491" s="25"/>
      <c r="BA491" s="25"/>
      <c r="BB491" s="25"/>
      <c r="BC491" s="25"/>
      <c r="BD491" s="25"/>
      <c r="BE491" s="25"/>
      <c r="BF491" s="25"/>
      <c r="BG491" s="25"/>
      <c r="BH491" s="25"/>
      <c r="BI491" s="25"/>
      <c r="BJ491" s="25"/>
      <c r="BK491" s="25"/>
      <c r="BL491" s="25"/>
      <c r="BM491" s="25"/>
      <c r="BN491" s="25"/>
      <c r="BO491" s="25"/>
      <c r="BP491" s="25"/>
      <c r="BQ491" s="25"/>
      <c r="BR491" s="25"/>
      <c r="BS491" s="25"/>
      <c r="BT491" s="25"/>
      <c r="BU491" s="25"/>
      <c r="BV491" s="25"/>
      <c r="BW491" s="25"/>
      <c r="BX491" s="25"/>
      <c r="BY491" s="25"/>
      <c r="BZ491" s="25"/>
      <c r="CA491" s="25"/>
      <c r="CB491" s="25"/>
    </row>
    <row r="492" spans="1:80">
      <c r="A492" s="26"/>
      <c r="B492" s="26"/>
      <c r="C492" s="26"/>
      <c r="D492" s="26"/>
      <c r="E492" s="26"/>
      <c r="F492" s="26"/>
      <c r="G492" s="26"/>
      <c r="H492" s="24"/>
      <c r="I492" s="25"/>
      <c r="J492" s="25"/>
      <c r="K492" s="25"/>
      <c r="L492" s="25"/>
      <c r="M492" s="25"/>
      <c r="N492" s="25"/>
      <c r="O492" s="25"/>
      <c r="P492" s="25"/>
      <c r="Q492" s="25"/>
      <c r="R492" s="25"/>
      <c r="S492" s="25"/>
      <c r="T492" s="25"/>
      <c r="U492" s="25"/>
      <c r="V492" s="25"/>
      <c r="W492" s="24"/>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c r="AV492" s="25"/>
      <c r="AW492" s="25"/>
      <c r="AX492" s="25"/>
      <c r="AY492" s="25"/>
      <c r="AZ492" s="25"/>
      <c r="BA492" s="25"/>
      <c r="BB492" s="25"/>
      <c r="BC492" s="25"/>
      <c r="BD492" s="25"/>
      <c r="BE492" s="25"/>
      <c r="BF492" s="25"/>
      <c r="BG492" s="25"/>
      <c r="BH492" s="25"/>
      <c r="BI492" s="25"/>
      <c r="BJ492" s="25"/>
      <c r="BK492" s="25"/>
      <c r="BL492" s="25"/>
      <c r="BM492" s="25"/>
      <c r="BN492" s="25"/>
      <c r="BO492" s="25"/>
      <c r="BP492" s="25"/>
      <c r="BQ492" s="25"/>
      <c r="BR492" s="25"/>
      <c r="BS492" s="25"/>
      <c r="BT492" s="25"/>
      <c r="BU492" s="25"/>
      <c r="BV492" s="25"/>
      <c r="BW492" s="25"/>
      <c r="BX492" s="25"/>
      <c r="BY492" s="25"/>
      <c r="BZ492" s="25"/>
      <c r="CA492" s="25"/>
      <c r="CB492" s="25"/>
    </row>
    <row r="493" spans="1:80">
      <c r="A493" s="26"/>
      <c r="B493" s="26"/>
      <c r="C493" s="26"/>
      <c r="D493" s="26"/>
      <c r="E493" s="26"/>
      <c r="F493" s="26"/>
      <c r="G493" s="26"/>
      <c r="H493" s="24"/>
      <c r="I493" s="25"/>
      <c r="J493" s="25"/>
      <c r="K493" s="25"/>
      <c r="L493" s="25"/>
      <c r="M493" s="25"/>
      <c r="N493" s="25"/>
      <c r="O493" s="25"/>
      <c r="P493" s="25"/>
      <c r="Q493" s="25"/>
      <c r="R493" s="25"/>
      <c r="S493" s="25"/>
      <c r="T493" s="25"/>
      <c r="U493" s="25"/>
      <c r="V493" s="25"/>
      <c r="W493" s="24"/>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c r="AV493" s="25"/>
      <c r="AW493" s="25"/>
      <c r="AX493" s="25"/>
      <c r="AY493" s="25"/>
      <c r="AZ493" s="25"/>
      <c r="BA493" s="25"/>
      <c r="BB493" s="25"/>
      <c r="BC493" s="25"/>
      <c r="BD493" s="25"/>
      <c r="BE493" s="25"/>
      <c r="BF493" s="25"/>
      <c r="BG493" s="25"/>
      <c r="BH493" s="25"/>
      <c r="BI493" s="25"/>
      <c r="BJ493" s="25"/>
      <c r="BK493" s="25"/>
      <c r="BL493" s="25"/>
      <c r="BM493" s="25"/>
      <c r="BN493" s="25"/>
      <c r="BO493" s="25"/>
      <c r="BP493" s="25"/>
      <c r="BQ493" s="25"/>
      <c r="BR493" s="25"/>
      <c r="BS493" s="25"/>
      <c r="BT493" s="25"/>
      <c r="BU493" s="25"/>
      <c r="BV493" s="25"/>
      <c r="BW493" s="25"/>
      <c r="BX493" s="25"/>
      <c r="BY493" s="25"/>
      <c r="BZ493" s="25"/>
      <c r="CA493" s="25"/>
      <c r="CB493" s="25"/>
    </row>
    <row r="494" spans="1:80">
      <c r="A494" s="26"/>
      <c r="B494" s="26"/>
      <c r="C494" s="26"/>
      <c r="D494" s="26"/>
      <c r="E494" s="26"/>
      <c r="F494" s="26"/>
      <c r="G494" s="26"/>
      <c r="H494" s="24"/>
      <c r="I494" s="25"/>
      <c r="J494" s="25"/>
      <c r="K494" s="25"/>
      <c r="L494" s="25"/>
      <c r="M494" s="25"/>
      <c r="N494" s="25"/>
      <c r="O494" s="25"/>
      <c r="P494" s="25"/>
      <c r="Q494" s="25"/>
      <c r="R494" s="25"/>
      <c r="S494" s="25"/>
      <c r="T494" s="25"/>
      <c r="U494" s="25"/>
      <c r="V494" s="25"/>
      <c r="W494" s="24"/>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c r="AV494" s="25"/>
      <c r="AW494" s="25"/>
      <c r="AX494" s="25"/>
      <c r="AY494" s="25"/>
      <c r="AZ494" s="25"/>
      <c r="BA494" s="25"/>
      <c r="BB494" s="25"/>
      <c r="BC494" s="25"/>
      <c r="BD494" s="25"/>
      <c r="BE494" s="25"/>
      <c r="BF494" s="25"/>
      <c r="BG494" s="25"/>
      <c r="BH494" s="25"/>
      <c r="BI494" s="25"/>
      <c r="BJ494" s="25"/>
      <c r="BK494" s="25"/>
      <c r="BL494" s="25"/>
      <c r="BM494" s="25"/>
      <c r="BN494" s="25"/>
      <c r="BO494" s="25"/>
      <c r="BP494" s="25"/>
      <c r="BQ494" s="25"/>
      <c r="BR494" s="25"/>
      <c r="BS494" s="25"/>
      <c r="BT494" s="25"/>
      <c r="BU494" s="25"/>
      <c r="BV494" s="25"/>
      <c r="BW494" s="25"/>
      <c r="BX494" s="25"/>
      <c r="BY494" s="25"/>
      <c r="BZ494" s="25"/>
      <c r="CA494" s="25"/>
      <c r="CB494" s="25"/>
    </row>
    <row r="495" spans="1:80">
      <c r="A495" s="26"/>
      <c r="B495" s="26"/>
      <c r="C495" s="26"/>
      <c r="D495" s="26"/>
      <c r="E495" s="26"/>
      <c r="F495" s="26"/>
      <c r="G495" s="26"/>
      <c r="H495" s="24"/>
      <c r="I495" s="25"/>
      <c r="J495" s="25"/>
      <c r="K495" s="25"/>
      <c r="L495" s="25"/>
      <c r="M495" s="25"/>
      <c r="N495" s="25"/>
      <c r="O495" s="25"/>
      <c r="P495" s="25"/>
      <c r="Q495" s="25"/>
      <c r="R495" s="25"/>
      <c r="S495" s="25"/>
      <c r="T495" s="25"/>
      <c r="U495" s="25"/>
      <c r="V495" s="25"/>
      <c r="W495" s="24"/>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c r="AV495" s="25"/>
      <c r="AW495" s="25"/>
      <c r="AX495" s="25"/>
      <c r="AY495" s="25"/>
      <c r="AZ495" s="25"/>
      <c r="BA495" s="25"/>
      <c r="BB495" s="25"/>
      <c r="BC495" s="25"/>
      <c r="BD495" s="25"/>
      <c r="BE495" s="25"/>
      <c r="BF495" s="25"/>
      <c r="BG495" s="25"/>
      <c r="BH495" s="25"/>
      <c r="BI495" s="25"/>
      <c r="BJ495" s="25"/>
      <c r="BK495" s="25"/>
      <c r="BL495" s="25"/>
      <c r="BM495" s="25"/>
      <c r="BN495" s="25"/>
      <c r="BO495" s="25"/>
      <c r="BP495" s="25"/>
      <c r="BQ495" s="25"/>
      <c r="BR495" s="25"/>
      <c r="BS495" s="25"/>
      <c r="BT495" s="25"/>
      <c r="BU495" s="25"/>
      <c r="BV495" s="25"/>
      <c r="BW495" s="25"/>
      <c r="BX495" s="25"/>
      <c r="BY495" s="25"/>
      <c r="BZ495" s="25"/>
      <c r="CA495" s="25"/>
      <c r="CB495" s="25"/>
    </row>
    <row r="496" spans="1:80">
      <c r="A496" s="26"/>
      <c r="B496" s="26"/>
      <c r="C496" s="26"/>
      <c r="D496" s="26"/>
      <c r="E496" s="26"/>
      <c r="F496" s="26"/>
      <c r="G496" s="26"/>
      <c r="H496" s="24"/>
      <c r="I496" s="25"/>
      <c r="J496" s="25"/>
      <c r="K496" s="25"/>
      <c r="L496" s="25"/>
      <c r="M496" s="25"/>
      <c r="N496" s="25"/>
      <c r="O496" s="25"/>
      <c r="P496" s="25"/>
      <c r="Q496" s="25"/>
      <c r="R496" s="25"/>
      <c r="S496" s="25"/>
      <c r="T496" s="25"/>
      <c r="U496" s="25"/>
      <c r="V496" s="25"/>
      <c r="W496" s="24"/>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c r="AV496" s="25"/>
      <c r="AW496" s="25"/>
      <c r="AX496" s="25"/>
      <c r="AY496" s="25"/>
      <c r="AZ496" s="25"/>
      <c r="BA496" s="25"/>
      <c r="BB496" s="25"/>
      <c r="BC496" s="25"/>
      <c r="BD496" s="25"/>
      <c r="BE496" s="25"/>
      <c r="BF496" s="25"/>
      <c r="BG496" s="25"/>
      <c r="BH496" s="25"/>
      <c r="BI496" s="25"/>
      <c r="BJ496" s="25"/>
      <c r="BK496" s="25"/>
      <c r="BL496" s="25"/>
      <c r="BM496" s="25"/>
      <c r="BN496" s="25"/>
      <c r="BO496" s="25"/>
      <c r="BP496" s="25"/>
      <c r="BQ496" s="25"/>
      <c r="BR496" s="25"/>
      <c r="BS496" s="25"/>
      <c r="BT496" s="25"/>
      <c r="BU496" s="25"/>
      <c r="BV496" s="25"/>
      <c r="BW496" s="25"/>
      <c r="BX496" s="25"/>
      <c r="BY496" s="25"/>
      <c r="BZ496" s="25"/>
      <c r="CA496" s="25"/>
      <c r="CB496" s="25"/>
    </row>
    <row r="497" spans="1:80">
      <c r="A497" s="26"/>
      <c r="B497" s="26"/>
      <c r="C497" s="26"/>
      <c r="D497" s="26"/>
      <c r="E497" s="26"/>
      <c r="F497" s="26"/>
      <c r="G497" s="26"/>
      <c r="H497" s="24"/>
      <c r="I497" s="25"/>
      <c r="J497" s="25"/>
      <c r="K497" s="25"/>
      <c r="L497" s="25"/>
      <c r="M497" s="25"/>
      <c r="N497" s="25"/>
      <c r="O497" s="25"/>
      <c r="P497" s="25"/>
      <c r="Q497" s="25"/>
      <c r="R497" s="25"/>
      <c r="S497" s="25"/>
      <c r="T497" s="25"/>
      <c r="U497" s="25"/>
      <c r="V497" s="25"/>
      <c r="W497" s="24"/>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c r="AV497" s="25"/>
      <c r="AW497" s="25"/>
      <c r="AX497" s="25"/>
      <c r="AY497" s="25"/>
      <c r="AZ497" s="25"/>
      <c r="BA497" s="25"/>
      <c r="BB497" s="25"/>
      <c r="BC497" s="25"/>
      <c r="BD497" s="25"/>
      <c r="BE497" s="25"/>
      <c r="BF497" s="25"/>
      <c r="BG497" s="25"/>
      <c r="BH497" s="25"/>
      <c r="BI497" s="25"/>
      <c r="BJ497" s="25"/>
      <c r="BK497" s="25"/>
      <c r="BL497" s="25"/>
      <c r="BM497" s="25"/>
      <c r="BN497" s="25"/>
      <c r="BO497" s="25"/>
      <c r="BP497" s="25"/>
      <c r="BQ497" s="25"/>
      <c r="BR497" s="25"/>
      <c r="BS497" s="25"/>
      <c r="BT497" s="25"/>
      <c r="BU497" s="25"/>
      <c r="BV497" s="25"/>
      <c r="BW497" s="25"/>
      <c r="BX497" s="25"/>
      <c r="BY497" s="25"/>
      <c r="BZ497" s="25"/>
      <c r="CA497" s="25"/>
      <c r="CB497" s="25"/>
    </row>
    <row r="498" spans="1:80">
      <c r="A498" s="26"/>
      <c r="B498" s="26"/>
      <c r="C498" s="26"/>
      <c r="D498" s="26"/>
      <c r="E498" s="26"/>
      <c r="F498" s="26"/>
      <c r="G498" s="26"/>
      <c r="H498" s="24"/>
      <c r="I498" s="25"/>
      <c r="J498" s="25"/>
      <c r="K498" s="25"/>
      <c r="L498" s="25"/>
      <c r="M498" s="25"/>
      <c r="N498" s="25"/>
      <c r="O498" s="25"/>
      <c r="P498" s="25"/>
      <c r="Q498" s="25"/>
      <c r="R498" s="25"/>
      <c r="S498" s="25"/>
      <c r="T498" s="25"/>
      <c r="U498" s="25"/>
      <c r="V498" s="25"/>
      <c r="W498" s="24"/>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c r="AV498" s="25"/>
      <c r="AW498" s="25"/>
      <c r="AX498" s="25"/>
      <c r="AY498" s="25"/>
      <c r="AZ498" s="25"/>
      <c r="BA498" s="25"/>
      <c r="BB498" s="25"/>
      <c r="BC498" s="25"/>
      <c r="BD498" s="25"/>
      <c r="BE498" s="25"/>
      <c r="BF498" s="25"/>
      <c r="BG498" s="25"/>
      <c r="BH498" s="25"/>
      <c r="BI498" s="25"/>
      <c r="BJ498" s="25"/>
      <c r="BK498" s="25"/>
      <c r="BL498" s="25"/>
      <c r="BM498" s="25"/>
      <c r="BN498" s="25"/>
      <c r="BO498" s="25"/>
      <c r="BP498" s="25"/>
      <c r="BQ498" s="25"/>
      <c r="BR498" s="25"/>
      <c r="BS498" s="25"/>
      <c r="BT498" s="25"/>
      <c r="BU498" s="25"/>
      <c r="BV498" s="25"/>
      <c r="BW498" s="25"/>
      <c r="BX498" s="25"/>
      <c r="BY498" s="25"/>
      <c r="BZ498" s="25"/>
      <c r="CA498" s="25"/>
      <c r="CB498" s="25"/>
    </row>
    <row r="499" spans="1:80">
      <c r="A499" s="26"/>
      <c r="B499" s="26"/>
      <c r="C499" s="26"/>
      <c r="D499" s="26"/>
      <c r="E499" s="26"/>
      <c r="F499" s="26"/>
      <c r="G499" s="26"/>
      <c r="H499" s="24"/>
      <c r="I499" s="25"/>
      <c r="J499" s="25"/>
      <c r="K499" s="25"/>
      <c r="L499" s="25"/>
      <c r="M499" s="25"/>
      <c r="N499" s="25"/>
      <c r="O499" s="25"/>
      <c r="P499" s="25"/>
      <c r="Q499" s="25"/>
      <c r="R499" s="25"/>
      <c r="S499" s="25"/>
      <c r="T499" s="25"/>
      <c r="U499" s="25"/>
      <c r="V499" s="25"/>
      <c r="W499" s="24"/>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c r="AZ499" s="25"/>
      <c r="BA499" s="25"/>
      <c r="BB499" s="25"/>
      <c r="BC499" s="25"/>
      <c r="BD499" s="25"/>
      <c r="BE499" s="25"/>
      <c r="BF499" s="25"/>
      <c r="BG499" s="25"/>
      <c r="BH499" s="25"/>
      <c r="BI499" s="25"/>
      <c r="BJ499" s="25"/>
      <c r="BK499" s="25"/>
      <c r="BL499" s="25"/>
      <c r="BM499" s="25"/>
      <c r="BN499" s="25"/>
      <c r="BO499" s="25"/>
      <c r="BP499" s="25"/>
      <c r="BQ499" s="25"/>
      <c r="BR499" s="25"/>
      <c r="BS499" s="25"/>
      <c r="BT499" s="25"/>
      <c r="BU499" s="25"/>
      <c r="BV499" s="25"/>
      <c r="BW499" s="25"/>
      <c r="BX499" s="25"/>
      <c r="BY499" s="25"/>
      <c r="BZ499" s="25"/>
      <c r="CA499" s="25"/>
      <c r="CB499" s="25"/>
    </row>
    <row r="500" spans="1:80">
      <c r="A500" s="26"/>
      <c r="B500" s="26"/>
      <c r="C500" s="26"/>
      <c r="D500" s="26"/>
      <c r="E500" s="26"/>
      <c r="F500" s="26"/>
      <c r="G500" s="26"/>
      <c r="H500" s="24"/>
      <c r="I500" s="25"/>
      <c r="J500" s="25"/>
      <c r="K500" s="25"/>
      <c r="L500" s="25"/>
      <c r="M500" s="25"/>
      <c r="N500" s="25"/>
      <c r="O500" s="25"/>
      <c r="P500" s="25"/>
      <c r="Q500" s="25"/>
      <c r="R500" s="25"/>
      <c r="S500" s="25"/>
      <c r="T500" s="25"/>
      <c r="U500" s="25"/>
      <c r="V500" s="25"/>
      <c r="W500" s="24"/>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5"/>
      <c r="BD500" s="25"/>
      <c r="BE500" s="25"/>
      <c r="BF500" s="25"/>
      <c r="BG500" s="25"/>
      <c r="BH500" s="25"/>
      <c r="BI500" s="25"/>
      <c r="BJ500" s="25"/>
      <c r="BK500" s="25"/>
      <c r="BL500" s="25"/>
      <c r="BM500" s="25"/>
      <c r="BN500" s="25"/>
      <c r="BO500" s="25"/>
      <c r="BP500" s="25"/>
      <c r="BQ500" s="25"/>
      <c r="BR500" s="25"/>
      <c r="BS500" s="25"/>
      <c r="BT500" s="25"/>
      <c r="BU500" s="25"/>
      <c r="BV500" s="25"/>
      <c r="BW500" s="25"/>
      <c r="BX500" s="25"/>
      <c r="BY500" s="25"/>
      <c r="BZ500" s="25"/>
      <c r="CA500" s="25"/>
      <c r="CB500" s="25"/>
    </row>
    <row r="501" spans="1:80">
      <c r="A501" s="26"/>
      <c r="B501" s="26"/>
      <c r="C501" s="26"/>
      <c r="D501" s="26"/>
      <c r="E501" s="26"/>
      <c r="F501" s="26"/>
      <c r="G501" s="26"/>
      <c r="H501" s="24"/>
      <c r="I501" s="25"/>
      <c r="J501" s="25"/>
      <c r="K501" s="25"/>
      <c r="L501" s="25"/>
      <c r="M501" s="25"/>
      <c r="N501" s="25"/>
      <c r="O501" s="25"/>
      <c r="P501" s="25"/>
      <c r="Q501" s="25"/>
      <c r="R501" s="25"/>
      <c r="S501" s="25"/>
      <c r="T501" s="25"/>
      <c r="U501" s="25"/>
      <c r="V501" s="25"/>
      <c r="W501" s="24"/>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c r="AZ501" s="25"/>
      <c r="BA501" s="25"/>
      <c r="BB501" s="25"/>
      <c r="BC501" s="25"/>
      <c r="BD501" s="25"/>
      <c r="BE501" s="25"/>
      <c r="BF501" s="25"/>
      <c r="BG501" s="25"/>
      <c r="BH501" s="25"/>
      <c r="BI501" s="25"/>
      <c r="BJ501" s="25"/>
      <c r="BK501" s="25"/>
      <c r="BL501" s="25"/>
      <c r="BM501" s="25"/>
      <c r="BN501" s="25"/>
      <c r="BO501" s="25"/>
      <c r="BP501" s="25"/>
      <c r="BQ501" s="25"/>
      <c r="BR501" s="25"/>
      <c r="BS501" s="25"/>
      <c r="BT501" s="25"/>
      <c r="BU501" s="25"/>
      <c r="BV501" s="25"/>
      <c r="BW501" s="25"/>
      <c r="BX501" s="25"/>
      <c r="BY501" s="25"/>
      <c r="BZ501" s="25"/>
      <c r="CA501" s="25"/>
      <c r="CB501" s="25"/>
    </row>
    <row r="502" spans="1:80">
      <c r="A502" s="26"/>
      <c r="B502" s="26"/>
      <c r="C502" s="26"/>
      <c r="D502" s="26"/>
      <c r="E502" s="26"/>
      <c r="F502" s="26"/>
      <c r="G502" s="26"/>
      <c r="H502" s="24"/>
      <c r="I502" s="25"/>
      <c r="J502" s="25"/>
      <c r="K502" s="25"/>
      <c r="L502" s="25"/>
      <c r="M502" s="25"/>
      <c r="N502" s="25"/>
      <c r="O502" s="25"/>
      <c r="P502" s="25"/>
      <c r="Q502" s="25"/>
      <c r="R502" s="25"/>
      <c r="S502" s="25"/>
      <c r="T502" s="25"/>
      <c r="U502" s="25"/>
      <c r="V502" s="25"/>
      <c r="W502" s="24"/>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c r="AZ502" s="25"/>
      <c r="BA502" s="25"/>
      <c r="BB502" s="25"/>
      <c r="BC502" s="25"/>
      <c r="BD502" s="25"/>
      <c r="BE502" s="25"/>
      <c r="BF502" s="25"/>
      <c r="BG502" s="25"/>
      <c r="BH502" s="25"/>
      <c r="BI502" s="25"/>
      <c r="BJ502" s="25"/>
      <c r="BK502" s="25"/>
      <c r="BL502" s="25"/>
      <c r="BM502" s="25"/>
      <c r="BN502" s="25"/>
      <c r="BO502" s="25"/>
      <c r="BP502" s="25"/>
      <c r="BQ502" s="25"/>
      <c r="BR502" s="25"/>
      <c r="BS502" s="25"/>
      <c r="BT502" s="25"/>
      <c r="BU502" s="25"/>
      <c r="BV502" s="25"/>
      <c r="BW502" s="25"/>
      <c r="BX502" s="25"/>
      <c r="BY502" s="25"/>
      <c r="BZ502" s="25"/>
      <c r="CA502" s="25"/>
      <c r="CB502" s="25"/>
    </row>
    <row r="503" spans="1:80">
      <c r="A503" s="26"/>
      <c r="B503" s="26"/>
      <c r="C503" s="26"/>
      <c r="D503" s="26"/>
      <c r="E503" s="26"/>
      <c r="F503" s="26"/>
      <c r="G503" s="26"/>
      <c r="H503" s="24"/>
      <c r="I503" s="25"/>
      <c r="J503" s="25"/>
      <c r="K503" s="25"/>
      <c r="L503" s="25"/>
      <c r="M503" s="25"/>
      <c r="N503" s="25"/>
      <c r="O503" s="25"/>
      <c r="P503" s="25"/>
      <c r="Q503" s="25"/>
      <c r="R503" s="25"/>
      <c r="S503" s="25"/>
      <c r="T503" s="25"/>
      <c r="U503" s="25"/>
      <c r="V503" s="25"/>
      <c r="W503" s="24"/>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c r="AZ503" s="25"/>
      <c r="BA503" s="25"/>
      <c r="BB503" s="25"/>
      <c r="BC503" s="25"/>
      <c r="BD503" s="25"/>
      <c r="BE503" s="25"/>
      <c r="BF503" s="25"/>
      <c r="BG503" s="25"/>
      <c r="BH503" s="25"/>
      <c r="BI503" s="25"/>
      <c r="BJ503" s="25"/>
      <c r="BK503" s="25"/>
      <c r="BL503" s="25"/>
      <c r="BM503" s="25"/>
      <c r="BN503" s="25"/>
      <c r="BO503" s="25"/>
      <c r="BP503" s="25"/>
      <c r="BQ503" s="25"/>
      <c r="BR503" s="25"/>
      <c r="BS503" s="25"/>
      <c r="BT503" s="25"/>
      <c r="BU503" s="25"/>
      <c r="BV503" s="25"/>
      <c r="BW503" s="25"/>
      <c r="BX503" s="25"/>
      <c r="BY503" s="25"/>
      <c r="BZ503" s="25"/>
      <c r="CA503" s="25"/>
      <c r="CB503" s="25"/>
    </row>
    <row r="504" spans="1:80">
      <c r="A504" s="26"/>
      <c r="B504" s="26"/>
      <c r="C504" s="26"/>
      <c r="D504" s="26"/>
      <c r="E504" s="26"/>
      <c r="F504" s="26"/>
      <c r="G504" s="26"/>
      <c r="H504" s="24"/>
      <c r="I504" s="25"/>
      <c r="J504" s="25"/>
      <c r="K504" s="25"/>
      <c r="L504" s="25"/>
      <c r="M504" s="25"/>
      <c r="N504" s="25"/>
      <c r="O504" s="25"/>
      <c r="P504" s="25"/>
      <c r="Q504" s="25"/>
      <c r="R504" s="25"/>
      <c r="S504" s="25"/>
      <c r="T504" s="25"/>
      <c r="U504" s="25"/>
      <c r="V504" s="25"/>
      <c r="W504" s="24"/>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5"/>
      <c r="BD504" s="25"/>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c r="CA504" s="25"/>
      <c r="CB504" s="25"/>
    </row>
    <row r="505" spans="1:80">
      <c r="A505" s="26"/>
      <c r="B505" s="26"/>
      <c r="C505" s="26"/>
      <c r="D505" s="26"/>
      <c r="E505" s="26"/>
      <c r="F505" s="26"/>
      <c r="G505" s="26"/>
      <c r="H505" s="24"/>
      <c r="I505" s="25"/>
      <c r="J505" s="25"/>
      <c r="K505" s="25"/>
      <c r="L505" s="25"/>
      <c r="M505" s="25"/>
      <c r="N505" s="25"/>
      <c r="O505" s="25"/>
      <c r="P505" s="25"/>
      <c r="Q505" s="25"/>
      <c r="R505" s="25"/>
      <c r="S505" s="25"/>
      <c r="T505" s="25"/>
      <c r="U505" s="25"/>
      <c r="V505" s="25"/>
      <c r="W505" s="24"/>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c r="AV505" s="25"/>
      <c r="AW505" s="25"/>
      <c r="AX505" s="25"/>
      <c r="AY505" s="25"/>
      <c r="AZ505" s="25"/>
      <c r="BA505" s="25"/>
      <c r="BB505" s="25"/>
      <c r="BC505" s="25"/>
      <c r="BD505" s="25"/>
      <c r="BE505" s="25"/>
      <c r="BF505" s="25"/>
      <c r="BG505" s="25"/>
      <c r="BH505" s="25"/>
      <c r="BI505" s="25"/>
      <c r="BJ505" s="25"/>
      <c r="BK505" s="25"/>
      <c r="BL505" s="25"/>
      <c r="BM505" s="25"/>
      <c r="BN505" s="25"/>
      <c r="BO505" s="25"/>
      <c r="BP505" s="25"/>
      <c r="BQ505" s="25"/>
      <c r="BR505" s="25"/>
      <c r="BS505" s="25"/>
      <c r="BT505" s="25"/>
      <c r="BU505" s="25"/>
      <c r="BV505" s="25"/>
      <c r="BW505" s="25"/>
      <c r="BX505" s="25"/>
      <c r="BY505" s="25"/>
      <c r="BZ505" s="25"/>
      <c r="CA505" s="25"/>
      <c r="CB505" s="25"/>
    </row>
    <row r="506" spans="1:80">
      <c r="A506" s="26"/>
      <c r="B506" s="26"/>
      <c r="C506" s="26"/>
      <c r="D506" s="26"/>
      <c r="E506" s="26"/>
      <c r="F506" s="26"/>
      <c r="G506" s="26"/>
      <c r="H506" s="24"/>
      <c r="I506" s="25"/>
      <c r="J506" s="25"/>
      <c r="K506" s="25"/>
      <c r="L506" s="25"/>
      <c r="M506" s="25"/>
      <c r="N506" s="25"/>
      <c r="O506" s="25"/>
      <c r="P506" s="25"/>
      <c r="Q506" s="25"/>
      <c r="R506" s="25"/>
      <c r="S506" s="25"/>
      <c r="T506" s="25"/>
      <c r="U506" s="25"/>
      <c r="V506" s="25"/>
      <c r="W506" s="24"/>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c r="AZ506" s="25"/>
      <c r="BA506" s="25"/>
      <c r="BB506" s="25"/>
      <c r="BC506" s="25"/>
      <c r="BD506" s="25"/>
      <c r="BE506" s="25"/>
      <c r="BF506" s="25"/>
      <c r="BG506" s="25"/>
      <c r="BH506" s="25"/>
      <c r="BI506" s="25"/>
      <c r="BJ506" s="25"/>
      <c r="BK506" s="25"/>
      <c r="BL506" s="25"/>
      <c r="BM506" s="25"/>
      <c r="BN506" s="25"/>
      <c r="BO506" s="25"/>
      <c r="BP506" s="25"/>
      <c r="BQ506" s="25"/>
      <c r="BR506" s="25"/>
      <c r="BS506" s="25"/>
      <c r="BT506" s="25"/>
      <c r="BU506" s="25"/>
      <c r="BV506" s="25"/>
      <c r="BW506" s="25"/>
      <c r="BX506" s="25"/>
      <c r="BY506" s="25"/>
      <c r="BZ506" s="25"/>
      <c r="CA506" s="25"/>
      <c r="CB506" s="25"/>
    </row>
    <row r="507" spans="1:80">
      <c r="A507" s="26"/>
      <c r="B507" s="26"/>
      <c r="C507" s="26"/>
      <c r="D507" s="26"/>
      <c r="E507" s="26"/>
      <c r="F507" s="26"/>
      <c r="G507" s="26"/>
      <c r="H507" s="24"/>
      <c r="I507" s="25"/>
      <c r="J507" s="25"/>
      <c r="K507" s="25"/>
      <c r="L507" s="25"/>
      <c r="M507" s="25"/>
      <c r="N507" s="25"/>
      <c r="O507" s="25"/>
      <c r="P507" s="25"/>
      <c r="Q507" s="25"/>
      <c r="R507" s="25"/>
      <c r="S507" s="25"/>
      <c r="T507" s="25"/>
      <c r="U507" s="25"/>
      <c r="V507" s="25"/>
      <c r="W507" s="24"/>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c r="AZ507" s="25"/>
      <c r="BA507" s="25"/>
      <c r="BB507" s="25"/>
      <c r="BC507" s="25"/>
      <c r="BD507" s="25"/>
      <c r="BE507" s="25"/>
      <c r="BF507" s="25"/>
      <c r="BG507" s="25"/>
      <c r="BH507" s="25"/>
      <c r="BI507" s="25"/>
      <c r="BJ507" s="25"/>
      <c r="BK507" s="25"/>
      <c r="BL507" s="25"/>
      <c r="BM507" s="25"/>
      <c r="BN507" s="25"/>
      <c r="BO507" s="25"/>
      <c r="BP507" s="25"/>
      <c r="BQ507" s="25"/>
      <c r="BR507" s="25"/>
      <c r="BS507" s="25"/>
      <c r="BT507" s="25"/>
      <c r="BU507" s="25"/>
      <c r="BV507" s="25"/>
      <c r="BW507" s="25"/>
      <c r="BX507" s="25"/>
      <c r="BY507" s="25"/>
      <c r="BZ507" s="25"/>
      <c r="CA507" s="25"/>
      <c r="CB507" s="25"/>
    </row>
    <row r="508" spans="1:80">
      <c r="A508" s="26"/>
      <c r="B508" s="26"/>
      <c r="C508" s="26"/>
      <c r="D508" s="26"/>
      <c r="E508" s="26"/>
      <c r="F508" s="26"/>
      <c r="G508" s="26"/>
      <c r="H508" s="24"/>
      <c r="I508" s="25"/>
      <c r="J508" s="25"/>
      <c r="K508" s="25"/>
      <c r="L508" s="25"/>
      <c r="M508" s="25"/>
      <c r="N508" s="25"/>
      <c r="O508" s="25"/>
      <c r="P508" s="25"/>
      <c r="Q508" s="25"/>
      <c r="R508" s="25"/>
      <c r="S508" s="25"/>
      <c r="T508" s="25"/>
      <c r="U508" s="25"/>
      <c r="V508" s="25"/>
      <c r="W508" s="24"/>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5"/>
      <c r="BC508" s="25"/>
      <c r="BD508" s="25"/>
      <c r="BE508" s="25"/>
      <c r="BF508" s="25"/>
      <c r="BG508" s="25"/>
      <c r="BH508" s="25"/>
      <c r="BI508" s="25"/>
      <c r="BJ508" s="25"/>
      <c r="BK508" s="25"/>
      <c r="BL508" s="25"/>
      <c r="BM508" s="25"/>
      <c r="BN508" s="25"/>
      <c r="BO508" s="25"/>
      <c r="BP508" s="25"/>
      <c r="BQ508" s="25"/>
      <c r="BR508" s="25"/>
      <c r="BS508" s="25"/>
      <c r="BT508" s="25"/>
      <c r="BU508" s="25"/>
      <c r="BV508" s="25"/>
      <c r="BW508" s="25"/>
      <c r="BX508" s="25"/>
      <c r="BY508" s="25"/>
      <c r="BZ508" s="25"/>
      <c r="CA508" s="25"/>
      <c r="CB508" s="25"/>
    </row>
    <row r="509" spans="1:80">
      <c r="A509" s="24"/>
      <c r="B509" s="24"/>
      <c r="C509" s="24"/>
      <c r="D509" s="24"/>
      <c r="E509" s="24"/>
      <c r="F509" s="24"/>
      <c r="G509" s="24"/>
      <c r="H509" s="24"/>
      <c r="W509" s="24"/>
    </row>
    <row r="510" spans="1:80">
      <c r="A510" s="24"/>
      <c r="B510" s="24"/>
      <c r="C510" s="24"/>
      <c r="D510" s="24"/>
      <c r="E510" s="24"/>
      <c r="F510" s="24"/>
      <c r="G510" s="24"/>
      <c r="H510" s="24"/>
      <c r="W510" s="24"/>
    </row>
    <row r="511" spans="1:80">
      <c r="A511" s="24"/>
      <c r="B511" s="24"/>
      <c r="C511" s="24"/>
      <c r="D511" s="24"/>
      <c r="E511" s="24"/>
      <c r="F511" s="24"/>
      <c r="G511" s="24"/>
      <c r="H511" s="24"/>
      <c r="W511" s="24"/>
    </row>
    <row r="512" spans="1:80">
      <c r="A512" s="24"/>
      <c r="B512" s="24"/>
      <c r="C512" s="24"/>
      <c r="D512" s="24"/>
      <c r="E512" s="24"/>
      <c r="F512" s="24"/>
      <c r="G512" s="24"/>
      <c r="H512" s="24"/>
      <c r="W512" s="24"/>
    </row>
    <row r="513" spans="1:23">
      <c r="A513" s="24"/>
      <c r="B513" s="24"/>
      <c r="C513" s="24"/>
      <c r="D513" s="24"/>
      <c r="E513" s="24"/>
      <c r="F513" s="24"/>
      <c r="G513" s="24"/>
      <c r="H513" s="24"/>
      <c r="W513" s="24"/>
    </row>
    <row r="514" spans="1:23">
      <c r="A514" s="24"/>
      <c r="B514" s="24"/>
      <c r="C514" s="24"/>
      <c r="D514" s="24"/>
      <c r="E514" s="24"/>
      <c r="F514" s="24"/>
      <c r="G514" s="24"/>
      <c r="H514" s="24"/>
      <c r="W514" s="24"/>
    </row>
    <row r="515" spans="1:23">
      <c r="A515" s="24"/>
      <c r="B515" s="24"/>
      <c r="C515" s="24"/>
      <c r="D515" s="24"/>
      <c r="E515" s="24"/>
      <c r="F515" s="24"/>
      <c r="G515" s="24"/>
      <c r="H515" s="24"/>
      <c r="W515" s="24"/>
    </row>
    <row r="516" spans="1:23">
      <c r="A516" s="24"/>
      <c r="B516" s="24"/>
      <c r="C516" s="24"/>
      <c r="D516" s="24"/>
      <c r="E516" s="24"/>
      <c r="F516" s="24"/>
      <c r="G516" s="24"/>
      <c r="H516" s="24"/>
      <c r="W516" s="24"/>
    </row>
    <row r="517" spans="1:23">
      <c r="A517" s="24"/>
      <c r="B517" s="24"/>
      <c r="C517" s="24"/>
      <c r="D517" s="24"/>
      <c r="E517" s="24"/>
      <c r="F517" s="24"/>
      <c r="G517" s="24"/>
      <c r="H517" s="24"/>
      <c r="W517" s="24"/>
    </row>
    <row r="518" spans="1:23">
      <c r="A518" s="24"/>
      <c r="B518" s="24"/>
      <c r="C518" s="24"/>
      <c r="D518" s="24"/>
      <c r="E518" s="24"/>
      <c r="F518" s="24"/>
      <c r="G518" s="24"/>
      <c r="H518" s="24"/>
      <c r="W518" s="24"/>
    </row>
    <row r="519" spans="1:23">
      <c r="A519" s="24"/>
      <c r="B519" s="24"/>
      <c r="C519" s="24"/>
      <c r="D519" s="24"/>
      <c r="E519" s="24"/>
      <c r="F519" s="24"/>
      <c r="G519" s="24"/>
      <c r="H519" s="24"/>
      <c r="W519" s="24"/>
    </row>
    <row r="520" spans="1:23">
      <c r="A520" s="24"/>
      <c r="B520" s="24"/>
      <c r="C520" s="24"/>
      <c r="D520" s="24"/>
      <c r="E520" s="24"/>
      <c r="F520" s="24"/>
      <c r="G520" s="24"/>
      <c r="H520" s="24"/>
      <c r="W520" s="24"/>
    </row>
    <row r="521" spans="1:23">
      <c r="A521" s="24"/>
      <c r="B521" s="24"/>
      <c r="C521" s="24"/>
      <c r="D521" s="24"/>
      <c r="E521" s="24"/>
      <c r="F521" s="24"/>
      <c r="G521" s="24"/>
      <c r="H521" s="24"/>
      <c r="W521" s="24"/>
    </row>
    <row r="522" spans="1:23">
      <c r="A522" s="24"/>
      <c r="B522" s="24"/>
      <c r="C522" s="24"/>
      <c r="D522" s="24"/>
      <c r="E522" s="24"/>
      <c r="F522" s="24"/>
      <c r="G522" s="24"/>
      <c r="H522" s="24"/>
      <c r="W522" s="24"/>
    </row>
    <row r="523" spans="1:23">
      <c r="A523" s="24"/>
      <c r="B523" s="24"/>
      <c r="C523" s="24"/>
      <c r="D523" s="24"/>
      <c r="E523" s="24"/>
      <c r="F523" s="24"/>
      <c r="G523" s="24"/>
      <c r="H523" s="24"/>
      <c r="W523" s="24"/>
    </row>
    <row r="524" spans="1:23">
      <c r="A524" s="24"/>
      <c r="B524" s="24"/>
      <c r="C524" s="24"/>
      <c r="D524" s="24"/>
      <c r="E524" s="24"/>
      <c r="F524" s="24"/>
      <c r="G524" s="24"/>
      <c r="H524" s="24"/>
      <c r="W524" s="24"/>
    </row>
    <row r="525" spans="1:23">
      <c r="A525" s="24"/>
      <c r="B525" s="24"/>
      <c r="C525" s="24"/>
      <c r="D525" s="24"/>
      <c r="E525" s="24"/>
      <c r="F525" s="24"/>
      <c r="G525" s="24"/>
      <c r="H525" s="24"/>
      <c r="W525" s="24"/>
    </row>
    <row r="526" spans="1:23">
      <c r="A526" s="24"/>
      <c r="B526" s="24"/>
      <c r="C526" s="24"/>
      <c r="D526" s="24"/>
      <c r="E526" s="24"/>
      <c r="F526" s="24"/>
      <c r="G526" s="24"/>
      <c r="H526" s="24"/>
      <c r="W526" s="24"/>
    </row>
    <row r="527" spans="1:23">
      <c r="A527" s="24"/>
      <c r="B527" s="24"/>
      <c r="C527" s="24"/>
      <c r="D527" s="24"/>
      <c r="E527" s="24"/>
      <c r="F527" s="24"/>
      <c r="G527" s="24"/>
      <c r="H527" s="24"/>
      <c r="W527" s="24"/>
    </row>
    <row r="528" spans="1:23">
      <c r="A528" s="24"/>
      <c r="B528" s="24"/>
      <c r="C528" s="24"/>
      <c r="D528" s="24"/>
      <c r="E528" s="24"/>
      <c r="F528" s="24"/>
      <c r="G528" s="24"/>
      <c r="H528" s="24"/>
      <c r="W528" s="24"/>
    </row>
    <row r="529" spans="1:23">
      <c r="A529" s="24"/>
      <c r="B529" s="24"/>
      <c r="C529" s="24"/>
      <c r="D529" s="24"/>
      <c r="E529" s="24"/>
      <c r="F529" s="24"/>
      <c r="G529" s="24"/>
      <c r="H529" s="24"/>
      <c r="W529" s="24"/>
    </row>
    <row r="530" spans="1:23">
      <c r="A530" s="24"/>
      <c r="B530" s="24"/>
      <c r="C530" s="24"/>
      <c r="D530" s="24"/>
      <c r="E530" s="24"/>
      <c r="F530" s="24"/>
      <c r="G530" s="24"/>
      <c r="H530" s="24"/>
      <c r="W530" s="24"/>
    </row>
    <row r="531" spans="1:23">
      <c r="A531" s="24"/>
      <c r="B531" s="24"/>
      <c r="C531" s="24"/>
      <c r="D531" s="24"/>
      <c r="E531" s="24"/>
      <c r="F531" s="24"/>
      <c r="G531" s="24"/>
      <c r="H531" s="24"/>
      <c r="W531" s="24"/>
    </row>
    <row r="532" spans="1:23">
      <c r="A532" s="24"/>
      <c r="B532" s="24"/>
      <c r="C532" s="24"/>
      <c r="D532" s="24"/>
      <c r="E532" s="24"/>
      <c r="F532" s="24"/>
      <c r="G532" s="24"/>
      <c r="H532" s="24"/>
      <c r="W532" s="24"/>
    </row>
    <row r="533" spans="1:23">
      <c r="A533" s="24"/>
      <c r="B533" s="24"/>
      <c r="C533" s="24"/>
      <c r="D533" s="24"/>
      <c r="E533" s="24"/>
      <c r="F533" s="24"/>
      <c r="G533" s="24"/>
      <c r="H533" s="24"/>
      <c r="W533" s="24"/>
    </row>
    <row r="534" spans="1:23">
      <c r="A534" s="24"/>
      <c r="B534" s="24"/>
      <c r="C534" s="24"/>
      <c r="D534" s="24"/>
      <c r="E534" s="24"/>
      <c r="F534" s="24"/>
      <c r="G534" s="24"/>
      <c r="H534" s="24"/>
      <c r="W534" s="24"/>
    </row>
    <row r="535" spans="1:23">
      <c r="A535" s="24"/>
      <c r="B535" s="24"/>
      <c r="C535" s="24"/>
      <c r="D535" s="24"/>
      <c r="E535" s="24"/>
      <c r="F535" s="24"/>
      <c r="G535" s="24"/>
      <c r="H535" s="24"/>
      <c r="W535" s="24"/>
    </row>
    <row r="536" spans="1:23">
      <c r="A536" s="24"/>
      <c r="B536" s="24"/>
      <c r="C536" s="24"/>
      <c r="D536" s="24"/>
      <c r="E536" s="24"/>
      <c r="F536" s="24"/>
      <c r="G536" s="24"/>
      <c r="H536" s="24"/>
      <c r="W536" s="24"/>
    </row>
    <row r="537" spans="1:23">
      <c r="A537" s="24"/>
      <c r="B537" s="24"/>
      <c r="C537" s="24"/>
      <c r="D537" s="24"/>
      <c r="E537" s="24"/>
      <c r="F537" s="24"/>
      <c r="G537" s="24"/>
      <c r="H537" s="24"/>
      <c r="W537" s="24"/>
    </row>
    <row r="538" spans="1:23">
      <c r="A538" s="24"/>
      <c r="B538" s="24"/>
      <c r="C538" s="24"/>
      <c r="D538" s="24"/>
      <c r="E538" s="24"/>
      <c r="F538" s="24"/>
      <c r="G538" s="24"/>
      <c r="H538" s="24"/>
      <c r="W538" s="24"/>
    </row>
    <row r="539" spans="1:23">
      <c r="A539" s="24"/>
      <c r="B539" s="24"/>
      <c r="C539" s="24"/>
      <c r="D539" s="24"/>
      <c r="E539" s="24"/>
      <c r="F539" s="24"/>
      <c r="G539" s="24"/>
      <c r="H539" s="24"/>
      <c r="W539" s="24"/>
    </row>
    <row r="540" spans="1:23">
      <c r="A540" s="24"/>
      <c r="B540" s="24"/>
      <c r="C540" s="24"/>
      <c r="D540" s="24"/>
      <c r="E540" s="24"/>
      <c r="F540" s="24"/>
      <c r="G540" s="24"/>
      <c r="H540" s="24"/>
      <c r="W540" s="24"/>
    </row>
    <row r="541" spans="1:23">
      <c r="A541" s="24"/>
      <c r="B541" s="24"/>
      <c r="C541" s="24"/>
      <c r="D541" s="24"/>
      <c r="E541" s="24"/>
      <c r="F541" s="24"/>
      <c r="G541" s="24"/>
      <c r="H541" s="24"/>
      <c r="W541" s="24"/>
    </row>
    <row r="542" spans="1:23">
      <c r="A542" s="24"/>
      <c r="B542" s="24"/>
      <c r="C542" s="24"/>
      <c r="D542" s="24"/>
      <c r="E542" s="24"/>
      <c r="F542" s="24"/>
      <c r="G542" s="24"/>
      <c r="H542" s="24"/>
      <c r="W542" s="24"/>
    </row>
    <row r="543" spans="1:23">
      <c r="A543" s="24"/>
      <c r="B543" s="24"/>
      <c r="C543" s="24"/>
      <c r="D543" s="24"/>
      <c r="E543" s="24"/>
      <c r="F543" s="24"/>
      <c r="G543" s="24"/>
      <c r="H543" s="24"/>
      <c r="W543" s="24"/>
    </row>
    <row r="544" spans="1:23">
      <c r="A544" s="24"/>
      <c r="B544" s="24"/>
      <c r="C544" s="24"/>
      <c r="D544" s="24"/>
      <c r="E544" s="24"/>
      <c r="F544" s="24"/>
      <c r="G544" s="24"/>
      <c r="H544" s="24"/>
      <c r="W544" s="24"/>
    </row>
    <row r="545" spans="1:29">
      <c r="A545" s="24"/>
      <c r="B545" s="24"/>
      <c r="C545" s="24"/>
      <c r="D545" s="24"/>
      <c r="E545" s="24"/>
      <c r="F545" s="24"/>
      <c r="G545" s="24"/>
      <c r="H545" s="24"/>
      <c r="W545" s="24"/>
    </row>
    <row r="546" spans="1:29">
      <c r="A546" s="24"/>
      <c r="B546" s="24"/>
      <c r="C546" s="24"/>
      <c r="D546" s="24"/>
      <c r="E546" s="24"/>
      <c r="F546" s="24"/>
      <c r="G546" s="24"/>
      <c r="H546" s="24"/>
      <c r="W546" s="24"/>
    </row>
    <row r="547" spans="1:29">
      <c r="A547" s="24"/>
      <c r="B547" s="24"/>
      <c r="C547" s="24"/>
      <c r="D547" s="24"/>
      <c r="E547" s="24"/>
      <c r="F547" s="24"/>
      <c r="G547" s="24"/>
      <c r="H547" s="24"/>
      <c r="W547" s="24"/>
    </row>
    <row r="548" spans="1:29">
      <c r="A548" s="24"/>
      <c r="B548" s="24"/>
      <c r="C548" s="24"/>
      <c r="D548" s="24"/>
      <c r="E548" s="24"/>
      <c r="F548" s="24"/>
      <c r="G548" s="24"/>
      <c r="H548" s="24"/>
      <c r="W548" s="24"/>
    </row>
    <row r="549" spans="1:29">
      <c r="A549" s="24"/>
      <c r="B549" s="24"/>
      <c r="C549" s="24"/>
      <c r="D549" s="24"/>
      <c r="E549" s="24"/>
      <c r="F549" s="24"/>
      <c r="G549" s="24"/>
      <c r="H549" s="24"/>
      <c r="W549" s="24"/>
    </row>
    <row r="550" spans="1:29">
      <c r="A550" s="24"/>
      <c r="B550" s="24"/>
      <c r="C550" s="24"/>
      <c r="D550" s="24"/>
      <c r="E550" s="24"/>
      <c r="F550" s="24"/>
      <c r="G550" s="24"/>
      <c r="H550" s="24"/>
      <c r="W550" s="24"/>
    </row>
    <row r="551" spans="1:29">
      <c r="A551" s="24"/>
      <c r="B551" s="24"/>
      <c r="C551" s="24"/>
      <c r="D551" s="24"/>
      <c r="E551" s="24"/>
      <c r="F551" s="24"/>
      <c r="G551" s="24"/>
      <c r="H551" s="24"/>
      <c r="W551" s="24"/>
    </row>
    <row r="552" spans="1:29">
      <c r="A552" s="24"/>
      <c r="B552" s="24"/>
      <c r="C552" s="24"/>
      <c r="D552" s="24"/>
      <c r="E552" s="24"/>
      <c r="F552" s="24"/>
      <c r="G552" s="24"/>
      <c r="H552" s="24"/>
      <c r="W552" s="24"/>
      <c r="X552" s="24"/>
      <c r="Y552" s="24"/>
      <c r="Z552" s="24"/>
      <c r="AA552" s="24"/>
      <c r="AB552" s="24"/>
      <c r="AC552" s="24"/>
    </row>
    <row r="553" spans="1:29">
      <c r="A553" s="24"/>
      <c r="B553" s="24"/>
      <c r="C553" s="24"/>
      <c r="D553" s="24"/>
      <c r="E553" s="24"/>
      <c r="F553" s="24"/>
      <c r="G553" s="24"/>
      <c r="H553" s="24"/>
      <c r="W553" s="24"/>
      <c r="X553" s="24"/>
      <c r="Y553" s="24"/>
      <c r="Z553" s="24"/>
      <c r="AA553" s="24"/>
      <c r="AB553" s="24"/>
      <c r="AC553" s="24"/>
    </row>
    <row r="554" spans="1:29">
      <c r="A554" s="24"/>
      <c r="B554" s="24"/>
      <c r="C554" s="24"/>
      <c r="D554" s="24"/>
      <c r="E554" s="24"/>
      <c r="F554" s="24"/>
      <c r="G554" s="24"/>
      <c r="H554" s="24"/>
      <c r="W554" s="24"/>
      <c r="X554" s="24"/>
      <c r="Y554" s="24"/>
      <c r="Z554" s="24"/>
      <c r="AA554" s="24"/>
      <c r="AB554" s="24"/>
      <c r="AC554" s="24"/>
    </row>
    <row r="555" spans="1:29">
      <c r="A555" s="24"/>
      <c r="B555" s="24"/>
      <c r="C555" s="24"/>
      <c r="D555" s="24"/>
      <c r="E555" s="24"/>
      <c r="F555" s="24"/>
      <c r="G555" s="24"/>
      <c r="H555" s="24"/>
      <c r="W555" s="24"/>
      <c r="X555" s="24"/>
      <c r="Y555" s="24"/>
      <c r="Z555" s="24"/>
      <c r="AA555" s="24"/>
      <c r="AB555" s="24"/>
      <c r="AC555" s="24"/>
    </row>
    <row r="556" spans="1:29">
      <c r="A556" s="24"/>
      <c r="B556" s="24"/>
      <c r="C556" s="24"/>
      <c r="D556" s="24"/>
      <c r="E556" s="24"/>
      <c r="F556" s="24"/>
      <c r="G556" s="24"/>
      <c r="H556" s="24"/>
      <c r="W556" s="24"/>
      <c r="X556" s="24"/>
      <c r="Y556" s="24"/>
      <c r="Z556" s="24"/>
      <c r="AA556" s="24"/>
      <c r="AB556" s="24"/>
      <c r="AC556" s="24"/>
    </row>
    <row r="557" spans="1:29">
      <c r="A557" s="24"/>
      <c r="B557" s="24"/>
      <c r="C557" s="24"/>
      <c r="D557" s="24"/>
      <c r="E557" s="24"/>
      <c r="F557" s="24"/>
      <c r="G557" s="24"/>
      <c r="H557" s="24"/>
      <c r="W557" s="24"/>
      <c r="X557" s="24"/>
      <c r="Y557" s="24"/>
      <c r="Z557" s="24"/>
      <c r="AA557" s="24"/>
      <c r="AB557" s="24"/>
      <c r="AC557" s="24"/>
    </row>
    <row r="558" spans="1:29">
      <c r="A558" s="24"/>
      <c r="B558" s="24"/>
      <c r="C558" s="24"/>
      <c r="D558" s="24"/>
      <c r="E558" s="24"/>
      <c r="F558" s="24"/>
      <c r="G558" s="24"/>
      <c r="H558" s="24"/>
      <c r="W558" s="24"/>
      <c r="X558" s="24"/>
      <c r="Y558" s="24"/>
      <c r="Z558" s="24"/>
      <c r="AA558" s="24"/>
      <c r="AB558" s="24"/>
      <c r="AC558" s="24"/>
    </row>
    <row r="559" spans="1:29">
      <c r="A559" s="24"/>
      <c r="B559" s="24"/>
      <c r="C559" s="24"/>
      <c r="D559" s="24"/>
      <c r="E559" s="24"/>
      <c r="F559" s="24"/>
      <c r="G559" s="24"/>
      <c r="H559" s="24"/>
      <c r="W559" s="24"/>
      <c r="X559" s="24"/>
      <c r="Y559" s="24"/>
      <c r="Z559" s="24"/>
      <c r="AA559" s="24"/>
      <c r="AB559" s="24"/>
      <c r="AC559" s="24"/>
    </row>
    <row r="560" spans="1:29">
      <c r="A560" s="24"/>
      <c r="B560" s="24"/>
      <c r="C560" s="24"/>
      <c r="D560" s="24"/>
      <c r="E560" s="24"/>
      <c r="F560" s="24"/>
      <c r="G560" s="24"/>
      <c r="H560" s="24"/>
      <c r="W560" s="24"/>
      <c r="X560" s="24"/>
      <c r="Y560" s="24"/>
      <c r="Z560" s="24"/>
      <c r="AA560" s="24"/>
      <c r="AB560" s="24"/>
      <c r="AC560" s="24"/>
    </row>
    <row r="561" spans="1:29">
      <c r="A561" s="24"/>
      <c r="B561" s="24"/>
      <c r="C561" s="24"/>
      <c r="D561" s="24"/>
      <c r="E561" s="24"/>
      <c r="F561" s="24"/>
      <c r="G561" s="24"/>
      <c r="H561" s="24"/>
      <c r="W561" s="24"/>
      <c r="X561" s="24"/>
      <c r="Y561" s="24"/>
      <c r="Z561" s="24"/>
      <c r="AA561" s="24"/>
      <c r="AB561" s="24"/>
      <c r="AC561" s="24"/>
    </row>
    <row r="562" spans="1:29">
      <c r="A562" s="24"/>
      <c r="B562" s="24"/>
      <c r="C562" s="24"/>
      <c r="D562" s="24"/>
      <c r="E562" s="24"/>
      <c r="F562" s="24"/>
      <c r="G562" s="24"/>
      <c r="H562" s="24"/>
      <c r="W562" s="24"/>
      <c r="X562" s="24"/>
      <c r="Y562" s="24"/>
      <c r="Z562" s="24"/>
      <c r="AA562" s="24"/>
      <c r="AB562" s="24"/>
      <c r="AC562" s="24"/>
    </row>
    <row r="563" spans="1:29">
      <c r="A563" s="24"/>
      <c r="B563" s="24"/>
      <c r="C563" s="24"/>
      <c r="D563" s="24"/>
      <c r="E563" s="24"/>
      <c r="F563" s="24"/>
      <c r="G563" s="24"/>
      <c r="H563" s="24"/>
      <c r="W563" s="24"/>
      <c r="X563" s="24"/>
      <c r="Y563" s="24"/>
      <c r="Z563" s="24"/>
      <c r="AA563" s="24"/>
      <c r="AB563" s="24"/>
      <c r="AC563" s="24"/>
    </row>
    <row r="564" spans="1:29">
      <c r="A564" s="24"/>
      <c r="B564" s="24"/>
      <c r="C564" s="24"/>
      <c r="D564" s="24"/>
      <c r="E564" s="24"/>
      <c r="F564" s="24"/>
      <c r="G564" s="24"/>
      <c r="H564" s="24"/>
      <c r="W564" s="24"/>
      <c r="X564" s="24"/>
      <c r="Y564" s="24"/>
      <c r="Z564" s="24"/>
      <c r="AA564" s="24"/>
      <c r="AB564" s="24"/>
      <c r="AC564" s="24"/>
    </row>
    <row r="565" spans="1:29">
      <c r="A565" s="24"/>
      <c r="B565" s="24"/>
      <c r="C565" s="24"/>
      <c r="D565" s="24"/>
      <c r="E565" s="24"/>
      <c r="F565" s="24"/>
      <c r="G565" s="24"/>
      <c r="H565" s="24"/>
      <c r="W565" s="24"/>
      <c r="X565" s="24"/>
      <c r="Y565" s="24"/>
      <c r="Z565" s="24"/>
      <c r="AA565" s="24"/>
      <c r="AB565" s="24"/>
      <c r="AC565" s="24"/>
    </row>
    <row r="566" spans="1:29">
      <c r="A566" s="24"/>
      <c r="B566" s="24"/>
      <c r="C566" s="24"/>
      <c r="D566" s="24"/>
      <c r="E566" s="24"/>
      <c r="F566" s="24"/>
      <c r="G566" s="24"/>
      <c r="H566" s="24"/>
      <c r="W566" s="24"/>
      <c r="X566" s="24"/>
      <c r="Y566" s="24"/>
      <c r="Z566" s="24"/>
      <c r="AA566" s="24"/>
      <c r="AB566" s="24"/>
      <c r="AC566" s="24"/>
    </row>
    <row r="567" spans="1:29">
      <c r="A567" s="24"/>
      <c r="B567" s="24"/>
      <c r="C567" s="24"/>
      <c r="D567" s="24"/>
      <c r="E567" s="24"/>
      <c r="F567" s="24"/>
      <c r="G567" s="24"/>
      <c r="H567" s="24"/>
      <c r="W567" s="24"/>
      <c r="X567" s="24"/>
      <c r="Y567" s="24"/>
      <c r="Z567" s="24"/>
      <c r="AA567" s="24"/>
      <c r="AB567" s="24"/>
      <c r="AC567" s="24"/>
    </row>
    <row r="568" spans="1:29">
      <c r="A568" s="24"/>
      <c r="B568" s="24"/>
      <c r="C568" s="24"/>
      <c r="D568" s="24"/>
      <c r="E568" s="24"/>
      <c r="F568" s="24"/>
      <c r="G568" s="24"/>
      <c r="H568" s="24"/>
      <c r="W568" s="24"/>
      <c r="X568" s="24"/>
      <c r="Y568" s="24"/>
      <c r="Z568" s="24"/>
      <c r="AA568" s="24"/>
      <c r="AB568" s="24"/>
      <c r="AC568" s="24"/>
    </row>
    <row r="569" spans="1:29">
      <c r="A569" s="24"/>
      <c r="B569" s="24"/>
      <c r="C569" s="24"/>
      <c r="D569" s="24"/>
      <c r="E569" s="24"/>
      <c r="F569" s="24"/>
      <c r="G569" s="24"/>
      <c r="H569" s="24"/>
      <c r="W569" s="24"/>
      <c r="X569" s="24"/>
      <c r="Y569" s="24"/>
      <c r="Z569" s="24"/>
      <c r="AA569" s="24"/>
      <c r="AB569" s="24"/>
      <c r="AC569" s="24"/>
    </row>
    <row r="570" spans="1:29">
      <c r="A570" s="24"/>
      <c r="B570" s="24"/>
      <c r="C570" s="24"/>
      <c r="D570" s="24"/>
      <c r="E570" s="24"/>
      <c r="F570" s="24"/>
      <c r="G570" s="24"/>
      <c r="H570" s="24"/>
      <c r="W570" s="24"/>
      <c r="X570" s="24"/>
      <c r="Y570" s="24"/>
      <c r="Z570" s="24"/>
      <c r="AA570" s="24"/>
      <c r="AB570" s="24"/>
      <c r="AC570" s="24"/>
    </row>
    <row r="571" spans="1:29">
      <c r="A571" s="24"/>
      <c r="B571" s="24"/>
      <c r="C571" s="24"/>
      <c r="D571" s="24"/>
      <c r="E571" s="24"/>
      <c r="F571" s="24"/>
      <c r="G571" s="24"/>
      <c r="H571" s="24"/>
      <c r="W571" s="24"/>
      <c r="X571" s="24"/>
      <c r="Y571" s="24"/>
      <c r="Z571" s="24"/>
      <c r="AA571" s="24"/>
      <c r="AB571" s="24"/>
      <c r="AC571" s="24"/>
    </row>
    <row r="572" spans="1:29">
      <c r="A572" s="24"/>
      <c r="B572" s="24"/>
      <c r="C572" s="24"/>
      <c r="D572" s="24"/>
      <c r="E572" s="24"/>
      <c r="F572" s="24"/>
      <c r="G572" s="24"/>
      <c r="H572" s="24"/>
      <c r="W572" s="24"/>
      <c r="X572" s="24"/>
      <c r="Y572" s="24"/>
      <c r="Z572" s="24"/>
      <c r="AA572" s="24"/>
      <c r="AB572" s="24"/>
      <c r="AC572" s="24"/>
    </row>
    <row r="573" spans="1:29">
      <c r="A573" s="24"/>
      <c r="B573" s="24"/>
      <c r="C573" s="24"/>
      <c r="D573" s="24"/>
      <c r="E573" s="24"/>
      <c r="F573" s="24"/>
      <c r="G573" s="24"/>
      <c r="H573" s="24"/>
      <c r="W573" s="24"/>
      <c r="X573" s="24"/>
      <c r="Y573" s="24"/>
      <c r="Z573" s="24"/>
      <c r="AA573" s="24"/>
      <c r="AB573" s="24"/>
      <c r="AC573" s="24"/>
    </row>
    <row r="574" spans="1:29">
      <c r="A574" s="24"/>
      <c r="B574" s="24"/>
      <c r="C574" s="24"/>
      <c r="D574" s="24"/>
      <c r="E574" s="24"/>
      <c r="F574" s="24"/>
      <c r="G574" s="24"/>
      <c r="H574" s="24"/>
      <c r="W574" s="24"/>
      <c r="X574" s="24"/>
      <c r="Y574" s="24"/>
      <c r="Z574" s="24"/>
      <c r="AA574" s="24"/>
      <c r="AB574" s="24"/>
      <c r="AC574" s="24"/>
    </row>
    <row r="575" spans="1:29">
      <c r="A575" s="24"/>
      <c r="B575" s="24"/>
      <c r="C575" s="24"/>
      <c r="D575" s="24"/>
      <c r="E575" s="24"/>
      <c r="F575" s="24"/>
      <c r="G575" s="24"/>
      <c r="H575" s="24"/>
      <c r="W575" s="24"/>
      <c r="X575" s="24"/>
      <c r="Y575" s="24"/>
      <c r="Z575" s="24"/>
      <c r="AA575" s="24"/>
      <c r="AB575" s="24"/>
      <c r="AC575" s="24"/>
    </row>
    <row r="576" spans="1:29">
      <c r="A576" s="24"/>
      <c r="B576" s="24"/>
      <c r="C576" s="24"/>
      <c r="D576" s="24"/>
      <c r="E576" s="24"/>
      <c r="F576" s="24"/>
      <c r="G576" s="24"/>
      <c r="H576" s="24"/>
      <c r="W576" s="24"/>
      <c r="X576" s="24"/>
      <c r="Y576" s="24"/>
      <c r="Z576" s="24"/>
      <c r="AA576" s="24"/>
      <c r="AB576" s="24"/>
      <c r="AC576" s="24"/>
    </row>
    <row r="577" spans="1:29">
      <c r="A577" s="24"/>
      <c r="B577" s="24"/>
      <c r="C577" s="24"/>
      <c r="D577" s="24"/>
      <c r="E577" s="24"/>
      <c r="F577" s="24"/>
      <c r="G577" s="24"/>
      <c r="H577" s="24"/>
      <c r="W577" s="24"/>
      <c r="X577" s="24"/>
      <c r="Y577" s="24"/>
      <c r="Z577" s="24"/>
      <c r="AA577" s="24"/>
      <c r="AB577" s="24"/>
      <c r="AC577" s="24"/>
    </row>
    <row r="578" spans="1:29">
      <c r="A578" s="24"/>
      <c r="B578" s="24"/>
      <c r="C578" s="24"/>
      <c r="D578" s="24"/>
      <c r="E578" s="24"/>
      <c r="F578" s="24"/>
      <c r="G578" s="24"/>
      <c r="H578" s="24"/>
      <c r="W578" s="24"/>
      <c r="X578" s="24"/>
      <c r="Y578" s="24"/>
      <c r="Z578" s="24"/>
      <c r="AA578" s="24"/>
      <c r="AB578" s="24"/>
      <c r="AC578" s="24"/>
    </row>
    <row r="579" spans="1:29">
      <c r="A579" s="24"/>
      <c r="B579" s="24"/>
      <c r="C579" s="24"/>
      <c r="D579" s="24"/>
      <c r="E579" s="24"/>
      <c r="F579" s="24"/>
      <c r="G579" s="24"/>
      <c r="H579" s="24"/>
      <c r="W579" s="24"/>
      <c r="X579" s="24"/>
      <c r="Y579" s="24"/>
      <c r="Z579" s="24"/>
      <c r="AA579" s="24"/>
      <c r="AB579" s="24"/>
      <c r="AC579" s="24"/>
    </row>
    <row r="580" spans="1:29">
      <c r="A580" s="24"/>
      <c r="B580" s="24"/>
      <c r="C580" s="24"/>
      <c r="D580" s="24"/>
      <c r="E580" s="24"/>
      <c r="F580" s="24"/>
      <c r="G580" s="24"/>
      <c r="H580" s="24"/>
      <c r="W580" s="24"/>
      <c r="X580" s="24"/>
      <c r="Y580" s="24"/>
      <c r="Z580" s="24"/>
      <c r="AA580" s="24"/>
      <c r="AB580" s="24"/>
      <c r="AC580" s="24"/>
    </row>
    <row r="581" spans="1:29">
      <c r="A581" s="24"/>
      <c r="B581" s="24"/>
      <c r="C581" s="24"/>
      <c r="D581" s="24"/>
      <c r="E581" s="24"/>
      <c r="F581" s="24"/>
      <c r="G581" s="24"/>
      <c r="H581" s="24"/>
      <c r="W581" s="24"/>
      <c r="X581" s="24"/>
      <c r="Y581" s="24"/>
      <c r="Z581" s="24"/>
      <c r="AA581" s="24"/>
      <c r="AB581" s="24"/>
      <c r="AC581" s="24"/>
    </row>
    <row r="582" spans="1:29">
      <c r="A582" s="24"/>
      <c r="B582" s="24"/>
      <c r="C582" s="24"/>
      <c r="D582" s="24"/>
      <c r="E582" s="24"/>
      <c r="F582" s="24"/>
      <c r="G582" s="24"/>
      <c r="H582" s="24"/>
      <c r="W582" s="24"/>
      <c r="X582" s="24"/>
      <c r="Y582" s="24"/>
      <c r="Z582" s="24"/>
      <c r="AA582" s="24"/>
      <c r="AB582" s="24"/>
      <c r="AC582" s="24"/>
    </row>
    <row r="583" spans="1:29">
      <c r="A583" s="24"/>
      <c r="B583" s="24"/>
      <c r="C583" s="24"/>
      <c r="D583" s="24"/>
      <c r="E583" s="24"/>
      <c r="F583" s="24"/>
      <c r="G583" s="24"/>
      <c r="H583" s="24"/>
      <c r="W583" s="24"/>
      <c r="X583" s="24"/>
      <c r="Y583" s="24"/>
      <c r="Z583" s="24"/>
      <c r="AA583" s="24"/>
      <c r="AB583" s="24"/>
      <c r="AC583" s="24"/>
    </row>
    <row r="584" spans="1:29">
      <c r="A584" s="24"/>
      <c r="B584" s="24"/>
      <c r="C584" s="24"/>
      <c r="D584" s="24"/>
      <c r="E584" s="24"/>
      <c r="F584" s="24"/>
      <c r="G584" s="24"/>
      <c r="H584" s="24"/>
      <c r="W584" s="24"/>
      <c r="X584" s="24"/>
      <c r="Y584" s="24"/>
      <c r="Z584" s="24"/>
      <c r="AA584" s="24"/>
      <c r="AB584" s="24"/>
      <c r="AC584" s="24"/>
    </row>
    <row r="585" spans="1:29">
      <c r="A585" s="24"/>
      <c r="B585" s="24"/>
      <c r="C585" s="24"/>
      <c r="D585" s="24"/>
      <c r="E585" s="24"/>
      <c r="F585" s="24"/>
      <c r="G585" s="24"/>
      <c r="H585" s="24"/>
      <c r="W585" s="24"/>
      <c r="X585" s="24"/>
      <c r="Y585" s="24"/>
      <c r="Z585" s="24"/>
      <c r="AA585" s="24"/>
      <c r="AB585" s="24"/>
      <c r="AC585" s="24"/>
    </row>
    <row r="586" spans="1:29">
      <c r="A586" s="24"/>
      <c r="B586" s="24"/>
      <c r="C586" s="24"/>
      <c r="D586" s="24"/>
      <c r="E586" s="24"/>
      <c r="F586" s="24"/>
      <c r="G586" s="24"/>
      <c r="H586" s="24"/>
      <c r="W586" s="24"/>
      <c r="X586" s="24"/>
      <c r="Y586" s="24"/>
      <c r="Z586" s="24"/>
      <c r="AA586" s="24"/>
      <c r="AB586" s="24"/>
      <c r="AC586" s="24"/>
    </row>
    <row r="587" spans="1:29">
      <c r="A587" s="24"/>
      <c r="B587" s="24"/>
      <c r="C587" s="24"/>
      <c r="D587" s="24"/>
      <c r="E587" s="24"/>
      <c r="F587" s="24"/>
      <c r="G587" s="24"/>
      <c r="H587" s="24"/>
      <c r="W587" s="24"/>
      <c r="X587" s="24"/>
      <c r="Y587" s="24"/>
      <c r="Z587" s="24"/>
      <c r="AA587" s="24"/>
      <c r="AB587" s="24"/>
      <c r="AC587" s="24"/>
    </row>
    <row r="588" spans="1:29">
      <c r="A588" s="24"/>
      <c r="B588" s="24"/>
      <c r="C588" s="24"/>
      <c r="D588" s="24"/>
      <c r="E588" s="24"/>
      <c r="F588" s="24"/>
      <c r="G588" s="24"/>
      <c r="H588" s="24"/>
      <c r="W588" s="24"/>
      <c r="X588" s="24"/>
      <c r="Y588" s="24"/>
      <c r="Z588" s="24"/>
      <c r="AA588" s="24"/>
      <c r="AB588" s="24"/>
      <c r="AC588" s="24"/>
    </row>
    <row r="589" spans="1:29">
      <c r="A589" s="24"/>
      <c r="B589" s="24"/>
      <c r="C589" s="24"/>
      <c r="D589" s="24"/>
      <c r="E589" s="24"/>
      <c r="F589" s="24"/>
      <c r="G589" s="24"/>
      <c r="H589" s="24"/>
      <c r="W589" s="24"/>
      <c r="X589" s="24"/>
      <c r="Y589" s="24"/>
      <c r="Z589" s="24"/>
      <c r="AA589" s="24"/>
      <c r="AB589" s="24"/>
      <c r="AC589" s="24"/>
    </row>
    <row r="590" spans="1:29">
      <c r="A590" s="24"/>
      <c r="B590" s="24"/>
      <c r="C590" s="24"/>
      <c r="D590" s="24"/>
      <c r="E590" s="24"/>
      <c r="F590" s="24"/>
      <c r="G590" s="24"/>
      <c r="H590" s="24"/>
      <c r="W590" s="24"/>
      <c r="X590" s="24"/>
      <c r="Y590" s="24"/>
      <c r="Z590" s="24"/>
      <c r="AA590" s="24"/>
      <c r="AB590" s="24"/>
      <c r="AC590" s="24"/>
    </row>
    <row r="591" spans="1:29">
      <c r="A591" s="24"/>
      <c r="B591" s="24"/>
      <c r="C591" s="24"/>
      <c r="D591" s="24"/>
      <c r="E591" s="24"/>
      <c r="F591" s="24"/>
      <c r="G591" s="24"/>
      <c r="H591" s="24"/>
      <c r="W591" s="24"/>
      <c r="X591" s="24"/>
      <c r="Y591" s="24"/>
      <c r="Z591" s="24"/>
      <c r="AA591" s="24"/>
      <c r="AB591" s="24"/>
      <c r="AC591" s="24"/>
    </row>
    <row r="592" spans="1:29">
      <c r="A592" s="24"/>
      <c r="B592" s="24"/>
      <c r="C592" s="24"/>
      <c r="D592" s="24"/>
      <c r="E592" s="24"/>
      <c r="F592" s="24"/>
      <c r="G592" s="24"/>
      <c r="H592" s="24"/>
      <c r="W592" s="24"/>
      <c r="X592" s="24"/>
      <c r="Y592" s="24"/>
      <c r="Z592" s="24"/>
      <c r="AA592" s="24"/>
      <c r="AB592" s="24"/>
      <c r="AC592" s="24"/>
    </row>
    <row r="593" spans="1:29">
      <c r="A593" s="24"/>
      <c r="B593" s="24"/>
      <c r="C593" s="24"/>
      <c r="D593" s="24"/>
      <c r="E593" s="24"/>
      <c r="F593" s="24"/>
      <c r="G593" s="24"/>
      <c r="H593" s="24"/>
      <c r="W593" s="24"/>
      <c r="X593" s="24"/>
      <c r="Y593" s="24"/>
      <c r="Z593" s="24"/>
      <c r="AA593" s="24"/>
      <c r="AB593" s="24"/>
      <c r="AC593" s="24"/>
    </row>
    <row r="594" spans="1:29">
      <c r="A594" s="24"/>
      <c r="B594" s="24"/>
      <c r="C594" s="24"/>
      <c r="D594" s="24"/>
      <c r="E594" s="24"/>
      <c r="F594" s="24"/>
      <c r="G594" s="24"/>
      <c r="H594" s="24"/>
      <c r="W594" s="24"/>
      <c r="X594" s="24"/>
      <c r="Y594" s="24"/>
      <c r="Z594" s="24"/>
      <c r="AA594" s="24"/>
      <c r="AB594" s="24"/>
      <c r="AC594" s="24"/>
    </row>
    <row r="595" spans="1:29">
      <c r="A595" s="24"/>
      <c r="B595" s="24"/>
      <c r="C595" s="24"/>
      <c r="D595" s="24"/>
      <c r="E595" s="24"/>
      <c r="F595" s="24"/>
      <c r="G595" s="24"/>
      <c r="H595" s="24"/>
      <c r="W595" s="24"/>
      <c r="X595" s="24"/>
      <c r="Y595" s="24"/>
      <c r="Z595" s="24"/>
      <c r="AA595" s="24"/>
      <c r="AB595" s="24"/>
      <c r="AC595" s="24"/>
    </row>
    <row r="596" spans="1:29">
      <c r="A596" s="24"/>
      <c r="B596" s="24"/>
      <c r="C596" s="24"/>
      <c r="D596" s="24"/>
      <c r="E596" s="24"/>
      <c r="F596" s="24"/>
      <c r="G596" s="24"/>
      <c r="H596" s="24"/>
      <c r="W596" s="24"/>
      <c r="X596" s="24"/>
      <c r="Y596" s="24"/>
      <c r="Z596" s="24"/>
      <c r="AA596" s="24"/>
      <c r="AB596" s="24"/>
      <c r="AC596" s="24"/>
    </row>
    <row r="597" spans="1:29">
      <c r="A597" s="24"/>
      <c r="B597" s="24"/>
      <c r="C597" s="24"/>
      <c r="D597" s="24"/>
      <c r="E597" s="24"/>
      <c r="F597" s="24"/>
      <c r="G597" s="24"/>
      <c r="H597" s="24"/>
      <c r="W597" s="24"/>
      <c r="X597" s="24"/>
      <c r="Y597" s="24"/>
      <c r="Z597" s="24"/>
      <c r="AA597" s="24"/>
      <c r="AB597" s="24"/>
      <c r="AC597" s="24"/>
    </row>
    <row r="598" spans="1:29">
      <c r="A598" s="24"/>
      <c r="B598" s="24"/>
      <c r="C598" s="24"/>
      <c r="D598" s="24"/>
      <c r="E598" s="24"/>
      <c r="F598" s="24"/>
      <c r="G598" s="24"/>
      <c r="H598" s="24"/>
      <c r="W598" s="24"/>
      <c r="X598" s="24"/>
      <c r="Y598" s="24"/>
      <c r="Z598" s="24"/>
      <c r="AA598" s="24"/>
      <c r="AB598" s="24"/>
      <c r="AC598" s="24"/>
    </row>
    <row r="599" spans="1:29">
      <c r="A599" s="24"/>
      <c r="B599" s="24"/>
      <c r="C599" s="24"/>
      <c r="D599" s="24"/>
      <c r="E599" s="24"/>
      <c r="F599" s="24"/>
      <c r="G599" s="24"/>
      <c r="H599" s="24"/>
      <c r="W599" s="24"/>
      <c r="X599" s="24"/>
      <c r="Y599" s="24"/>
      <c r="Z599" s="24"/>
      <c r="AA599" s="24"/>
      <c r="AB599" s="24"/>
      <c r="AC599" s="24"/>
    </row>
    <row r="600" spans="1:29">
      <c r="A600" s="24"/>
      <c r="B600" s="24"/>
      <c r="C600" s="24"/>
      <c r="D600" s="24"/>
      <c r="E600" s="24"/>
      <c r="F600" s="24"/>
      <c r="G600" s="24"/>
      <c r="H600" s="24"/>
      <c r="W600" s="24"/>
      <c r="X600" s="24"/>
      <c r="Y600" s="24"/>
      <c r="Z600" s="24"/>
      <c r="AA600" s="24"/>
      <c r="AB600" s="24"/>
      <c r="AC600" s="24"/>
    </row>
    <row r="601" spans="1:29">
      <c r="A601" s="24"/>
      <c r="B601" s="24"/>
      <c r="C601" s="24"/>
      <c r="D601" s="24"/>
      <c r="E601" s="24"/>
      <c r="F601" s="24"/>
      <c r="G601" s="24"/>
      <c r="H601" s="24"/>
      <c r="W601" s="24"/>
      <c r="X601" s="24"/>
      <c r="Y601" s="24"/>
      <c r="Z601" s="24"/>
      <c r="AA601" s="24"/>
      <c r="AB601" s="24"/>
      <c r="AC601" s="24"/>
    </row>
    <row r="602" spans="1:29">
      <c r="A602" s="24"/>
      <c r="B602" s="24"/>
      <c r="C602" s="24"/>
      <c r="D602" s="24"/>
      <c r="E602" s="24"/>
      <c r="F602" s="24"/>
      <c r="G602" s="24"/>
      <c r="H602" s="24"/>
      <c r="W602" s="24"/>
      <c r="X602" s="24"/>
      <c r="Y602" s="24"/>
      <c r="Z602" s="24"/>
      <c r="AA602" s="24"/>
      <c r="AB602" s="24"/>
      <c r="AC602" s="24"/>
    </row>
    <row r="603" spans="1:29">
      <c r="A603" s="24"/>
      <c r="B603" s="24"/>
      <c r="C603" s="24"/>
      <c r="D603" s="24"/>
      <c r="E603" s="24"/>
      <c r="F603" s="24"/>
      <c r="G603" s="24"/>
      <c r="H603" s="24"/>
      <c r="W603" s="24"/>
      <c r="X603" s="24"/>
      <c r="Y603" s="24"/>
      <c r="Z603" s="24"/>
      <c r="AA603" s="24"/>
      <c r="AB603" s="24"/>
      <c r="AC603" s="24"/>
    </row>
    <row r="604" spans="1:29">
      <c r="A604" s="24"/>
      <c r="B604" s="24"/>
      <c r="C604" s="24"/>
      <c r="D604" s="24"/>
      <c r="E604" s="24"/>
      <c r="F604" s="24"/>
      <c r="G604" s="24"/>
      <c r="H604" s="24"/>
      <c r="W604" s="24"/>
      <c r="X604" s="24"/>
      <c r="Y604" s="24"/>
      <c r="Z604" s="24"/>
      <c r="AA604" s="24"/>
      <c r="AB604" s="24"/>
      <c r="AC604" s="24"/>
    </row>
    <row r="605" spans="1:29">
      <c r="A605" s="24"/>
      <c r="B605" s="24"/>
      <c r="C605" s="24"/>
      <c r="D605" s="24"/>
      <c r="E605" s="24"/>
      <c r="F605" s="24"/>
      <c r="G605" s="24"/>
      <c r="H605" s="24"/>
      <c r="W605" s="24"/>
      <c r="X605" s="24"/>
      <c r="Y605" s="24"/>
      <c r="Z605" s="24"/>
      <c r="AA605" s="24"/>
      <c r="AB605" s="24"/>
      <c r="AC605" s="24"/>
    </row>
    <row r="606" spans="1:29">
      <c r="A606" s="24"/>
      <c r="B606" s="24"/>
      <c r="C606" s="24"/>
      <c r="D606" s="24"/>
      <c r="E606" s="24"/>
      <c r="F606" s="24"/>
      <c r="G606" s="24"/>
      <c r="H606" s="24"/>
      <c r="W606" s="24"/>
      <c r="X606" s="24"/>
      <c r="Y606" s="24"/>
      <c r="Z606" s="24"/>
      <c r="AA606" s="24"/>
      <c r="AB606" s="24"/>
      <c r="AC606" s="24"/>
    </row>
    <row r="607" spans="1:29">
      <c r="A607" s="24"/>
      <c r="B607" s="24"/>
      <c r="C607" s="24"/>
      <c r="D607" s="24"/>
      <c r="E607" s="24"/>
      <c r="F607" s="24"/>
      <c r="G607" s="24"/>
      <c r="H607" s="24"/>
      <c r="W607" s="24"/>
      <c r="X607" s="24"/>
      <c r="Y607" s="24"/>
      <c r="Z607" s="24"/>
      <c r="AA607" s="24"/>
      <c r="AB607" s="24"/>
      <c r="AC607" s="24"/>
    </row>
    <row r="608" spans="1:29">
      <c r="A608" s="24"/>
      <c r="B608" s="24"/>
      <c r="C608" s="24"/>
      <c r="D608" s="24"/>
      <c r="E608" s="24"/>
      <c r="F608" s="24"/>
      <c r="G608" s="24"/>
      <c r="H608" s="24"/>
      <c r="W608" s="24"/>
      <c r="X608" s="24"/>
      <c r="Y608" s="24"/>
      <c r="Z608" s="24"/>
      <c r="AA608" s="24"/>
      <c r="AB608" s="24"/>
      <c r="AC608" s="24"/>
    </row>
    <row r="609" spans="1:29">
      <c r="A609" s="24"/>
      <c r="B609" s="24"/>
      <c r="C609" s="24"/>
      <c r="D609" s="24"/>
      <c r="E609" s="24"/>
      <c r="F609" s="24"/>
      <c r="G609" s="24"/>
      <c r="H609" s="24"/>
      <c r="W609" s="24"/>
      <c r="X609" s="24"/>
      <c r="Y609" s="24"/>
      <c r="Z609" s="24"/>
      <c r="AA609" s="24"/>
      <c r="AB609" s="24"/>
      <c r="AC609" s="24"/>
    </row>
    <row r="610" spans="1:29">
      <c r="A610" s="24"/>
      <c r="B610" s="24"/>
      <c r="C610" s="24"/>
      <c r="D610" s="24"/>
      <c r="E610" s="24"/>
      <c r="F610" s="24"/>
      <c r="G610" s="24"/>
      <c r="H610" s="24"/>
      <c r="W610" s="24"/>
      <c r="X610" s="24"/>
      <c r="Y610" s="24"/>
      <c r="Z610" s="24"/>
      <c r="AA610" s="24"/>
      <c r="AB610" s="24"/>
      <c r="AC610" s="24"/>
    </row>
    <row r="611" spans="1:29">
      <c r="A611" s="24"/>
      <c r="B611" s="24"/>
      <c r="C611" s="24"/>
      <c r="D611" s="24"/>
      <c r="E611" s="24"/>
      <c r="F611" s="24"/>
      <c r="G611" s="24"/>
      <c r="H611" s="24"/>
      <c r="W611" s="24"/>
      <c r="X611" s="24"/>
      <c r="Y611" s="24"/>
      <c r="Z611" s="24"/>
      <c r="AA611" s="24"/>
      <c r="AB611" s="24"/>
      <c r="AC611" s="24"/>
    </row>
    <row r="612" spans="1:29">
      <c r="A612" s="24"/>
      <c r="B612" s="24"/>
      <c r="C612" s="24"/>
      <c r="D612" s="24"/>
      <c r="E612" s="24"/>
      <c r="F612" s="24"/>
      <c r="G612" s="24"/>
      <c r="H612" s="24"/>
      <c r="W612" s="24"/>
      <c r="X612" s="24"/>
      <c r="Y612" s="24"/>
      <c r="Z612" s="24"/>
      <c r="AA612" s="24"/>
      <c r="AB612" s="24"/>
      <c r="AC612" s="24"/>
    </row>
    <row r="613" spans="1:29">
      <c r="A613" s="24"/>
      <c r="B613" s="24"/>
      <c r="C613" s="24"/>
      <c r="D613" s="24"/>
      <c r="E613" s="24"/>
      <c r="F613" s="24"/>
      <c r="G613" s="24"/>
      <c r="H613" s="24"/>
      <c r="W613" s="24"/>
      <c r="X613" s="24"/>
      <c r="Y613" s="24"/>
      <c r="Z613" s="24"/>
      <c r="AA613" s="24"/>
      <c r="AB613" s="24"/>
      <c r="AC613" s="24"/>
    </row>
    <row r="614" spans="1:29">
      <c r="A614" s="24"/>
      <c r="B614" s="24"/>
      <c r="C614" s="24"/>
      <c r="D614" s="24"/>
      <c r="E614" s="24"/>
      <c r="F614" s="24"/>
      <c r="G614" s="24"/>
      <c r="H614" s="24"/>
      <c r="W614" s="24"/>
      <c r="X614" s="24"/>
      <c r="Y614" s="24"/>
      <c r="Z614" s="24"/>
      <c r="AA614" s="24"/>
      <c r="AB614" s="24"/>
      <c r="AC614" s="24"/>
    </row>
    <row r="615" spans="1:29">
      <c r="A615" s="24"/>
      <c r="B615" s="24"/>
      <c r="C615" s="24"/>
      <c r="D615" s="24"/>
      <c r="E615" s="24"/>
      <c r="F615" s="24"/>
      <c r="G615" s="24"/>
      <c r="H615" s="24"/>
      <c r="W615" s="24"/>
      <c r="X615" s="24"/>
      <c r="Y615" s="24"/>
      <c r="Z615" s="24"/>
      <c r="AA615" s="24"/>
      <c r="AB615" s="24"/>
      <c r="AC615" s="24"/>
    </row>
    <row r="616" spans="1:29">
      <c r="A616" s="24"/>
      <c r="B616" s="24"/>
      <c r="C616" s="24"/>
      <c r="D616" s="24"/>
      <c r="E616" s="24"/>
      <c r="F616" s="24"/>
      <c r="G616" s="24"/>
      <c r="H616" s="24"/>
      <c r="W616" s="24"/>
      <c r="X616" s="24"/>
      <c r="Y616" s="24"/>
      <c r="Z616" s="24"/>
      <c r="AA616" s="24"/>
      <c r="AB616" s="24"/>
      <c r="AC616" s="24"/>
    </row>
    <row r="617" spans="1:29">
      <c r="A617" s="24"/>
      <c r="B617" s="24"/>
      <c r="C617" s="24"/>
      <c r="D617" s="24"/>
      <c r="E617" s="24"/>
      <c r="F617" s="24"/>
      <c r="G617" s="24"/>
      <c r="H617" s="24"/>
      <c r="W617" s="24"/>
      <c r="X617" s="24"/>
      <c r="Y617" s="24"/>
      <c r="Z617" s="24"/>
      <c r="AA617" s="24"/>
      <c r="AB617" s="24"/>
      <c r="AC617" s="24"/>
    </row>
    <row r="618" spans="1:29">
      <c r="A618" s="24"/>
      <c r="B618" s="24"/>
      <c r="C618" s="24"/>
      <c r="D618" s="24"/>
      <c r="E618" s="24"/>
      <c r="F618" s="24"/>
      <c r="G618" s="24"/>
      <c r="H618" s="24"/>
      <c r="W618" s="24"/>
      <c r="X618" s="24"/>
      <c r="Y618" s="24"/>
      <c r="Z618" s="24"/>
      <c r="AA618" s="24"/>
      <c r="AB618" s="24"/>
      <c r="AC618" s="24"/>
    </row>
    <row r="619" spans="1:29">
      <c r="A619" s="24"/>
      <c r="B619" s="24"/>
      <c r="C619" s="24"/>
      <c r="D619" s="24"/>
      <c r="E619" s="24"/>
      <c r="F619" s="24"/>
      <c r="G619" s="24"/>
      <c r="H619" s="24"/>
      <c r="W619" s="24"/>
      <c r="X619" s="24"/>
      <c r="Y619" s="24"/>
      <c r="Z619" s="24"/>
      <c r="AA619" s="24"/>
      <c r="AB619" s="24"/>
      <c r="AC619" s="24"/>
    </row>
    <row r="620" spans="1:29">
      <c r="A620" s="24"/>
      <c r="B620" s="24"/>
      <c r="C620" s="24"/>
      <c r="D620" s="24"/>
      <c r="E620" s="24"/>
      <c r="F620" s="24"/>
      <c r="G620" s="24"/>
      <c r="H620" s="24"/>
      <c r="W620" s="24"/>
      <c r="X620" s="24"/>
      <c r="Y620" s="24"/>
      <c r="Z620" s="24"/>
      <c r="AA620" s="24"/>
      <c r="AB620" s="24"/>
      <c r="AC620" s="24"/>
    </row>
    <row r="621" spans="1:29">
      <c r="A621" s="24"/>
      <c r="B621" s="24"/>
      <c r="C621" s="24"/>
      <c r="D621" s="24"/>
      <c r="E621" s="24"/>
      <c r="F621" s="24"/>
      <c r="G621" s="24"/>
      <c r="H621" s="24"/>
      <c r="W621" s="24"/>
      <c r="X621" s="24"/>
      <c r="Y621" s="24"/>
      <c r="Z621" s="24"/>
      <c r="AA621" s="24"/>
      <c r="AB621" s="24"/>
      <c r="AC621" s="24"/>
    </row>
    <row r="622" spans="1:29">
      <c r="A622" s="24"/>
      <c r="B622" s="24"/>
      <c r="C622" s="24"/>
      <c r="D622" s="24"/>
      <c r="E622" s="24"/>
      <c r="F622" s="24"/>
      <c r="G622" s="24"/>
      <c r="H622" s="24"/>
      <c r="W622" s="24"/>
      <c r="X622" s="24"/>
      <c r="Y622" s="24"/>
      <c r="Z622" s="24"/>
      <c r="AA622" s="24"/>
      <c r="AB622" s="24"/>
      <c r="AC622" s="24"/>
    </row>
    <row r="623" spans="1:29">
      <c r="A623" s="24"/>
      <c r="B623" s="24"/>
      <c r="C623" s="24"/>
      <c r="D623" s="24"/>
      <c r="E623" s="24"/>
      <c r="F623" s="24"/>
      <c r="G623" s="24"/>
      <c r="H623" s="24"/>
      <c r="W623" s="24"/>
      <c r="X623" s="24"/>
      <c r="Y623" s="24"/>
      <c r="Z623" s="24"/>
      <c r="AA623" s="24"/>
      <c r="AB623" s="24"/>
      <c r="AC623" s="24"/>
    </row>
    <row r="624" spans="1:29">
      <c r="A624" s="24"/>
      <c r="B624" s="24"/>
      <c r="C624" s="24"/>
      <c r="D624" s="24"/>
      <c r="E624" s="24"/>
      <c r="F624" s="24"/>
      <c r="G624" s="24"/>
      <c r="H624" s="24"/>
      <c r="W624" s="24"/>
      <c r="X624" s="24"/>
      <c r="Y624" s="24"/>
      <c r="Z624" s="24"/>
      <c r="AA624" s="24"/>
      <c r="AB624" s="24"/>
      <c r="AC624" s="24"/>
    </row>
    <row r="625" spans="1:29">
      <c r="A625" s="24"/>
      <c r="B625" s="24"/>
      <c r="C625" s="24"/>
      <c r="D625" s="24"/>
      <c r="E625" s="24"/>
      <c r="F625" s="24"/>
      <c r="G625" s="24"/>
      <c r="H625" s="24"/>
      <c r="W625" s="24"/>
      <c r="X625" s="24"/>
      <c r="Y625" s="24"/>
      <c r="Z625" s="24"/>
      <c r="AA625" s="24"/>
      <c r="AB625" s="24"/>
      <c r="AC625" s="24"/>
    </row>
    <row r="626" spans="1:29">
      <c r="A626" s="24"/>
      <c r="B626" s="24"/>
      <c r="C626" s="24"/>
      <c r="D626" s="24"/>
      <c r="E626" s="24"/>
      <c r="F626" s="24"/>
      <c r="G626" s="24"/>
      <c r="H626" s="24"/>
      <c r="W626" s="24"/>
      <c r="X626" s="24"/>
      <c r="Y626" s="24"/>
      <c r="Z626" s="24"/>
      <c r="AA626" s="24"/>
      <c r="AB626" s="24"/>
      <c r="AC626" s="24"/>
    </row>
    <row r="627" spans="1:29">
      <c r="A627" s="24"/>
      <c r="B627" s="24"/>
      <c r="C627" s="24"/>
      <c r="D627" s="24"/>
      <c r="E627" s="24"/>
      <c r="F627" s="24"/>
      <c r="G627" s="24"/>
      <c r="H627" s="24"/>
      <c r="W627" s="24"/>
      <c r="X627" s="24"/>
      <c r="Y627" s="24"/>
      <c r="Z627" s="24"/>
      <c r="AA627" s="24"/>
      <c r="AB627" s="24"/>
      <c r="AC627" s="24"/>
    </row>
    <row r="628" spans="1:29">
      <c r="A628" s="24"/>
      <c r="B628" s="24"/>
      <c r="C628" s="24"/>
      <c r="D628" s="24"/>
      <c r="E628" s="24"/>
      <c r="F628" s="24"/>
      <c r="G628" s="24"/>
      <c r="H628" s="24"/>
      <c r="W628" s="24"/>
      <c r="X628" s="24"/>
      <c r="Y628" s="24"/>
      <c r="Z628" s="24"/>
      <c r="AA628" s="24"/>
      <c r="AB628" s="24"/>
      <c r="AC628" s="24"/>
    </row>
    <row r="629" spans="1:29">
      <c r="A629" s="24"/>
      <c r="B629" s="24"/>
      <c r="C629" s="24"/>
      <c r="D629" s="24"/>
      <c r="E629" s="24"/>
      <c r="F629" s="24"/>
      <c r="G629" s="24"/>
      <c r="H629" s="24"/>
      <c r="W629" s="24"/>
      <c r="X629" s="24"/>
      <c r="Y629" s="24"/>
      <c r="Z629" s="24"/>
      <c r="AA629" s="24"/>
      <c r="AB629" s="24"/>
      <c r="AC629" s="24"/>
    </row>
    <row r="630" spans="1:29">
      <c r="A630" s="24"/>
      <c r="B630" s="24"/>
      <c r="C630" s="24"/>
      <c r="D630" s="24"/>
      <c r="E630" s="24"/>
      <c r="F630" s="24"/>
      <c r="G630" s="24"/>
      <c r="H630" s="24"/>
      <c r="W630" s="24"/>
      <c r="X630" s="24"/>
      <c r="Y630" s="24"/>
      <c r="Z630" s="24"/>
      <c r="AA630" s="24"/>
      <c r="AB630" s="24"/>
      <c r="AC630" s="24"/>
    </row>
    <row r="631" spans="1:29">
      <c r="A631" s="24"/>
      <c r="B631" s="24"/>
      <c r="C631" s="24"/>
      <c r="D631" s="24"/>
      <c r="E631" s="24"/>
      <c r="F631" s="24"/>
      <c r="G631" s="24"/>
      <c r="H631" s="24"/>
      <c r="W631" s="24"/>
      <c r="X631" s="24"/>
      <c r="Y631" s="24"/>
      <c r="Z631" s="24"/>
      <c r="AA631" s="24"/>
      <c r="AB631" s="24"/>
      <c r="AC631" s="24"/>
    </row>
    <row r="632" spans="1:29">
      <c r="A632" s="24"/>
      <c r="B632" s="24"/>
      <c r="C632" s="24"/>
      <c r="D632" s="24"/>
      <c r="E632" s="24"/>
      <c r="F632" s="24"/>
      <c r="G632" s="24"/>
      <c r="H632" s="24"/>
      <c r="W632" s="24"/>
      <c r="X632" s="24"/>
      <c r="Y632" s="24"/>
      <c r="Z632" s="24"/>
      <c r="AA632" s="24"/>
      <c r="AB632" s="24"/>
      <c r="AC632" s="24"/>
    </row>
    <row r="633" spans="1:29">
      <c r="A633" s="24"/>
      <c r="B633" s="24"/>
      <c r="C633" s="24"/>
      <c r="D633" s="24"/>
      <c r="E633" s="24"/>
      <c r="F633" s="24"/>
      <c r="G633" s="24"/>
      <c r="H633" s="24"/>
      <c r="W633" s="24"/>
      <c r="X633" s="24"/>
      <c r="Y633" s="24"/>
      <c r="Z633" s="24"/>
      <c r="AA633" s="24"/>
      <c r="AB633" s="24"/>
      <c r="AC633" s="24"/>
    </row>
    <row r="634" spans="1:29">
      <c r="A634" s="24"/>
      <c r="B634" s="24"/>
      <c r="C634" s="24"/>
      <c r="D634" s="24"/>
      <c r="E634" s="24"/>
      <c r="F634" s="24"/>
      <c r="G634" s="24"/>
      <c r="H634" s="24"/>
      <c r="W634" s="24"/>
      <c r="X634" s="24"/>
      <c r="Y634" s="24"/>
      <c r="Z634" s="24"/>
      <c r="AA634" s="24"/>
      <c r="AB634" s="24"/>
      <c r="AC634" s="24"/>
    </row>
    <row r="635" spans="1:29">
      <c r="A635" s="24"/>
      <c r="B635" s="24"/>
      <c r="C635" s="24"/>
      <c r="D635" s="24"/>
      <c r="E635" s="24"/>
      <c r="F635" s="24"/>
      <c r="G635" s="24"/>
      <c r="H635" s="24"/>
      <c r="W635" s="24"/>
      <c r="X635" s="24"/>
      <c r="Y635" s="24"/>
      <c r="Z635" s="24"/>
      <c r="AA635" s="24"/>
      <c r="AB635" s="24"/>
      <c r="AC635" s="24"/>
    </row>
    <row r="636" spans="1:29">
      <c r="A636" s="24"/>
      <c r="B636" s="24"/>
      <c r="C636" s="24"/>
      <c r="D636" s="24"/>
      <c r="E636" s="24"/>
      <c r="F636" s="24"/>
      <c r="G636" s="24"/>
      <c r="H636" s="24"/>
      <c r="W636" s="24"/>
      <c r="X636" s="24"/>
      <c r="Y636" s="24"/>
      <c r="Z636" s="24"/>
      <c r="AA636" s="24"/>
      <c r="AB636" s="24"/>
      <c r="AC636" s="24"/>
    </row>
    <row r="637" spans="1:29">
      <c r="A637" s="24"/>
      <c r="B637" s="24"/>
      <c r="C637" s="24"/>
      <c r="D637" s="24"/>
      <c r="E637" s="24"/>
      <c r="F637" s="24"/>
      <c r="G637" s="24"/>
      <c r="H637" s="24"/>
      <c r="W637" s="24"/>
      <c r="X637" s="24"/>
      <c r="Y637" s="24"/>
      <c r="Z637" s="24"/>
      <c r="AA637" s="24"/>
      <c r="AB637" s="24"/>
      <c r="AC637" s="24"/>
    </row>
    <row r="638" spans="1:29">
      <c r="A638" s="24"/>
      <c r="B638" s="24"/>
      <c r="C638" s="24"/>
      <c r="D638" s="24"/>
      <c r="E638" s="24"/>
      <c r="F638" s="24"/>
      <c r="G638" s="24"/>
      <c r="H638" s="24"/>
      <c r="W638" s="24"/>
      <c r="X638" s="24"/>
      <c r="Y638" s="24"/>
      <c r="Z638" s="24"/>
      <c r="AA638" s="24"/>
      <c r="AB638" s="24"/>
      <c r="AC638" s="24"/>
    </row>
    <row r="639" spans="1:29">
      <c r="A639" s="24"/>
      <c r="B639" s="24"/>
      <c r="C639" s="24"/>
      <c r="D639" s="24"/>
      <c r="E639" s="24"/>
      <c r="F639" s="24"/>
      <c r="G639" s="24"/>
      <c r="H639" s="24"/>
      <c r="W639" s="24"/>
      <c r="X639" s="24"/>
      <c r="Y639" s="24"/>
      <c r="Z639" s="24"/>
      <c r="AA639" s="24"/>
      <c r="AB639" s="24"/>
      <c r="AC639" s="24"/>
    </row>
    <row r="640" spans="1:29">
      <c r="A640" s="24"/>
      <c r="B640" s="24"/>
      <c r="C640" s="24"/>
      <c r="D640" s="24"/>
      <c r="E640" s="24"/>
      <c r="F640" s="24"/>
      <c r="G640" s="24"/>
      <c r="H640" s="24"/>
      <c r="W640" s="24"/>
      <c r="X640" s="24"/>
      <c r="Y640" s="24"/>
      <c r="Z640" s="24"/>
      <c r="AA640" s="24"/>
      <c r="AB640" s="24"/>
      <c r="AC640" s="24"/>
    </row>
    <row r="641" spans="1:29">
      <c r="A641" s="24"/>
      <c r="B641" s="24"/>
      <c r="C641" s="24"/>
      <c r="D641" s="24"/>
      <c r="E641" s="24"/>
      <c r="F641" s="24"/>
      <c r="G641" s="24"/>
      <c r="H641" s="24"/>
      <c r="W641" s="24"/>
      <c r="X641" s="24"/>
      <c r="Y641" s="24"/>
      <c r="Z641" s="24"/>
      <c r="AA641" s="24"/>
      <c r="AB641" s="24"/>
      <c r="AC641" s="24"/>
    </row>
    <row r="642" spans="1:29">
      <c r="A642" s="24"/>
      <c r="B642" s="24"/>
      <c r="C642" s="24"/>
      <c r="D642" s="24"/>
      <c r="E642" s="24"/>
      <c r="F642" s="24"/>
      <c r="G642" s="24"/>
      <c r="H642" s="24"/>
      <c r="W642" s="24"/>
      <c r="X642" s="24"/>
      <c r="Y642" s="24"/>
      <c r="Z642" s="24"/>
      <c r="AA642" s="24"/>
      <c r="AB642" s="24"/>
      <c r="AC642" s="24"/>
    </row>
    <row r="643" spans="1:29">
      <c r="A643" s="24"/>
      <c r="B643" s="24"/>
      <c r="C643" s="24"/>
      <c r="D643" s="24"/>
      <c r="E643" s="24"/>
      <c r="F643" s="24"/>
      <c r="G643" s="24"/>
      <c r="H643" s="24"/>
      <c r="W643" s="24"/>
      <c r="X643" s="24"/>
      <c r="Y643" s="24"/>
      <c r="Z643" s="24"/>
      <c r="AA643" s="24"/>
      <c r="AB643" s="24"/>
      <c r="AC643" s="24"/>
    </row>
    <row r="644" spans="1:29">
      <c r="A644" s="24"/>
      <c r="B644" s="24"/>
      <c r="C644" s="24"/>
      <c r="D644" s="24"/>
      <c r="E644" s="24"/>
      <c r="F644" s="24"/>
      <c r="G644" s="24"/>
      <c r="H644" s="24"/>
      <c r="W644" s="24"/>
      <c r="X644" s="24"/>
      <c r="Y644" s="24"/>
      <c r="Z644" s="24"/>
      <c r="AA644" s="24"/>
      <c r="AB644" s="24"/>
      <c r="AC644" s="24"/>
    </row>
    <row r="645" spans="1:29">
      <c r="A645" s="24"/>
      <c r="B645" s="24"/>
      <c r="C645" s="24"/>
      <c r="D645" s="24"/>
      <c r="E645" s="24"/>
      <c r="F645" s="24"/>
      <c r="G645" s="24"/>
      <c r="H645" s="24"/>
      <c r="W645" s="24"/>
      <c r="X645" s="24"/>
      <c r="Y645" s="24"/>
      <c r="Z645" s="24"/>
      <c r="AA645" s="24"/>
      <c r="AB645" s="24"/>
      <c r="AC645" s="24"/>
    </row>
    <row r="646" spans="1:29">
      <c r="A646" s="24"/>
      <c r="B646" s="24"/>
      <c r="C646" s="24"/>
      <c r="D646" s="24"/>
      <c r="E646" s="24"/>
      <c r="F646" s="24"/>
      <c r="G646" s="24"/>
      <c r="H646" s="24"/>
      <c r="W646" s="24"/>
      <c r="X646" s="24"/>
      <c r="Y646" s="24"/>
      <c r="Z646" s="24"/>
      <c r="AA646" s="24"/>
      <c r="AB646" s="24"/>
      <c r="AC646" s="24"/>
    </row>
    <row r="647" spans="1:29">
      <c r="A647" s="24"/>
      <c r="B647" s="24"/>
      <c r="C647" s="24"/>
      <c r="D647" s="24"/>
      <c r="E647" s="24"/>
      <c r="F647" s="24"/>
      <c r="G647" s="24"/>
      <c r="H647" s="24"/>
      <c r="W647" s="24"/>
      <c r="X647" s="24"/>
      <c r="Y647" s="24"/>
      <c r="Z647" s="24"/>
      <c r="AA647" s="24"/>
      <c r="AB647" s="24"/>
      <c r="AC647" s="24"/>
    </row>
    <row r="648" spans="1:29">
      <c r="A648" s="24"/>
      <c r="B648" s="24"/>
      <c r="C648" s="24"/>
      <c r="D648" s="24"/>
      <c r="E648" s="24"/>
      <c r="F648" s="24"/>
      <c r="G648" s="24"/>
      <c r="H648" s="24"/>
      <c r="W648" s="24"/>
      <c r="X648" s="24"/>
      <c r="Y648" s="24"/>
      <c r="Z648" s="24"/>
      <c r="AA648" s="24"/>
      <c r="AB648" s="24"/>
      <c r="AC648" s="24"/>
    </row>
    <row r="649" spans="1:29">
      <c r="A649" s="24"/>
      <c r="B649" s="24"/>
      <c r="C649" s="24"/>
      <c r="D649" s="24"/>
      <c r="E649" s="24"/>
      <c r="F649" s="24"/>
      <c r="G649" s="24"/>
      <c r="H649" s="24"/>
      <c r="W649" s="24"/>
      <c r="X649" s="24"/>
      <c r="Y649" s="24"/>
      <c r="Z649" s="24"/>
      <c r="AA649" s="24"/>
      <c r="AB649" s="24"/>
      <c r="AC649" s="24"/>
    </row>
    <row r="650" spans="1:29">
      <c r="A650" s="24"/>
      <c r="B650" s="24"/>
      <c r="C650" s="24"/>
      <c r="D650" s="24"/>
      <c r="E650" s="24"/>
      <c r="F650" s="24"/>
      <c r="G650" s="24"/>
      <c r="H650" s="24"/>
      <c r="W650" s="24"/>
      <c r="X650" s="24"/>
      <c r="Y650" s="24"/>
      <c r="Z650" s="24"/>
      <c r="AA650" s="24"/>
      <c r="AB650" s="24"/>
      <c r="AC650" s="24"/>
    </row>
    <row r="651" spans="1:29">
      <c r="A651" s="24"/>
      <c r="B651" s="24"/>
      <c r="C651" s="24"/>
      <c r="D651" s="24"/>
      <c r="E651" s="24"/>
      <c r="F651" s="24"/>
      <c r="G651" s="24"/>
      <c r="H651" s="24"/>
      <c r="W651" s="24"/>
      <c r="X651" s="24"/>
      <c r="Y651" s="24"/>
      <c r="Z651" s="24"/>
      <c r="AA651" s="24"/>
      <c r="AB651" s="24"/>
      <c r="AC651" s="24"/>
    </row>
    <row r="652" spans="1:29">
      <c r="A652" s="24"/>
      <c r="B652" s="24"/>
      <c r="C652" s="24"/>
      <c r="D652" s="24"/>
      <c r="E652" s="24"/>
      <c r="F652" s="24"/>
      <c r="G652" s="24"/>
      <c r="H652" s="24"/>
      <c r="W652" s="24"/>
      <c r="X652" s="24"/>
      <c r="Y652" s="24"/>
      <c r="Z652" s="24"/>
      <c r="AA652" s="24"/>
      <c r="AB652" s="24"/>
      <c r="AC652" s="24"/>
    </row>
    <row r="653" spans="1:29">
      <c r="A653" s="24"/>
      <c r="B653" s="24"/>
      <c r="C653" s="24"/>
      <c r="D653" s="24"/>
      <c r="E653" s="24"/>
      <c r="F653" s="24"/>
      <c r="G653" s="24"/>
      <c r="H653" s="24"/>
      <c r="W653" s="24"/>
      <c r="X653" s="24"/>
      <c r="Y653" s="24"/>
      <c r="Z653" s="24"/>
      <c r="AA653" s="24"/>
      <c r="AB653" s="24"/>
      <c r="AC653" s="24"/>
    </row>
    <row r="654" spans="1:29">
      <c r="A654" s="24"/>
      <c r="B654" s="24"/>
      <c r="C654" s="24"/>
      <c r="D654" s="24"/>
      <c r="E654" s="24"/>
      <c r="F654" s="24"/>
      <c r="G654" s="24"/>
      <c r="H654" s="24"/>
      <c r="W654" s="24"/>
      <c r="X654" s="24"/>
      <c r="Y654" s="24"/>
      <c r="Z654" s="24"/>
      <c r="AA654" s="24"/>
      <c r="AB654" s="24"/>
      <c r="AC654" s="24"/>
    </row>
    <row r="655" spans="1:29">
      <c r="A655" s="24"/>
      <c r="B655" s="24"/>
      <c r="C655" s="24"/>
      <c r="D655" s="24"/>
      <c r="E655" s="24"/>
      <c r="F655" s="24"/>
      <c r="G655" s="24"/>
      <c r="H655" s="24"/>
      <c r="W655" s="24"/>
      <c r="X655" s="24"/>
      <c r="Y655" s="24"/>
      <c r="Z655" s="24"/>
      <c r="AA655" s="24"/>
      <c r="AB655" s="24"/>
      <c r="AC655" s="24"/>
    </row>
    <row r="656" spans="1:29">
      <c r="A656" s="24"/>
      <c r="B656" s="24"/>
      <c r="C656" s="24"/>
      <c r="D656" s="24"/>
      <c r="E656" s="24"/>
      <c r="F656" s="24"/>
      <c r="G656" s="24"/>
      <c r="H656" s="24"/>
      <c r="W656" s="24"/>
      <c r="X656" s="24"/>
      <c r="Y656" s="24"/>
      <c r="Z656" s="24"/>
      <c r="AA656" s="24"/>
      <c r="AB656" s="24"/>
      <c r="AC656" s="24"/>
    </row>
    <row r="657" spans="1:29">
      <c r="A657" s="24"/>
      <c r="B657" s="24"/>
      <c r="C657" s="24"/>
      <c r="D657" s="24"/>
      <c r="E657" s="24"/>
      <c r="F657" s="24"/>
      <c r="G657" s="24"/>
      <c r="H657" s="24"/>
      <c r="W657" s="24"/>
      <c r="X657" s="24"/>
      <c r="Y657" s="24"/>
      <c r="Z657" s="24"/>
      <c r="AA657" s="24"/>
      <c r="AB657" s="24"/>
      <c r="AC657" s="24"/>
    </row>
    <row r="658" spans="1:29">
      <c r="A658" s="24"/>
      <c r="B658" s="24"/>
      <c r="C658" s="24"/>
      <c r="D658" s="24"/>
      <c r="E658" s="24"/>
      <c r="F658" s="24"/>
      <c r="G658" s="24"/>
      <c r="H658" s="24"/>
      <c r="W658" s="24"/>
      <c r="X658" s="24"/>
      <c r="Y658" s="24"/>
      <c r="Z658" s="24"/>
      <c r="AA658" s="24"/>
      <c r="AB658" s="24"/>
      <c r="AC658" s="24"/>
    </row>
    <row r="659" spans="1:29">
      <c r="A659" s="24"/>
      <c r="B659" s="24"/>
      <c r="C659" s="24"/>
      <c r="D659" s="24"/>
      <c r="E659" s="24"/>
      <c r="F659" s="24"/>
      <c r="G659" s="24"/>
      <c r="H659" s="24"/>
      <c r="W659" s="24"/>
      <c r="X659" s="24"/>
      <c r="Y659" s="24"/>
      <c r="Z659" s="24"/>
      <c r="AA659" s="24"/>
      <c r="AB659" s="24"/>
      <c r="AC659" s="24"/>
    </row>
    <row r="660" spans="1:29">
      <c r="A660" s="24"/>
      <c r="B660" s="24"/>
      <c r="C660" s="24"/>
      <c r="D660" s="24"/>
      <c r="E660" s="24"/>
      <c r="F660" s="24"/>
      <c r="G660" s="24"/>
      <c r="H660" s="24"/>
      <c r="W660" s="24"/>
      <c r="X660" s="24"/>
      <c r="Y660" s="24"/>
      <c r="Z660" s="24"/>
      <c r="AA660" s="24"/>
      <c r="AB660" s="24"/>
      <c r="AC660" s="24"/>
    </row>
    <row r="661" spans="1:29">
      <c r="A661" s="24"/>
      <c r="B661" s="24"/>
      <c r="C661" s="24"/>
      <c r="D661" s="24"/>
      <c r="E661" s="24"/>
      <c r="F661" s="24"/>
      <c r="G661" s="24"/>
      <c r="H661" s="24"/>
      <c r="W661" s="24"/>
      <c r="X661" s="24"/>
      <c r="Y661" s="24"/>
      <c r="Z661" s="24"/>
      <c r="AA661" s="24"/>
      <c r="AB661" s="24"/>
      <c r="AC661" s="24"/>
    </row>
    <row r="662" spans="1:29">
      <c r="A662" s="24"/>
      <c r="B662" s="24"/>
      <c r="C662" s="24"/>
      <c r="D662" s="24"/>
      <c r="E662" s="24"/>
      <c r="F662" s="24"/>
      <c r="G662" s="24"/>
      <c r="H662" s="24"/>
      <c r="W662" s="24"/>
      <c r="X662" s="24"/>
      <c r="Y662" s="24"/>
      <c r="Z662" s="24"/>
      <c r="AA662" s="24"/>
      <c r="AB662" s="24"/>
      <c r="AC662" s="24"/>
    </row>
    <row r="663" spans="1:29">
      <c r="A663" s="24"/>
      <c r="B663" s="24"/>
      <c r="C663" s="24"/>
      <c r="D663" s="24"/>
      <c r="E663" s="24"/>
      <c r="F663" s="24"/>
      <c r="G663" s="24"/>
      <c r="H663" s="24"/>
      <c r="W663" s="24"/>
      <c r="X663" s="24"/>
      <c r="Y663" s="24"/>
      <c r="Z663" s="24"/>
      <c r="AA663" s="24"/>
      <c r="AB663" s="24"/>
      <c r="AC663" s="24"/>
    </row>
    <row r="664" spans="1:29">
      <c r="A664" s="24"/>
      <c r="B664" s="24"/>
      <c r="C664" s="24"/>
      <c r="D664" s="24"/>
      <c r="E664" s="24"/>
      <c r="F664" s="24"/>
      <c r="G664" s="24"/>
      <c r="H664" s="24"/>
      <c r="W664" s="24"/>
      <c r="X664" s="24"/>
      <c r="Y664" s="24"/>
      <c r="Z664" s="24"/>
      <c r="AA664" s="24"/>
      <c r="AB664" s="24"/>
      <c r="AC664" s="24"/>
    </row>
    <row r="665" spans="1:29">
      <c r="A665" s="24"/>
      <c r="B665" s="24"/>
      <c r="C665" s="24"/>
      <c r="D665" s="24"/>
      <c r="E665" s="24"/>
      <c r="F665" s="24"/>
      <c r="G665" s="24"/>
      <c r="H665" s="24"/>
      <c r="W665" s="24"/>
      <c r="X665" s="24"/>
      <c r="Y665" s="24"/>
      <c r="Z665" s="24"/>
      <c r="AA665" s="24"/>
      <c r="AB665" s="24"/>
      <c r="AC665" s="24"/>
    </row>
    <row r="666" spans="1:29">
      <c r="A666" s="24"/>
      <c r="B666" s="24"/>
      <c r="C666" s="24"/>
      <c r="D666" s="24"/>
      <c r="E666" s="24"/>
      <c r="F666" s="24"/>
      <c r="G666" s="24"/>
      <c r="H666" s="24"/>
      <c r="W666" s="24"/>
      <c r="X666" s="24"/>
      <c r="Y666" s="24"/>
      <c r="Z666" s="24"/>
      <c r="AA666" s="24"/>
      <c r="AB666" s="24"/>
      <c r="AC666" s="24"/>
    </row>
    <row r="667" spans="1:29">
      <c r="A667" s="24"/>
      <c r="B667" s="24"/>
      <c r="C667" s="24"/>
      <c r="D667" s="24"/>
      <c r="E667" s="24"/>
      <c r="F667" s="24"/>
      <c r="G667" s="24"/>
      <c r="H667" s="24"/>
      <c r="W667" s="24"/>
      <c r="X667" s="24"/>
      <c r="Y667" s="24"/>
      <c r="Z667" s="24"/>
      <c r="AA667" s="24"/>
      <c r="AB667" s="24"/>
      <c r="AC667" s="24"/>
    </row>
    <row r="668" spans="1:29">
      <c r="A668" s="24"/>
      <c r="B668" s="24"/>
      <c r="C668" s="24"/>
      <c r="D668" s="24"/>
      <c r="E668" s="24"/>
      <c r="F668" s="24"/>
      <c r="G668" s="24"/>
      <c r="H668" s="24"/>
      <c r="W668" s="24"/>
      <c r="X668" s="24"/>
      <c r="Y668" s="24"/>
      <c r="Z668" s="24"/>
      <c r="AA668" s="24"/>
      <c r="AB668" s="24"/>
      <c r="AC668" s="24"/>
    </row>
    <row r="669" spans="1:29">
      <c r="A669" s="24"/>
      <c r="B669" s="24"/>
      <c r="C669" s="24"/>
      <c r="D669" s="24"/>
      <c r="E669" s="24"/>
      <c r="F669" s="24"/>
      <c r="G669" s="24"/>
      <c r="H669" s="24"/>
      <c r="W669" s="24"/>
      <c r="X669" s="24"/>
      <c r="Y669" s="24"/>
      <c r="Z669" s="24"/>
      <c r="AA669" s="24"/>
      <c r="AB669" s="24"/>
      <c r="AC669" s="24"/>
    </row>
    <row r="670" spans="1:29">
      <c r="A670" s="24"/>
      <c r="B670" s="24"/>
      <c r="C670" s="24"/>
      <c r="D670" s="24"/>
      <c r="E670" s="24"/>
      <c r="F670" s="24"/>
      <c r="G670" s="24"/>
      <c r="H670" s="24"/>
      <c r="W670" s="24"/>
      <c r="X670" s="24"/>
      <c r="Y670" s="24"/>
      <c r="Z670" s="24"/>
      <c r="AA670" s="24"/>
      <c r="AB670" s="24"/>
      <c r="AC670" s="24"/>
    </row>
    <row r="671" spans="1:29">
      <c r="A671" s="24"/>
      <c r="B671" s="24"/>
      <c r="C671" s="24"/>
      <c r="D671" s="24"/>
      <c r="E671" s="24"/>
      <c r="F671" s="24"/>
      <c r="G671" s="24"/>
      <c r="H671" s="24"/>
      <c r="W671" s="24"/>
      <c r="X671" s="24"/>
      <c r="Y671" s="24"/>
      <c r="Z671" s="24"/>
      <c r="AA671" s="24"/>
      <c r="AB671" s="24"/>
      <c r="AC671" s="24"/>
    </row>
    <row r="672" spans="1:29">
      <c r="A672" s="24"/>
      <c r="B672" s="24"/>
      <c r="C672" s="24"/>
      <c r="D672" s="24"/>
      <c r="E672" s="24"/>
      <c r="F672" s="24"/>
      <c r="G672" s="24"/>
      <c r="H672" s="24"/>
      <c r="W672" s="24"/>
      <c r="X672" s="24"/>
      <c r="Y672" s="24"/>
      <c r="Z672" s="24"/>
      <c r="AA672" s="24"/>
      <c r="AB672" s="24"/>
      <c r="AC672" s="24"/>
    </row>
    <row r="673" spans="1:29">
      <c r="A673" s="24"/>
      <c r="B673" s="24"/>
      <c r="C673" s="24"/>
      <c r="D673" s="24"/>
      <c r="E673" s="24"/>
      <c r="F673" s="24"/>
      <c r="G673" s="24"/>
      <c r="H673" s="24"/>
      <c r="W673" s="24"/>
      <c r="X673" s="24"/>
      <c r="Y673" s="24"/>
      <c r="Z673" s="24"/>
      <c r="AA673" s="24"/>
      <c r="AB673" s="24"/>
      <c r="AC673" s="24"/>
    </row>
    <row r="674" spans="1:29">
      <c r="A674" s="24"/>
      <c r="B674" s="24"/>
      <c r="C674" s="24"/>
      <c r="D674" s="24"/>
      <c r="E674" s="24"/>
      <c r="F674" s="24"/>
      <c r="G674" s="24"/>
      <c r="H674" s="24"/>
      <c r="W674" s="24"/>
      <c r="X674" s="24"/>
      <c r="Y674" s="24"/>
      <c r="Z674" s="24"/>
      <c r="AA674" s="24"/>
      <c r="AB674" s="24"/>
      <c r="AC674" s="24"/>
    </row>
    <row r="675" spans="1:29">
      <c r="A675" s="24"/>
      <c r="B675" s="24"/>
      <c r="C675" s="24"/>
      <c r="D675" s="24"/>
      <c r="E675" s="24"/>
      <c r="F675" s="24"/>
      <c r="G675" s="24"/>
      <c r="H675" s="24"/>
      <c r="W675" s="24"/>
      <c r="X675" s="24"/>
      <c r="Y675" s="24"/>
      <c r="Z675" s="24"/>
      <c r="AA675" s="24"/>
      <c r="AB675" s="24"/>
      <c r="AC675" s="24"/>
    </row>
    <row r="676" spans="1:29">
      <c r="A676" s="24"/>
      <c r="B676" s="24"/>
      <c r="C676" s="24"/>
      <c r="D676" s="24"/>
      <c r="E676" s="24"/>
      <c r="F676" s="24"/>
      <c r="G676" s="24"/>
      <c r="H676" s="24"/>
      <c r="W676" s="24"/>
      <c r="X676" s="24"/>
      <c r="Y676" s="24"/>
      <c r="Z676" s="24"/>
      <c r="AA676" s="24"/>
      <c r="AB676" s="24"/>
      <c r="AC676" s="24"/>
    </row>
    <row r="677" spans="1:29">
      <c r="A677" s="24"/>
      <c r="B677" s="24"/>
      <c r="C677" s="24"/>
      <c r="D677" s="24"/>
      <c r="E677" s="24"/>
      <c r="F677" s="24"/>
      <c r="G677" s="24"/>
      <c r="H677" s="24"/>
      <c r="W677" s="24"/>
      <c r="X677" s="24"/>
      <c r="Y677" s="24"/>
      <c r="Z677" s="24"/>
      <c r="AA677" s="24"/>
      <c r="AB677" s="24"/>
      <c r="AC677" s="24"/>
    </row>
    <row r="678" spans="1:29">
      <c r="A678" s="24"/>
      <c r="B678" s="24"/>
      <c r="C678" s="24"/>
      <c r="D678" s="24"/>
      <c r="E678" s="24"/>
      <c r="F678" s="24"/>
      <c r="G678" s="24"/>
      <c r="H678" s="24"/>
      <c r="W678" s="24"/>
      <c r="X678" s="24"/>
      <c r="Y678" s="24"/>
      <c r="Z678" s="24"/>
      <c r="AA678" s="24"/>
      <c r="AB678" s="24"/>
      <c r="AC678" s="24"/>
    </row>
    <row r="679" spans="1:29">
      <c r="A679" s="24"/>
      <c r="B679" s="24"/>
      <c r="C679" s="24"/>
      <c r="D679" s="24"/>
      <c r="E679" s="24"/>
      <c r="F679" s="24"/>
      <c r="G679" s="24"/>
      <c r="H679" s="24"/>
      <c r="W679" s="24"/>
      <c r="X679" s="24"/>
      <c r="Y679" s="24"/>
      <c r="Z679" s="24"/>
      <c r="AA679" s="24"/>
      <c r="AB679" s="24"/>
      <c r="AC679" s="24"/>
    </row>
    <row r="680" spans="1:29">
      <c r="A680" s="24"/>
      <c r="B680" s="24"/>
      <c r="C680" s="24"/>
      <c r="D680" s="24"/>
      <c r="E680" s="24"/>
      <c r="F680" s="24"/>
      <c r="G680" s="24"/>
      <c r="H680" s="24"/>
      <c r="W680" s="24"/>
      <c r="X680" s="24"/>
      <c r="Y680" s="24"/>
      <c r="Z680" s="24"/>
      <c r="AA680" s="24"/>
      <c r="AB680" s="24"/>
      <c r="AC680" s="24"/>
    </row>
    <row r="681" spans="1:29">
      <c r="A681" s="24"/>
      <c r="B681" s="24"/>
      <c r="C681" s="24"/>
      <c r="D681" s="24"/>
      <c r="E681" s="24"/>
      <c r="F681" s="24"/>
      <c r="G681" s="24"/>
      <c r="H681" s="24"/>
      <c r="W681" s="24"/>
      <c r="X681" s="24"/>
      <c r="Y681" s="24"/>
      <c r="Z681" s="24"/>
      <c r="AA681" s="24"/>
      <c r="AB681" s="24"/>
      <c r="AC681" s="24"/>
    </row>
    <row r="682" spans="1:29">
      <c r="A682" s="24"/>
      <c r="B682" s="24"/>
      <c r="C682" s="24"/>
      <c r="D682" s="24"/>
      <c r="E682" s="24"/>
      <c r="F682" s="24"/>
      <c r="G682" s="24"/>
      <c r="H682" s="24"/>
      <c r="W682" s="24"/>
      <c r="X682" s="24"/>
      <c r="Y682" s="24"/>
      <c r="Z682" s="24"/>
      <c r="AA682" s="24"/>
      <c r="AB682" s="24"/>
      <c r="AC682" s="24"/>
    </row>
    <row r="683" spans="1:29">
      <c r="A683" s="24"/>
      <c r="B683" s="24"/>
      <c r="C683" s="24"/>
      <c r="D683" s="24"/>
      <c r="E683" s="24"/>
      <c r="F683" s="24"/>
      <c r="G683" s="24"/>
      <c r="H683" s="24"/>
      <c r="W683" s="24"/>
      <c r="X683" s="24"/>
      <c r="Y683" s="24"/>
      <c r="Z683" s="24"/>
      <c r="AA683" s="24"/>
      <c r="AB683" s="24"/>
      <c r="AC683" s="24"/>
    </row>
    <row r="684" spans="1:29">
      <c r="A684" s="24"/>
      <c r="B684" s="24"/>
      <c r="C684" s="24"/>
      <c r="D684" s="24"/>
      <c r="E684" s="24"/>
      <c r="F684" s="24"/>
      <c r="G684" s="24"/>
      <c r="H684" s="24"/>
      <c r="W684" s="24"/>
      <c r="X684" s="24"/>
      <c r="Y684" s="24"/>
      <c r="Z684" s="24"/>
      <c r="AA684" s="24"/>
      <c r="AB684" s="24"/>
      <c r="AC684" s="24"/>
    </row>
    <row r="685" spans="1:29">
      <c r="A685" s="24"/>
      <c r="B685" s="24"/>
      <c r="C685" s="24"/>
      <c r="D685" s="24"/>
      <c r="E685" s="24"/>
      <c r="F685" s="24"/>
      <c r="G685" s="24"/>
      <c r="H685" s="24"/>
      <c r="W685" s="24"/>
      <c r="X685" s="24"/>
      <c r="Y685" s="24"/>
      <c r="Z685" s="24"/>
      <c r="AA685" s="24"/>
      <c r="AB685" s="24"/>
      <c r="AC685" s="24"/>
    </row>
    <row r="686" spans="1:29">
      <c r="A686" s="24"/>
      <c r="B686" s="24"/>
      <c r="C686" s="24"/>
      <c r="D686" s="24"/>
      <c r="E686" s="24"/>
      <c r="F686" s="24"/>
      <c r="G686" s="24"/>
      <c r="H686" s="24"/>
      <c r="W686" s="24"/>
      <c r="X686" s="24"/>
      <c r="Y686" s="24"/>
      <c r="Z686" s="24"/>
      <c r="AA686" s="24"/>
      <c r="AB686" s="24"/>
      <c r="AC686" s="24"/>
    </row>
    <row r="687" spans="1:29">
      <c r="A687" s="24"/>
      <c r="B687" s="24"/>
      <c r="C687" s="24"/>
      <c r="D687" s="24"/>
      <c r="E687" s="24"/>
      <c r="F687" s="24"/>
      <c r="G687" s="24"/>
      <c r="H687" s="24"/>
      <c r="W687" s="24"/>
      <c r="X687" s="24"/>
      <c r="Y687" s="24"/>
      <c r="Z687" s="24"/>
      <c r="AA687" s="24"/>
      <c r="AB687" s="24"/>
      <c r="AC687" s="24"/>
    </row>
    <row r="688" spans="1:29">
      <c r="A688" s="24"/>
      <c r="B688" s="24"/>
      <c r="C688" s="24"/>
      <c r="D688" s="24"/>
      <c r="E688" s="24"/>
      <c r="F688" s="24"/>
      <c r="G688" s="24"/>
      <c r="H688" s="24"/>
      <c r="W688" s="24"/>
      <c r="X688" s="24"/>
      <c r="Y688" s="24"/>
      <c r="Z688" s="24"/>
      <c r="AA688" s="24"/>
      <c r="AB688" s="24"/>
      <c r="AC688" s="24"/>
    </row>
    <row r="689" spans="1:29">
      <c r="A689" s="24"/>
      <c r="B689" s="24"/>
      <c r="C689" s="24"/>
      <c r="D689" s="24"/>
      <c r="E689" s="24"/>
      <c r="F689" s="24"/>
      <c r="G689" s="24"/>
      <c r="H689" s="24"/>
      <c r="W689" s="24"/>
      <c r="X689" s="24"/>
      <c r="Y689" s="24"/>
      <c r="Z689" s="24"/>
      <c r="AA689" s="24"/>
      <c r="AB689" s="24"/>
      <c r="AC689" s="24"/>
    </row>
    <row r="690" spans="1:29">
      <c r="A690" s="24"/>
      <c r="B690" s="24"/>
      <c r="C690" s="24"/>
      <c r="D690" s="24"/>
      <c r="E690" s="24"/>
      <c r="F690" s="24"/>
      <c r="G690" s="24"/>
      <c r="H690" s="24"/>
      <c r="W690" s="24"/>
      <c r="X690" s="24"/>
      <c r="Y690" s="24"/>
      <c r="Z690" s="24"/>
      <c r="AA690" s="24"/>
      <c r="AB690" s="24"/>
      <c r="AC690" s="24"/>
    </row>
    <row r="691" spans="1:29">
      <c r="A691" s="24"/>
      <c r="B691" s="24"/>
      <c r="C691" s="24"/>
      <c r="D691" s="24"/>
      <c r="E691" s="24"/>
      <c r="F691" s="24"/>
      <c r="G691" s="24"/>
      <c r="H691" s="24"/>
      <c r="W691" s="24"/>
      <c r="X691" s="24"/>
      <c r="Y691" s="24"/>
      <c r="Z691" s="24"/>
      <c r="AA691" s="24"/>
      <c r="AB691" s="24"/>
      <c r="AC691" s="24"/>
    </row>
    <row r="692" spans="1:29">
      <c r="A692" s="24"/>
      <c r="B692" s="24"/>
      <c r="C692" s="24"/>
      <c r="D692" s="24"/>
      <c r="E692" s="24"/>
      <c r="F692" s="24"/>
      <c r="G692" s="24"/>
      <c r="H692" s="24"/>
      <c r="W692" s="24"/>
      <c r="X692" s="24"/>
      <c r="Y692" s="24"/>
      <c r="Z692" s="24"/>
      <c r="AA692" s="24"/>
      <c r="AB692" s="24"/>
      <c r="AC692" s="24"/>
    </row>
    <row r="693" spans="1:29">
      <c r="A693" s="24"/>
      <c r="B693" s="24"/>
      <c r="C693" s="24"/>
      <c r="D693" s="24"/>
      <c r="E693" s="24"/>
      <c r="F693" s="24"/>
      <c r="G693" s="24"/>
      <c r="H693" s="24"/>
      <c r="W693" s="24"/>
      <c r="X693" s="24"/>
      <c r="Y693" s="24"/>
      <c r="Z693" s="24"/>
      <c r="AA693" s="24"/>
      <c r="AB693" s="24"/>
      <c r="AC693" s="24"/>
    </row>
    <row r="694" spans="1:29">
      <c r="A694" s="24"/>
      <c r="B694" s="24"/>
      <c r="C694" s="24"/>
      <c r="D694" s="24"/>
      <c r="E694" s="24"/>
      <c r="F694" s="24"/>
      <c r="G694" s="24"/>
      <c r="H694" s="24"/>
      <c r="W694" s="24"/>
      <c r="X694" s="24"/>
      <c r="Y694" s="24"/>
      <c r="Z694" s="24"/>
      <c r="AA694" s="24"/>
      <c r="AB694" s="24"/>
      <c r="AC694" s="24"/>
    </row>
    <row r="695" spans="1:29">
      <c r="A695" s="24"/>
      <c r="B695" s="24"/>
      <c r="C695" s="24"/>
      <c r="D695" s="24"/>
      <c r="E695" s="24"/>
      <c r="F695" s="24"/>
      <c r="G695" s="24"/>
      <c r="H695" s="24"/>
      <c r="W695" s="24"/>
      <c r="X695" s="24"/>
      <c r="Y695" s="24"/>
      <c r="Z695" s="24"/>
      <c r="AA695" s="24"/>
      <c r="AB695" s="24"/>
      <c r="AC695" s="24"/>
    </row>
    <row r="696" spans="1:29">
      <c r="A696" s="24"/>
      <c r="B696" s="24"/>
      <c r="C696" s="24"/>
      <c r="D696" s="24"/>
      <c r="E696" s="24"/>
      <c r="F696" s="24"/>
      <c r="G696" s="24"/>
      <c r="H696" s="24"/>
      <c r="W696" s="24"/>
      <c r="X696" s="24"/>
      <c r="Y696" s="24"/>
      <c r="Z696" s="24"/>
      <c r="AA696" s="24"/>
      <c r="AB696" s="24"/>
      <c r="AC696" s="24"/>
    </row>
    <row r="697" spans="1:29">
      <c r="A697" s="24"/>
      <c r="B697" s="24"/>
      <c r="C697" s="24"/>
      <c r="D697" s="24"/>
      <c r="E697" s="24"/>
      <c r="F697" s="24"/>
      <c r="G697" s="24"/>
      <c r="H697" s="24"/>
      <c r="W697" s="24"/>
      <c r="X697" s="24"/>
      <c r="Y697" s="24"/>
      <c r="Z697" s="24"/>
      <c r="AA697" s="24"/>
      <c r="AB697" s="24"/>
      <c r="AC697" s="24"/>
    </row>
    <row r="698" spans="1:29">
      <c r="A698" s="24"/>
      <c r="B698" s="24"/>
      <c r="C698" s="24"/>
      <c r="D698" s="24"/>
      <c r="E698" s="24"/>
      <c r="F698" s="24"/>
      <c r="G698" s="24"/>
      <c r="H698" s="24"/>
      <c r="W698" s="24"/>
      <c r="X698" s="24"/>
      <c r="Y698" s="24"/>
      <c r="Z698" s="24"/>
      <c r="AA698" s="24"/>
      <c r="AB698" s="24"/>
      <c r="AC698" s="24"/>
    </row>
    <row r="699" spans="1:29">
      <c r="A699" s="24"/>
      <c r="B699" s="24"/>
      <c r="C699" s="24"/>
      <c r="D699" s="24"/>
      <c r="E699" s="24"/>
      <c r="F699" s="24"/>
      <c r="G699" s="24"/>
      <c r="H699" s="24"/>
      <c r="W699" s="24"/>
      <c r="X699" s="24"/>
      <c r="Y699" s="24"/>
      <c r="Z699" s="24"/>
      <c r="AA699" s="24"/>
      <c r="AB699" s="24"/>
      <c r="AC699" s="24"/>
    </row>
    <row r="700" spans="1:29">
      <c r="A700" s="24"/>
      <c r="B700" s="24"/>
      <c r="C700" s="24"/>
      <c r="D700" s="24"/>
      <c r="E700" s="24"/>
      <c r="F700" s="24"/>
      <c r="G700" s="24"/>
      <c r="H700" s="24"/>
      <c r="W700" s="24"/>
      <c r="X700" s="24"/>
      <c r="Y700" s="24"/>
      <c r="Z700" s="24"/>
      <c r="AA700" s="24"/>
      <c r="AB700" s="24"/>
      <c r="AC700" s="24"/>
    </row>
    <row r="701" spans="1:29">
      <c r="A701" s="24"/>
      <c r="B701" s="24"/>
      <c r="C701" s="24"/>
      <c r="D701" s="24"/>
      <c r="E701" s="24"/>
      <c r="F701" s="24"/>
      <c r="G701" s="24"/>
      <c r="H701" s="24"/>
      <c r="W701" s="24"/>
      <c r="X701" s="24"/>
      <c r="Y701" s="24"/>
      <c r="Z701" s="24"/>
      <c r="AA701" s="24"/>
      <c r="AB701" s="24"/>
      <c r="AC701" s="24"/>
    </row>
    <row r="702" spans="1:29">
      <c r="A702" s="24"/>
      <c r="B702" s="24"/>
      <c r="C702" s="24"/>
      <c r="D702" s="24"/>
      <c r="E702" s="24"/>
      <c r="F702" s="24"/>
      <c r="G702" s="24"/>
      <c r="H702" s="24"/>
      <c r="W702" s="24"/>
      <c r="X702" s="24"/>
      <c r="Y702" s="24"/>
      <c r="Z702" s="24"/>
      <c r="AA702" s="24"/>
      <c r="AB702" s="24"/>
      <c r="AC702" s="24"/>
    </row>
    <row r="703" spans="1:29">
      <c r="A703" s="24"/>
      <c r="B703" s="24"/>
      <c r="C703" s="24"/>
      <c r="D703" s="24"/>
      <c r="E703" s="24"/>
      <c r="F703" s="24"/>
      <c r="G703" s="24"/>
      <c r="H703" s="24"/>
      <c r="W703" s="24"/>
      <c r="X703" s="24"/>
      <c r="Y703" s="24"/>
      <c r="Z703" s="24"/>
      <c r="AA703" s="24"/>
      <c r="AB703" s="24"/>
      <c r="AC703" s="24"/>
    </row>
    <row r="704" spans="1:29">
      <c r="A704" s="24"/>
      <c r="B704" s="24"/>
      <c r="C704" s="24"/>
      <c r="D704" s="24"/>
      <c r="E704" s="24"/>
      <c r="F704" s="24"/>
      <c r="G704" s="24"/>
      <c r="H704" s="24"/>
      <c r="W704" s="24"/>
      <c r="X704" s="24"/>
      <c r="Y704" s="24"/>
      <c r="Z704" s="24"/>
      <c r="AA704" s="24"/>
      <c r="AB704" s="24"/>
      <c r="AC704" s="24"/>
    </row>
    <row r="705" spans="1:29">
      <c r="A705" s="24"/>
      <c r="B705" s="24"/>
      <c r="C705" s="24"/>
      <c r="D705" s="24"/>
      <c r="E705" s="24"/>
      <c r="F705" s="24"/>
      <c r="G705" s="24"/>
      <c r="H705" s="24"/>
      <c r="W705" s="24"/>
      <c r="X705" s="24"/>
      <c r="Y705" s="24"/>
      <c r="Z705" s="24"/>
      <c r="AA705" s="24"/>
      <c r="AB705" s="24"/>
      <c r="AC705" s="24"/>
    </row>
    <row r="706" spans="1:29">
      <c r="A706" s="24"/>
      <c r="B706" s="24"/>
      <c r="C706" s="24"/>
      <c r="D706" s="24"/>
      <c r="E706" s="24"/>
      <c r="F706" s="24"/>
      <c r="G706" s="24"/>
      <c r="H706" s="24"/>
      <c r="W706" s="24"/>
      <c r="X706" s="24"/>
      <c r="Y706" s="24"/>
      <c r="Z706" s="24"/>
      <c r="AA706" s="24"/>
      <c r="AB706" s="24"/>
      <c r="AC706" s="24"/>
    </row>
    <row r="707" spans="1:29">
      <c r="A707" s="24"/>
      <c r="B707" s="24"/>
      <c r="C707" s="24"/>
      <c r="D707" s="24"/>
      <c r="E707" s="24"/>
      <c r="F707" s="24"/>
      <c r="G707" s="24"/>
      <c r="H707" s="24"/>
      <c r="W707" s="24"/>
      <c r="X707" s="24"/>
      <c r="Y707" s="24"/>
      <c r="Z707" s="24"/>
      <c r="AA707" s="24"/>
      <c r="AB707" s="24"/>
      <c r="AC707" s="24"/>
    </row>
    <row r="708" spans="1:29">
      <c r="A708" s="24"/>
      <c r="B708" s="24"/>
      <c r="C708" s="24"/>
      <c r="D708" s="24"/>
      <c r="E708" s="24"/>
      <c r="F708" s="24"/>
      <c r="G708" s="24"/>
      <c r="H708" s="24"/>
      <c r="W708" s="24"/>
      <c r="X708" s="24"/>
      <c r="Y708" s="24"/>
      <c r="Z708" s="24"/>
      <c r="AA708" s="24"/>
      <c r="AB708" s="24"/>
      <c r="AC708" s="24"/>
    </row>
    <row r="709" spans="1:29">
      <c r="A709" s="24"/>
      <c r="B709" s="24"/>
      <c r="C709" s="24"/>
      <c r="D709" s="24"/>
      <c r="E709" s="24"/>
      <c r="F709" s="24"/>
      <c r="G709" s="24"/>
      <c r="H709" s="24"/>
      <c r="W709" s="24"/>
      <c r="X709" s="24"/>
      <c r="Y709" s="24"/>
      <c r="Z709" s="24"/>
      <c r="AA709" s="24"/>
      <c r="AB709" s="24"/>
      <c r="AC709" s="24"/>
    </row>
    <row r="710" spans="1:29">
      <c r="A710" s="24"/>
      <c r="B710" s="24"/>
      <c r="C710" s="24"/>
      <c r="D710" s="24"/>
      <c r="E710" s="24"/>
      <c r="F710" s="24"/>
      <c r="G710" s="24"/>
      <c r="H710" s="24"/>
      <c r="W710" s="24"/>
      <c r="X710" s="24"/>
      <c r="Y710" s="24"/>
      <c r="Z710" s="24"/>
      <c r="AA710" s="24"/>
      <c r="AB710" s="24"/>
      <c r="AC710" s="24"/>
    </row>
    <row r="711" spans="1:29">
      <c r="A711" s="24"/>
      <c r="B711" s="24"/>
      <c r="C711" s="24"/>
      <c r="D711" s="24"/>
      <c r="E711" s="24"/>
      <c r="F711" s="24"/>
      <c r="G711" s="24"/>
      <c r="H711" s="24"/>
      <c r="W711" s="24"/>
      <c r="X711" s="24"/>
      <c r="Y711" s="24"/>
      <c r="Z711" s="24"/>
      <c r="AA711" s="24"/>
      <c r="AB711" s="24"/>
      <c r="AC711" s="24"/>
    </row>
    <row r="712" spans="1:29">
      <c r="A712" s="24"/>
      <c r="B712" s="24"/>
      <c r="C712" s="24"/>
      <c r="D712" s="24"/>
      <c r="E712" s="24"/>
      <c r="F712" s="24"/>
      <c r="G712" s="24"/>
      <c r="H712" s="24"/>
      <c r="W712" s="24"/>
      <c r="X712" s="24"/>
      <c r="Y712" s="24"/>
      <c r="Z712" s="24"/>
      <c r="AA712" s="24"/>
      <c r="AB712" s="24"/>
      <c r="AC712" s="24"/>
    </row>
    <row r="713" spans="1:29">
      <c r="A713" s="24"/>
      <c r="B713" s="24"/>
      <c r="C713" s="24"/>
      <c r="D713" s="24"/>
      <c r="E713" s="24"/>
      <c r="F713" s="24"/>
      <c r="G713" s="24"/>
      <c r="H713" s="24"/>
      <c r="W713" s="24"/>
      <c r="X713" s="24"/>
      <c r="Y713" s="24"/>
      <c r="Z713" s="24"/>
      <c r="AA713" s="24"/>
      <c r="AB713" s="24"/>
      <c r="AC713" s="24"/>
    </row>
    <row r="714" spans="1:29">
      <c r="A714" s="24"/>
      <c r="B714" s="24"/>
      <c r="C714" s="24"/>
      <c r="D714" s="24"/>
      <c r="E714" s="24"/>
      <c r="F714" s="24"/>
      <c r="G714" s="24"/>
      <c r="W714" s="24"/>
      <c r="X714" s="24"/>
      <c r="Y714" s="24"/>
      <c r="Z714" s="24"/>
      <c r="AA714" s="24"/>
      <c r="AB714" s="24"/>
      <c r="AC714" s="24"/>
    </row>
    <row r="715" spans="1:29">
      <c r="A715" s="24"/>
      <c r="B715" s="24"/>
      <c r="C715" s="24"/>
      <c r="D715" s="24"/>
      <c r="E715" s="24"/>
      <c r="F715" s="24"/>
      <c r="G715" s="24"/>
      <c r="W715" s="24"/>
      <c r="X715" s="24"/>
      <c r="Y715" s="24"/>
      <c r="Z715" s="24"/>
      <c r="AA715" s="24"/>
      <c r="AB715" s="24"/>
      <c r="AC715" s="24"/>
    </row>
    <row r="716" spans="1:29">
      <c r="A716" s="24"/>
      <c r="B716" s="24"/>
      <c r="C716" s="24"/>
      <c r="D716" s="24"/>
      <c r="E716" s="24"/>
      <c r="F716" s="24"/>
      <c r="G716" s="24"/>
      <c r="W716" s="24"/>
      <c r="X716" s="24"/>
      <c r="Y716" s="24"/>
      <c r="Z716" s="24"/>
      <c r="AA716" s="24"/>
      <c r="AB716" s="24"/>
      <c r="AC716" s="24"/>
    </row>
    <row r="717" spans="1:29">
      <c r="A717" s="24"/>
      <c r="B717" s="24"/>
      <c r="C717" s="24"/>
      <c r="D717" s="24"/>
      <c r="E717" s="24"/>
      <c r="F717" s="24"/>
      <c r="G717" s="24"/>
      <c r="W717" s="24"/>
      <c r="X717" s="24"/>
      <c r="Y717" s="24"/>
      <c r="Z717" s="24"/>
      <c r="AA717" s="24"/>
      <c r="AB717" s="24"/>
      <c r="AC717" s="24"/>
    </row>
    <row r="718" spans="1:29">
      <c r="A718" s="24"/>
      <c r="B718" s="24"/>
      <c r="C718" s="24"/>
      <c r="D718" s="24"/>
      <c r="E718" s="24"/>
      <c r="F718" s="24"/>
      <c r="G718" s="24"/>
      <c r="W718" s="24"/>
      <c r="X718" s="24"/>
      <c r="Y718" s="24"/>
      <c r="Z718" s="24"/>
      <c r="AA718" s="24"/>
      <c r="AB718" s="24"/>
      <c r="AC718" s="24"/>
    </row>
    <row r="719" spans="1:29">
      <c r="A719" s="24"/>
      <c r="B719" s="24"/>
      <c r="C719" s="24"/>
      <c r="D719" s="24"/>
      <c r="E719" s="24"/>
      <c r="F719" s="24"/>
      <c r="G719" s="24"/>
      <c r="W719" s="24"/>
      <c r="X719" s="24"/>
      <c r="Y719" s="24"/>
      <c r="Z719" s="24"/>
      <c r="AA719" s="24"/>
      <c r="AB719" s="24"/>
      <c r="AC719" s="24"/>
    </row>
    <row r="720" spans="1:29">
      <c r="A720" s="24"/>
      <c r="B720" s="24"/>
      <c r="C720" s="24"/>
      <c r="D720" s="24"/>
      <c r="E720" s="24"/>
      <c r="F720" s="24"/>
      <c r="G720" s="24"/>
      <c r="W720" s="24"/>
      <c r="X720" s="24"/>
      <c r="Y720" s="24"/>
      <c r="Z720" s="24"/>
      <c r="AA720" s="24"/>
      <c r="AB720" s="24"/>
      <c r="AC720" s="24"/>
    </row>
    <row r="721" spans="1:29">
      <c r="A721" s="24"/>
      <c r="B721" s="24"/>
      <c r="C721" s="24"/>
      <c r="D721" s="24"/>
      <c r="E721" s="24"/>
      <c r="F721" s="24"/>
      <c r="G721" s="24"/>
      <c r="W721" s="24"/>
      <c r="X721" s="24"/>
      <c r="Y721" s="24"/>
      <c r="Z721" s="24"/>
      <c r="AA721" s="24"/>
      <c r="AB721" s="24"/>
      <c r="AC721" s="24"/>
    </row>
    <row r="722" spans="1:29">
      <c r="A722" s="24"/>
      <c r="B722" s="24"/>
      <c r="C722" s="24"/>
      <c r="D722" s="24"/>
      <c r="E722" s="24"/>
      <c r="F722" s="24"/>
      <c r="G722" s="24"/>
      <c r="W722" s="24"/>
      <c r="X722" s="24"/>
      <c r="Y722" s="24"/>
      <c r="Z722" s="24"/>
      <c r="AA722" s="24"/>
      <c r="AB722" s="24"/>
      <c r="AC722" s="24"/>
    </row>
    <row r="723" spans="1:29">
      <c r="A723" s="24"/>
      <c r="B723" s="24"/>
      <c r="C723" s="24"/>
      <c r="D723" s="24"/>
      <c r="E723" s="24"/>
      <c r="F723" s="24"/>
      <c r="G723" s="24"/>
      <c r="W723" s="24"/>
      <c r="X723" s="24"/>
      <c r="Y723" s="24"/>
      <c r="Z723" s="24"/>
      <c r="AA723" s="24"/>
      <c r="AB723" s="24"/>
      <c r="AC723" s="24"/>
    </row>
    <row r="724" spans="1:29">
      <c r="A724" s="24"/>
      <c r="B724" s="24"/>
      <c r="C724" s="24"/>
      <c r="D724" s="24"/>
      <c r="E724" s="24"/>
      <c r="F724" s="24"/>
      <c r="G724" s="24"/>
      <c r="W724" s="24"/>
      <c r="X724" s="24"/>
      <c r="Y724" s="24"/>
      <c r="Z724" s="24"/>
      <c r="AA724" s="24"/>
      <c r="AB724" s="24"/>
      <c r="AC724" s="24"/>
    </row>
    <row r="725" spans="1:29">
      <c r="A725" s="24"/>
      <c r="B725" s="24"/>
      <c r="C725" s="24"/>
      <c r="D725" s="24"/>
      <c r="E725" s="24"/>
      <c r="F725" s="24"/>
      <c r="G725" s="24"/>
      <c r="W725" s="24"/>
      <c r="X725" s="24"/>
      <c r="Y725" s="24"/>
      <c r="Z725" s="24"/>
      <c r="AA725" s="24"/>
      <c r="AB725" s="24"/>
      <c r="AC725" s="24"/>
    </row>
    <row r="726" spans="1:29">
      <c r="A726" s="24"/>
      <c r="B726" s="24"/>
      <c r="C726" s="24"/>
      <c r="D726" s="24"/>
      <c r="E726" s="24"/>
      <c r="F726" s="24"/>
      <c r="G726" s="24"/>
      <c r="W726" s="24"/>
      <c r="X726" s="24"/>
      <c r="Y726" s="24"/>
      <c r="Z726" s="24"/>
      <c r="AA726" s="24"/>
      <c r="AB726" s="24"/>
      <c r="AC726" s="24"/>
    </row>
    <row r="727" spans="1:29">
      <c r="A727" s="24"/>
      <c r="B727" s="24"/>
      <c r="C727" s="24"/>
      <c r="D727" s="24"/>
      <c r="E727" s="24"/>
      <c r="F727" s="24"/>
      <c r="G727" s="24"/>
      <c r="W727" s="24"/>
      <c r="X727" s="24"/>
      <c r="Y727" s="24"/>
      <c r="Z727" s="24"/>
      <c r="AA727" s="24"/>
      <c r="AB727" s="24"/>
      <c r="AC727" s="24"/>
    </row>
    <row r="728" spans="1:29">
      <c r="A728" s="24"/>
      <c r="B728" s="24"/>
      <c r="C728" s="24"/>
      <c r="D728" s="24"/>
      <c r="E728" s="24"/>
      <c r="F728" s="24"/>
      <c r="G728" s="24"/>
      <c r="W728" s="24"/>
      <c r="X728" s="24"/>
      <c r="Y728" s="24"/>
      <c r="Z728" s="24"/>
      <c r="AA728" s="24"/>
      <c r="AB728" s="24"/>
      <c r="AC728" s="24"/>
    </row>
    <row r="729" spans="1:29">
      <c r="A729" s="24"/>
      <c r="B729" s="24"/>
      <c r="C729" s="24"/>
      <c r="D729" s="24"/>
      <c r="E729" s="24"/>
      <c r="F729" s="24"/>
      <c r="G729" s="24"/>
      <c r="W729" s="24"/>
      <c r="X729" s="24"/>
      <c r="Y729" s="24"/>
      <c r="Z729" s="24"/>
      <c r="AA729" s="24"/>
      <c r="AB729" s="24"/>
      <c r="AC729" s="24"/>
    </row>
    <row r="730" spans="1:29">
      <c r="A730" s="24"/>
      <c r="B730" s="24"/>
      <c r="C730" s="24"/>
      <c r="D730" s="24"/>
      <c r="E730" s="24"/>
      <c r="F730" s="24"/>
      <c r="G730" s="24"/>
      <c r="W730" s="24"/>
      <c r="X730" s="24"/>
      <c r="Y730" s="24"/>
      <c r="Z730" s="24"/>
      <c r="AA730" s="24"/>
      <c r="AB730" s="24"/>
      <c r="AC730" s="24"/>
    </row>
    <row r="731" spans="1:29">
      <c r="A731" s="24"/>
      <c r="B731" s="24"/>
      <c r="C731" s="24"/>
      <c r="D731" s="24"/>
      <c r="E731" s="24"/>
      <c r="F731" s="24"/>
      <c r="G731" s="24"/>
      <c r="W731" s="24"/>
      <c r="X731" s="24"/>
      <c r="Y731" s="24"/>
      <c r="Z731" s="24"/>
      <c r="AA731" s="24"/>
      <c r="AB731" s="24"/>
      <c r="AC731" s="24"/>
    </row>
    <row r="732" spans="1:29">
      <c r="A732" s="24"/>
      <c r="B732" s="24"/>
      <c r="C732" s="24"/>
      <c r="D732" s="24"/>
      <c r="E732" s="24"/>
      <c r="F732" s="24"/>
      <c r="G732" s="24"/>
      <c r="W732" s="24"/>
      <c r="X732" s="24"/>
      <c r="Y732" s="24"/>
      <c r="Z732" s="24"/>
      <c r="AA732" s="24"/>
      <c r="AB732" s="24"/>
      <c r="AC732" s="24"/>
    </row>
    <row r="733" spans="1:29">
      <c r="A733" s="24"/>
      <c r="B733" s="24"/>
      <c r="C733" s="24"/>
      <c r="D733" s="24"/>
      <c r="E733" s="24"/>
      <c r="F733" s="24"/>
      <c r="G733" s="24"/>
      <c r="W733" s="24"/>
      <c r="X733" s="24"/>
      <c r="Y733" s="24"/>
      <c r="Z733" s="24"/>
      <c r="AA733" s="24"/>
      <c r="AB733" s="24"/>
      <c r="AC733" s="24"/>
    </row>
    <row r="734" spans="1:29">
      <c r="A734" s="24"/>
      <c r="B734" s="24"/>
      <c r="C734" s="24"/>
      <c r="D734" s="24"/>
      <c r="E734" s="24"/>
      <c r="F734" s="24"/>
      <c r="G734" s="24"/>
      <c r="W734" s="24"/>
      <c r="X734" s="24"/>
      <c r="Y734" s="24"/>
      <c r="Z734" s="24"/>
      <c r="AA734" s="24"/>
      <c r="AB734" s="24"/>
      <c r="AC734" s="24"/>
    </row>
    <row r="735" spans="1:29">
      <c r="A735" s="24"/>
      <c r="B735" s="24"/>
      <c r="C735" s="24"/>
      <c r="D735" s="24"/>
      <c r="E735" s="24"/>
      <c r="F735" s="24"/>
      <c r="G735" s="24"/>
      <c r="W735" s="24"/>
      <c r="X735" s="24"/>
      <c r="Y735" s="24"/>
      <c r="Z735" s="24"/>
      <c r="AA735" s="24"/>
      <c r="AB735" s="24"/>
      <c r="AC735" s="24"/>
    </row>
    <row r="736" spans="1:29">
      <c r="A736" s="24"/>
      <c r="B736" s="24"/>
      <c r="C736" s="24"/>
      <c r="D736" s="24"/>
      <c r="E736" s="24"/>
      <c r="F736" s="24"/>
      <c r="G736" s="24"/>
      <c r="W736" s="24"/>
      <c r="X736" s="24"/>
      <c r="Y736" s="24"/>
      <c r="Z736" s="24"/>
      <c r="AA736" s="24"/>
      <c r="AB736" s="24"/>
      <c r="AC736" s="24"/>
    </row>
    <row r="737" spans="1:29">
      <c r="A737" s="24"/>
      <c r="B737" s="24"/>
      <c r="C737" s="24"/>
      <c r="D737" s="24"/>
      <c r="E737" s="24"/>
      <c r="F737" s="24"/>
      <c r="G737" s="24"/>
      <c r="W737" s="24"/>
      <c r="X737" s="24"/>
      <c r="Y737" s="24"/>
      <c r="Z737" s="24"/>
      <c r="AA737" s="24"/>
      <c r="AB737" s="24"/>
      <c r="AC737" s="24"/>
    </row>
    <row r="738" spans="1:29">
      <c r="A738" s="24"/>
      <c r="B738" s="24"/>
      <c r="C738" s="24"/>
      <c r="D738" s="24"/>
      <c r="E738" s="24"/>
      <c r="F738" s="24"/>
      <c r="G738" s="24"/>
      <c r="W738" s="24"/>
      <c r="X738" s="24"/>
      <c r="Y738" s="24"/>
      <c r="Z738" s="24"/>
      <c r="AA738" s="24"/>
      <c r="AB738" s="24"/>
      <c r="AC738" s="24"/>
    </row>
    <row r="739" spans="1:29">
      <c r="A739" s="24"/>
      <c r="B739" s="24"/>
      <c r="C739" s="24"/>
      <c r="D739" s="24"/>
      <c r="E739" s="24"/>
      <c r="F739" s="24"/>
      <c r="G739" s="24"/>
      <c r="W739" s="24"/>
      <c r="X739" s="24"/>
      <c r="Y739" s="24"/>
      <c r="Z739" s="24"/>
      <c r="AA739" s="24"/>
      <c r="AB739" s="24"/>
      <c r="AC739" s="24"/>
    </row>
    <row r="740" spans="1:29">
      <c r="A740" s="24"/>
      <c r="B740" s="24"/>
      <c r="C740" s="24"/>
      <c r="D740" s="24"/>
      <c r="E740" s="24"/>
      <c r="F740" s="24"/>
      <c r="G740" s="24"/>
      <c r="W740" s="24"/>
      <c r="X740" s="24"/>
      <c r="Y740" s="24"/>
      <c r="Z740" s="24"/>
      <c r="AA740" s="24"/>
      <c r="AB740" s="24"/>
      <c r="AC740" s="24"/>
    </row>
    <row r="741" spans="1:29">
      <c r="A741" s="24"/>
      <c r="B741" s="24"/>
      <c r="C741" s="24"/>
      <c r="D741" s="24"/>
      <c r="E741" s="24"/>
      <c r="F741" s="24"/>
      <c r="G741" s="24"/>
      <c r="W741" s="24"/>
      <c r="X741" s="24"/>
      <c r="Y741" s="24"/>
      <c r="Z741" s="24"/>
      <c r="AA741" s="24"/>
      <c r="AB741" s="24"/>
      <c r="AC741" s="24"/>
    </row>
    <row r="742" spans="1:29">
      <c r="A742" s="24"/>
      <c r="B742" s="24"/>
      <c r="C742" s="24"/>
      <c r="D742" s="24"/>
      <c r="E742" s="24"/>
      <c r="F742" s="24"/>
      <c r="G742" s="24"/>
      <c r="W742" s="24"/>
      <c r="X742" s="24"/>
      <c r="Y742" s="24"/>
      <c r="Z742" s="24"/>
      <c r="AA742" s="24"/>
      <c r="AB742" s="24"/>
      <c r="AC742" s="24"/>
    </row>
    <row r="743" spans="1:29">
      <c r="A743" s="24"/>
      <c r="B743" s="24"/>
      <c r="C743" s="24"/>
      <c r="D743" s="24"/>
      <c r="E743" s="24"/>
      <c r="F743" s="24"/>
      <c r="G743" s="24"/>
      <c r="W743" s="24"/>
      <c r="X743" s="24"/>
      <c r="Y743" s="24"/>
      <c r="Z743" s="24"/>
      <c r="AA743" s="24"/>
      <c r="AB743" s="24"/>
      <c r="AC743" s="24"/>
    </row>
    <row r="744" spans="1:29">
      <c r="A744" s="24"/>
      <c r="B744" s="24"/>
      <c r="C744" s="24"/>
      <c r="D744" s="24"/>
      <c r="E744" s="24"/>
      <c r="F744" s="24"/>
      <c r="G744" s="24"/>
      <c r="W744" s="24"/>
      <c r="X744" s="24"/>
      <c r="Y744" s="24"/>
      <c r="Z744" s="24"/>
      <c r="AA744" s="24"/>
      <c r="AB744" s="24"/>
      <c r="AC744" s="24"/>
    </row>
    <row r="745" spans="1:29">
      <c r="A745" s="24"/>
      <c r="B745" s="24"/>
      <c r="C745" s="24"/>
      <c r="D745" s="24"/>
      <c r="E745" s="24"/>
      <c r="F745" s="24"/>
      <c r="G745" s="24"/>
      <c r="W745" s="24"/>
      <c r="X745" s="24"/>
      <c r="Y745" s="24"/>
      <c r="Z745" s="24"/>
      <c r="AA745" s="24"/>
      <c r="AB745" s="24"/>
      <c r="AC745" s="24"/>
    </row>
    <row r="746" spans="1:29">
      <c r="A746" s="24"/>
      <c r="B746" s="24"/>
      <c r="C746" s="24"/>
      <c r="D746" s="24"/>
      <c r="E746" s="24"/>
      <c r="F746" s="24"/>
      <c r="G746" s="24"/>
      <c r="W746" s="24"/>
      <c r="X746" s="24"/>
      <c r="Y746" s="24"/>
      <c r="Z746" s="24"/>
      <c r="AA746" s="24"/>
      <c r="AB746" s="24"/>
      <c r="AC746" s="24"/>
    </row>
    <row r="747" spans="1:29">
      <c r="A747" s="24"/>
      <c r="B747" s="24"/>
      <c r="C747" s="24"/>
      <c r="D747" s="24"/>
      <c r="E747" s="24"/>
      <c r="F747" s="24"/>
      <c r="G747" s="24"/>
      <c r="W747" s="24"/>
      <c r="X747" s="24"/>
      <c r="Y747" s="24"/>
      <c r="Z747" s="24"/>
      <c r="AA747" s="24"/>
      <c r="AB747" s="24"/>
      <c r="AC747" s="24"/>
    </row>
    <row r="748" spans="1:29">
      <c r="A748" s="24"/>
      <c r="B748" s="24"/>
      <c r="C748" s="24"/>
      <c r="D748" s="24"/>
      <c r="E748" s="24"/>
      <c r="F748" s="24"/>
      <c r="G748" s="24"/>
      <c r="W748" s="24"/>
      <c r="X748" s="24"/>
      <c r="Y748" s="24"/>
      <c r="Z748" s="24"/>
      <c r="AA748" s="24"/>
      <c r="AB748" s="24"/>
      <c r="AC748" s="24"/>
    </row>
    <row r="749" spans="1:29">
      <c r="A749" s="24"/>
      <c r="B749" s="24"/>
      <c r="C749" s="24"/>
      <c r="D749" s="24"/>
      <c r="E749" s="24"/>
      <c r="F749" s="24"/>
      <c r="G749" s="24"/>
      <c r="W749" s="24"/>
      <c r="X749" s="24"/>
      <c r="Y749" s="24"/>
      <c r="Z749" s="24"/>
      <c r="AA749" s="24"/>
      <c r="AB749" s="24"/>
      <c r="AC749" s="24"/>
    </row>
    <row r="750" spans="1:29">
      <c r="A750" s="24"/>
      <c r="B750" s="24"/>
      <c r="C750" s="24"/>
      <c r="D750" s="24"/>
      <c r="E750" s="24"/>
      <c r="F750" s="24"/>
      <c r="G750" s="24"/>
      <c r="W750" s="24"/>
      <c r="X750" s="24"/>
      <c r="Y750" s="24"/>
      <c r="Z750" s="24"/>
      <c r="AA750" s="24"/>
      <c r="AB750" s="24"/>
      <c r="AC750" s="24"/>
    </row>
    <row r="751" spans="1:29">
      <c r="A751" s="24"/>
      <c r="B751" s="24"/>
      <c r="C751" s="24"/>
      <c r="D751" s="24"/>
      <c r="E751" s="24"/>
      <c r="F751" s="24"/>
      <c r="G751" s="24"/>
      <c r="W751" s="24"/>
      <c r="X751" s="24"/>
      <c r="Y751" s="24"/>
      <c r="Z751" s="24"/>
      <c r="AA751" s="24"/>
      <c r="AB751" s="24"/>
      <c r="AC751" s="24"/>
    </row>
    <row r="752" spans="1:29">
      <c r="A752" s="24"/>
      <c r="B752" s="24"/>
      <c r="C752" s="24"/>
      <c r="D752" s="24"/>
      <c r="E752" s="24"/>
      <c r="F752" s="24"/>
      <c r="G752" s="24"/>
      <c r="W752" s="24"/>
      <c r="X752" s="24"/>
      <c r="Y752" s="24"/>
      <c r="Z752" s="24"/>
      <c r="AA752" s="24"/>
      <c r="AB752" s="24"/>
      <c r="AC752" s="24"/>
    </row>
    <row r="753" spans="1:29">
      <c r="A753" s="24"/>
      <c r="B753" s="24"/>
      <c r="C753" s="24"/>
      <c r="D753" s="24"/>
      <c r="E753" s="24"/>
      <c r="F753" s="24"/>
      <c r="G753" s="24"/>
      <c r="W753" s="24"/>
      <c r="X753" s="24"/>
      <c r="Y753" s="24"/>
      <c r="Z753" s="24"/>
      <c r="AA753" s="24"/>
      <c r="AB753" s="24"/>
      <c r="AC753" s="24"/>
    </row>
    <row r="754" spans="1:29">
      <c r="A754" s="24"/>
      <c r="B754" s="24"/>
      <c r="C754" s="24"/>
      <c r="D754" s="24"/>
      <c r="E754" s="24"/>
      <c r="F754" s="24"/>
      <c r="G754" s="24"/>
      <c r="W754" s="24"/>
      <c r="X754" s="24"/>
      <c r="Y754" s="24"/>
      <c r="Z754" s="24"/>
      <c r="AA754" s="24"/>
      <c r="AB754" s="24"/>
      <c r="AC754" s="24"/>
    </row>
    <row r="755" spans="1:29">
      <c r="A755" s="24"/>
      <c r="B755" s="24"/>
      <c r="C755" s="24"/>
      <c r="D755" s="24"/>
      <c r="E755" s="24"/>
      <c r="F755" s="24"/>
      <c r="G755" s="24"/>
      <c r="W755" s="24"/>
      <c r="X755" s="24"/>
      <c r="Y755" s="24"/>
      <c r="Z755" s="24"/>
      <c r="AA755" s="24"/>
      <c r="AB755" s="24"/>
      <c r="AC755" s="24"/>
    </row>
    <row r="756" spans="1:29">
      <c r="A756" s="24"/>
      <c r="B756" s="24"/>
      <c r="C756" s="24"/>
      <c r="D756" s="24"/>
      <c r="E756" s="24"/>
      <c r="F756" s="24"/>
      <c r="G756" s="24"/>
      <c r="W756" s="24"/>
      <c r="X756" s="24"/>
      <c r="Y756" s="24"/>
      <c r="Z756" s="24"/>
      <c r="AA756" s="24"/>
      <c r="AB756" s="24"/>
      <c r="AC756" s="24"/>
    </row>
    <row r="757" spans="1:29">
      <c r="A757" s="24"/>
      <c r="B757" s="24"/>
      <c r="C757" s="24"/>
      <c r="D757" s="24"/>
      <c r="E757" s="24"/>
      <c r="F757" s="24"/>
      <c r="G757" s="24"/>
      <c r="W757" s="24"/>
      <c r="X757" s="24"/>
      <c r="Y757" s="24"/>
      <c r="Z757" s="24"/>
      <c r="AA757" s="24"/>
      <c r="AB757" s="24"/>
      <c r="AC757" s="24"/>
    </row>
    <row r="758" spans="1:29">
      <c r="A758" s="24"/>
      <c r="B758" s="24"/>
      <c r="C758" s="24"/>
      <c r="D758" s="24"/>
      <c r="E758" s="24"/>
      <c r="F758" s="24"/>
      <c r="G758" s="24"/>
      <c r="W758" s="24"/>
      <c r="X758" s="24"/>
      <c r="Y758" s="24"/>
      <c r="Z758" s="24"/>
      <c r="AA758" s="24"/>
      <c r="AB758" s="24"/>
      <c r="AC758" s="24"/>
    </row>
    <row r="759" spans="1:29">
      <c r="A759" s="24"/>
      <c r="B759" s="24"/>
      <c r="C759" s="24"/>
      <c r="D759" s="24"/>
      <c r="E759" s="24"/>
      <c r="F759" s="24"/>
      <c r="G759" s="24"/>
      <c r="W759" s="24"/>
      <c r="X759" s="24"/>
      <c r="Y759" s="24"/>
      <c r="Z759" s="24"/>
      <c r="AA759" s="24"/>
      <c r="AB759" s="24"/>
      <c r="AC759" s="24"/>
    </row>
    <row r="760" spans="1:29">
      <c r="A760" s="24"/>
      <c r="B760" s="24"/>
      <c r="C760" s="24"/>
      <c r="D760" s="24"/>
      <c r="E760" s="24"/>
      <c r="F760" s="24"/>
      <c r="G760" s="24"/>
      <c r="W760" s="24"/>
      <c r="X760" s="24"/>
      <c r="Y760" s="24"/>
      <c r="Z760" s="24"/>
      <c r="AA760" s="24"/>
      <c r="AB760" s="24"/>
      <c r="AC760" s="24"/>
    </row>
    <row r="761" spans="1:29">
      <c r="A761" s="24"/>
      <c r="B761" s="24"/>
      <c r="C761" s="24"/>
      <c r="D761" s="24"/>
      <c r="E761" s="24"/>
      <c r="F761" s="24"/>
      <c r="G761" s="24"/>
      <c r="W761" s="24"/>
      <c r="X761" s="24"/>
      <c r="Y761" s="24"/>
      <c r="Z761" s="24"/>
      <c r="AA761" s="24"/>
      <c r="AB761" s="24"/>
      <c r="AC761" s="24"/>
    </row>
    <row r="762" spans="1:29">
      <c r="A762" s="24"/>
      <c r="B762" s="24"/>
      <c r="C762" s="24"/>
      <c r="D762" s="24"/>
      <c r="E762" s="24"/>
      <c r="F762" s="24"/>
      <c r="G762" s="24"/>
      <c r="W762" s="24"/>
      <c r="X762" s="24"/>
      <c r="Y762" s="24"/>
      <c r="Z762" s="24"/>
      <c r="AA762" s="24"/>
      <c r="AB762" s="24"/>
      <c r="AC762" s="24"/>
    </row>
    <row r="763" spans="1:29">
      <c r="A763" s="24"/>
      <c r="B763" s="24"/>
      <c r="C763" s="24"/>
      <c r="D763" s="24"/>
      <c r="E763" s="24"/>
      <c r="F763" s="24"/>
      <c r="G763" s="24"/>
      <c r="W763" s="24"/>
      <c r="X763" s="24"/>
      <c r="Y763" s="24"/>
      <c r="Z763" s="24"/>
      <c r="AA763" s="24"/>
      <c r="AB763" s="24"/>
      <c r="AC763" s="24"/>
    </row>
    <row r="764" spans="1:29">
      <c r="A764" s="24"/>
      <c r="B764" s="24"/>
      <c r="C764" s="24"/>
      <c r="D764" s="24"/>
      <c r="E764" s="24"/>
      <c r="F764" s="24"/>
      <c r="G764" s="24"/>
      <c r="W764" s="24"/>
      <c r="X764" s="24"/>
      <c r="Y764" s="24"/>
      <c r="Z764" s="24"/>
      <c r="AA764" s="24"/>
      <c r="AB764" s="24"/>
      <c r="AC764" s="24"/>
    </row>
    <row r="765" spans="1:29">
      <c r="A765" s="24"/>
      <c r="B765" s="24"/>
      <c r="C765" s="24"/>
      <c r="D765" s="24"/>
      <c r="E765" s="24"/>
      <c r="F765" s="24"/>
      <c r="G765" s="24"/>
      <c r="W765" s="24"/>
      <c r="X765" s="24"/>
      <c r="Y765" s="24"/>
      <c r="Z765" s="24"/>
      <c r="AA765" s="24"/>
      <c r="AB765" s="24"/>
      <c r="AC765" s="24"/>
    </row>
    <row r="766" spans="1:29">
      <c r="A766" s="24"/>
      <c r="B766" s="24"/>
      <c r="C766" s="24"/>
      <c r="D766" s="24"/>
      <c r="E766" s="24"/>
      <c r="F766" s="24"/>
      <c r="G766" s="24"/>
      <c r="W766" s="24"/>
      <c r="X766" s="24"/>
      <c r="Y766" s="24"/>
      <c r="Z766" s="24"/>
      <c r="AA766" s="24"/>
      <c r="AB766" s="24"/>
      <c r="AC766" s="24"/>
    </row>
    <row r="767" spans="1:29">
      <c r="A767" s="24"/>
      <c r="B767" s="24"/>
      <c r="C767" s="24"/>
      <c r="D767" s="24"/>
      <c r="E767" s="24"/>
      <c r="F767" s="24"/>
      <c r="G767" s="24"/>
      <c r="W767" s="24"/>
      <c r="X767" s="24"/>
      <c r="Y767" s="24"/>
      <c r="Z767" s="24"/>
      <c r="AA767" s="24"/>
      <c r="AB767" s="24"/>
      <c r="AC767" s="24"/>
    </row>
    <row r="768" spans="1:29">
      <c r="A768" s="24"/>
      <c r="B768" s="24"/>
      <c r="C768" s="24"/>
      <c r="D768" s="24"/>
      <c r="E768" s="24"/>
      <c r="F768" s="24"/>
      <c r="G768" s="24"/>
      <c r="W768" s="24"/>
      <c r="X768" s="24"/>
      <c r="Y768" s="24"/>
      <c r="Z768" s="24"/>
      <c r="AA768" s="24"/>
      <c r="AB768" s="24"/>
      <c r="AC768" s="24"/>
    </row>
    <row r="769" spans="1:29">
      <c r="A769" s="24"/>
      <c r="B769" s="24"/>
      <c r="C769" s="24"/>
      <c r="D769" s="24"/>
      <c r="E769" s="24"/>
      <c r="F769" s="24"/>
      <c r="G769" s="24"/>
      <c r="W769" s="24"/>
      <c r="X769" s="24"/>
      <c r="Y769" s="24"/>
      <c r="Z769" s="24"/>
      <c r="AA769" s="24"/>
      <c r="AB769" s="24"/>
      <c r="AC769" s="24"/>
    </row>
    <row r="770" spans="1:29">
      <c r="A770" s="24"/>
      <c r="B770" s="24"/>
      <c r="C770" s="24"/>
      <c r="D770" s="24"/>
      <c r="E770" s="24"/>
      <c r="F770" s="24"/>
      <c r="G770" s="24"/>
      <c r="W770" s="24"/>
      <c r="X770" s="24"/>
      <c r="Y770" s="24"/>
      <c r="Z770" s="24"/>
      <c r="AA770" s="24"/>
      <c r="AB770" s="24"/>
      <c r="AC770" s="24"/>
    </row>
    <row r="771" spans="1:29">
      <c r="A771" s="24"/>
      <c r="B771" s="24"/>
      <c r="C771" s="24"/>
      <c r="D771" s="24"/>
      <c r="E771" s="24"/>
      <c r="F771" s="24"/>
      <c r="G771" s="24"/>
      <c r="W771" s="24"/>
      <c r="X771" s="24"/>
      <c r="Y771" s="24"/>
      <c r="Z771" s="24"/>
      <c r="AA771" s="24"/>
      <c r="AB771" s="24"/>
      <c r="AC771" s="24"/>
    </row>
    <row r="772" spans="1:29">
      <c r="A772" s="24"/>
      <c r="B772" s="24"/>
      <c r="C772" s="24"/>
      <c r="D772" s="24"/>
      <c r="E772" s="24"/>
      <c r="F772" s="24"/>
      <c r="G772" s="24"/>
      <c r="W772" s="24"/>
      <c r="X772" s="24"/>
      <c r="Y772" s="24"/>
      <c r="Z772" s="24"/>
      <c r="AA772" s="24"/>
      <c r="AB772" s="24"/>
      <c r="AC772" s="24"/>
    </row>
    <row r="773" spans="1:29">
      <c r="A773" s="24"/>
      <c r="B773" s="24"/>
      <c r="C773" s="24"/>
      <c r="D773" s="24"/>
      <c r="E773" s="24"/>
      <c r="F773" s="24"/>
      <c r="G773" s="24"/>
      <c r="W773" s="24"/>
      <c r="X773" s="24"/>
      <c r="Y773" s="24"/>
      <c r="Z773" s="24"/>
      <c r="AA773" s="24"/>
      <c r="AB773" s="24"/>
      <c r="AC773" s="24"/>
    </row>
    <row r="774" spans="1:29">
      <c r="A774" s="24"/>
      <c r="B774" s="24"/>
      <c r="C774" s="24"/>
      <c r="D774" s="24"/>
      <c r="E774" s="24"/>
      <c r="F774" s="24"/>
      <c r="G774" s="24"/>
      <c r="W774" s="24"/>
      <c r="X774" s="24"/>
      <c r="Y774" s="24"/>
      <c r="Z774" s="24"/>
      <c r="AA774" s="24"/>
      <c r="AB774" s="24"/>
      <c r="AC774" s="24"/>
    </row>
    <row r="775" spans="1:29">
      <c r="A775" s="24"/>
      <c r="B775" s="24"/>
      <c r="C775" s="24"/>
      <c r="D775" s="24"/>
      <c r="E775" s="24"/>
      <c r="F775" s="24"/>
      <c r="G775" s="24"/>
      <c r="W775" s="24"/>
      <c r="X775" s="24"/>
      <c r="Y775" s="24"/>
      <c r="Z775" s="24"/>
      <c r="AA775" s="24"/>
      <c r="AB775" s="24"/>
      <c r="AC775" s="24"/>
    </row>
    <row r="776" spans="1:29">
      <c r="A776" s="24"/>
      <c r="B776" s="24"/>
      <c r="C776" s="24"/>
      <c r="D776" s="24"/>
      <c r="E776" s="24"/>
      <c r="F776" s="24"/>
      <c r="G776" s="24"/>
      <c r="W776" s="24"/>
      <c r="X776" s="24"/>
      <c r="Y776" s="24"/>
      <c r="Z776" s="24"/>
      <c r="AA776" s="24"/>
      <c r="AB776" s="24"/>
      <c r="AC776" s="24"/>
    </row>
    <row r="777" spans="1:29">
      <c r="A777" s="24"/>
      <c r="B777" s="24"/>
      <c r="C777" s="24"/>
      <c r="D777" s="24"/>
      <c r="E777" s="24"/>
      <c r="F777" s="24"/>
      <c r="G777" s="24"/>
      <c r="W777" s="24"/>
      <c r="X777" s="24"/>
      <c r="Y777" s="24"/>
      <c r="Z777" s="24"/>
      <c r="AA777" s="24"/>
      <c r="AB777" s="24"/>
      <c r="AC777" s="24"/>
    </row>
    <row r="778" spans="1:29">
      <c r="A778" s="24"/>
      <c r="B778" s="24"/>
      <c r="C778" s="24"/>
      <c r="D778" s="24"/>
      <c r="E778" s="24"/>
      <c r="F778" s="24"/>
      <c r="G778" s="24"/>
      <c r="W778" s="24"/>
      <c r="X778" s="24"/>
      <c r="Y778" s="24"/>
      <c r="Z778" s="24"/>
      <c r="AA778" s="24"/>
      <c r="AB778" s="24"/>
      <c r="AC778" s="24"/>
    </row>
    <row r="779" spans="1:29">
      <c r="A779" s="24"/>
      <c r="B779" s="24"/>
      <c r="C779" s="24"/>
      <c r="D779" s="24"/>
      <c r="E779" s="24"/>
      <c r="F779" s="24"/>
      <c r="G779" s="24"/>
      <c r="W779" s="24"/>
      <c r="X779" s="24"/>
      <c r="Y779" s="24"/>
      <c r="Z779" s="24"/>
      <c r="AA779" s="24"/>
      <c r="AB779" s="24"/>
      <c r="AC779" s="24"/>
    </row>
    <row r="780" spans="1:29">
      <c r="A780" s="24"/>
      <c r="B780" s="24"/>
      <c r="C780" s="24"/>
      <c r="D780" s="24"/>
      <c r="E780" s="24"/>
      <c r="F780" s="24"/>
      <c r="G780" s="24"/>
      <c r="W780" s="24"/>
      <c r="X780" s="24"/>
      <c r="Y780" s="24"/>
      <c r="Z780" s="24"/>
      <c r="AA780" s="24"/>
      <c r="AB780" s="24"/>
      <c r="AC780" s="24"/>
    </row>
    <row r="781" spans="1:29">
      <c r="A781" s="24"/>
      <c r="B781" s="24"/>
      <c r="C781" s="24"/>
      <c r="D781" s="24"/>
      <c r="E781" s="24"/>
      <c r="F781" s="24"/>
      <c r="G781" s="24"/>
      <c r="W781" s="24"/>
      <c r="X781" s="24"/>
      <c r="Y781" s="24"/>
      <c r="Z781" s="24"/>
      <c r="AA781" s="24"/>
      <c r="AB781" s="24"/>
      <c r="AC781" s="24"/>
    </row>
    <row r="782" spans="1:29">
      <c r="A782" s="24"/>
      <c r="B782" s="24"/>
      <c r="C782" s="24"/>
      <c r="D782" s="24"/>
      <c r="E782" s="24"/>
      <c r="F782" s="24"/>
      <c r="G782" s="24"/>
      <c r="W782" s="24"/>
      <c r="X782" s="24"/>
      <c r="Y782" s="24"/>
      <c r="Z782" s="24"/>
      <c r="AA782" s="24"/>
      <c r="AB782" s="24"/>
      <c r="AC782" s="24"/>
    </row>
    <row r="783" spans="1:29">
      <c r="A783" s="24"/>
      <c r="B783" s="24"/>
      <c r="C783" s="24"/>
      <c r="D783" s="24"/>
      <c r="E783" s="24"/>
      <c r="F783" s="24"/>
      <c r="G783" s="24"/>
      <c r="W783" s="24"/>
      <c r="X783" s="24"/>
      <c r="Y783" s="24"/>
      <c r="Z783" s="24"/>
      <c r="AA783" s="24"/>
      <c r="AB783" s="24"/>
      <c r="AC783" s="24"/>
    </row>
    <row r="784" spans="1:29">
      <c r="A784" s="24"/>
      <c r="B784" s="24"/>
      <c r="C784" s="24"/>
      <c r="D784" s="24"/>
      <c r="E784" s="24"/>
      <c r="F784" s="24"/>
      <c r="G784" s="24"/>
      <c r="W784" s="24"/>
      <c r="X784" s="24"/>
      <c r="Y784" s="24"/>
      <c r="Z784" s="24"/>
      <c r="AA784" s="24"/>
      <c r="AB784" s="24"/>
      <c r="AC784" s="24"/>
    </row>
    <row r="785" spans="1:29">
      <c r="A785" s="24"/>
      <c r="B785" s="24"/>
      <c r="C785" s="24"/>
      <c r="D785" s="24"/>
      <c r="E785" s="24"/>
      <c r="F785" s="24"/>
      <c r="G785" s="24"/>
      <c r="W785" s="24"/>
      <c r="X785" s="24"/>
      <c r="Y785" s="24"/>
      <c r="Z785" s="24"/>
      <c r="AA785" s="24"/>
      <c r="AB785" s="24"/>
      <c r="AC785" s="24"/>
    </row>
    <row r="786" spans="1:29">
      <c r="A786" s="24"/>
      <c r="B786" s="24"/>
      <c r="C786" s="24"/>
      <c r="D786" s="24"/>
      <c r="E786" s="24"/>
      <c r="F786" s="24"/>
      <c r="G786" s="24"/>
      <c r="W786" s="24"/>
      <c r="X786" s="24"/>
      <c r="Y786" s="24"/>
      <c r="Z786" s="24"/>
      <c r="AA786" s="24"/>
      <c r="AB786" s="24"/>
      <c r="AC786" s="24"/>
    </row>
    <row r="787" spans="1:29">
      <c r="A787" s="24"/>
      <c r="B787" s="24"/>
      <c r="C787" s="24"/>
      <c r="D787" s="24"/>
      <c r="E787" s="24"/>
      <c r="F787" s="24"/>
      <c r="G787" s="24"/>
      <c r="W787" s="24"/>
      <c r="X787" s="24"/>
      <c r="Y787" s="24"/>
      <c r="Z787" s="24"/>
      <c r="AA787" s="24"/>
      <c r="AB787" s="24"/>
      <c r="AC787" s="24"/>
    </row>
    <row r="788" spans="1:29">
      <c r="A788" s="24"/>
      <c r="B788" s="24"/>
      <c r="C788" s="24"/>
      <c r="D788" s="24"/>
      <c r="E788" s="24"/>
      <c r="F788" s="24"/>
      <c r="G788" s="24"/>
      <c r="W788" s="24"/>
      <c r="X788" s="24"/>
      <c r="Y788" s="24"/>
      <c r="Z788" s="24"/>
      <c r="AA788" s="24"/>
      <c r="AB788" s="24"/>
      <c r="AC788" s="24"/>
    </row>
    <row r="789" spans="1:29">
      <c r="A789" s="24"/>
      <c r="B789" s="24"/>
      <c r="C789" s="24"/>
      <c r="D789" s="24"/>
      <c r="E789" s="24"/>
      <c r="F789" s="24"/>
      <c r="G789" s="24"/>
      <c r="W789" s="24"/>
      <c r="X789" s="24"/>
      <c r="Y789" s="24"/>
      <c r="Z789" s="24"/>
      <c r="AA789" s="24"/>
      <c r="AB789" s="24"/>
      <c r="AC789" s="24"/>
    </row>
    <row r="790" spans="1:29">
      <c r="A790" s="24"/>
      <c r="B790" s="24"/>
      <c r="C790" s="24"/>
      <c r="D790" s="24"/>
      <c r="E790" s="24"/>
      <c r="F790" s="24"/>
      <c r="G790" s="24"/>
      <c r="W790" s="24"/>
      <c r="X790" s="24"/>
      <c r="Y790" s="24"/>
      <c r="Z790" s="24"/>
      <c r="AA790" s="24"/>
      <c r="AB790" s="24"/>
      <c r="AC790" s="24"/>
    </row>
    <row r="791" spans="1:29">
      <c r="A791" s="24"/>
      <c r="B791" s="24"/>
      <c r="C791" s="24"/>
      <c r="D791" s="24"/>
      <c r="E791" s="24"/>
      <c r="F791" s="24"/>
      <c r="G791" s="24"/>
      <c r="W791" s="24"/>
      <c r="X791" s="24"/>
      <c r="Y791" s="24"/>
      <c r="Z791" s="24"/>
      <c r="AA791" s="24"/>
      <c r="AB791" s="24"/>
      <c r="AC791" s="24"/>
    </row>
    <row r="792" spans="1:29">
      <c r="A792" s="24"/>
      <c r="B792" s="24"/>
      <c r="C792" s="24"/>
      <c r="D792" s="24"/>
      <c r="E792" s="24"/>
      <c r="F792" s="24"/>
      <c r="G792" s="24"/>
      <c r="W792" s="24"/>
      <c r="X792" s="24"/>
      <c r="Y792" s="24"/>
      <c r="Z792" s="24"/>
      <c r="AA792" s="24"/>
      <c r="AB792" s="24"/>
      <c r="AC792" s="24"/>
    </row>
    <row r="793" spans="1:29">
      <c r="A793" s="24"/>
      <c r="B793" s="24"/>
      <c r="C793" s="24"/>
      <c r="D793" s="24"/>
      <c r="E793" s="24"/>
      <c r="F793" s="24"/>
      <c r="G793" s="24"/>
      <c r="W793" s="24"/>
      <c r="X793" s="24"/>
      <c r="Y793" s="24"/>
      <c r="Z793" s="24"/>
      <c r="AA793" s="24"/>
      <c r="AB793" s="24"/>
      <c r="AC793" s="24"/>
    </row>
    <row r="794" spans="1:29">
      <c r="A794" s="24"/>
      <c r="B794" s="24"/>
      <c r="C794" s="24"/>
      <c r="D794" s="24"/>
      <c r="E794" s="24"/>
      <c r="F794" s="24"/>
      <c r="G794" s="24"/>
      <c r="W794" s="24"/>
      <c r="X794" s="24"/>
      <c r="Y794" s="24"/>
      <c r="Z794" s="24"/>
      <c r="AA794" s="24"/>
      <c r="AB794" s="24"/>
      <c r="AC794" s="24"/>
    </row>
    <row r="795" spans="1:29">
      <c r="A795" s="24"/>
      <c r="B795" s="24"/>
      <c r="C795" s="24"/>
      <c r="D795" s="24"/>
      <c r="E795" s="24"/>
      <c r="F795" s="24"/>
      <c r="G795" s="24"/>
      <c r="W795" s="24"/>
      <c r="X795" s="24"/>
      <c r="Y795" s="24"/>
      <c r="Z795" s="24"/>
      <c r="AA795" s="24"/>
      <c r="AB795" s="24"/>
      <c r="AC795" s="24"/>
    </row>
    <row r="796" spans="1:29">
      <c r="A796" s="24"/>
      <c r="B796" s="24"/>
      <c r="C796" s="24"/>
      <c r="D796" s="24"/>
      <c r="E796" s="24"/>
      <c r="F796" s="24"/>
      <c r="G796" s="24"/>
      <c r="W796" s="24"/>
      <c r="X796" s="24"/>
      <c r="Y796" s="24"/>
      <c r="Z796" s="24"/>
      <c r="AA796" s="24"/>
      <c r="AB796" s="24"/>
      <c r="AC796" s="24"/>
    </row>
    <row r="797" spans="1:29">
      <c r="A797" s="24"/>
      <c r="B797" s="24"/>
      <c r="C797" s="24"/>
      <c r="D797" s="24"/>
      <c r="E797" s="24"/>
      <c r="F797" s="24"/>
      <c r="G797" s="24"/>
      <c r="W797" s="24"/>
      <c r="X797" s="24"/>
      <c r="Y797" s="24"/>
      <c r="Z797" s="24"/>
      <c r="AA797" s="24"/>
      <c r="AB797" s="24"/>
      <c r="AC797" s="24"/>
    </row>
    <row r="798" spans="1:29">
      <c r="A798" s="24"/>
      <c r="B798" s="24"/>
      <c r="C798" s="24"/>
      <c r="D798" s="24"/>
      <c r="E798" s="24"/>
      <c r="F798" s="24"/>
      <c r="G798" s="24"/>
      <c r="W798" s="24"/>
      <c r="X798" s="24"/>
      <c r="Y798" s="24"/>
      <c r="Z798" s="24"/>
      <c r="AA798" s="24"/>
      <c r="AB798" s="24"/>
      <c r="AC798" s="24"/>
    </row>
    <row r="799" spans="1:29">
      <c r="A799" s="24"/>
      <c r="B799" s="24"/>
      <c r="C799" s="24"/>
      <c r="D799" s="24"/>
      <c r="E799" s="24"/>
      <c r="F799" s="24"/>
      <c r="G799" s="24"/>
      <c r="W799" s="24"/>
      <c r="X799" s="24"/>
      <c r="Y799" s="24"/>
      <c r="Z799" s="24"/>
      <c r="AA799" s="24"/>
      <c r="AB799" s="24"/>
      <c r="AC799" s="24"/>
    </row>
    <row r="800" spans="1:29">
      <c r="A800" s="24"/>
      <c r="B800" s="24"/>
      <c r="C800" s="24"/>
      <c r="D800" s="24"/>
      <c r="E800" s="24"/>
      <c r="F800" s="24"/>
      <c r="G800" s="24"/>
      <c r="W800" s="24"/>
      <c r="X800" s="24"/>
      <c r="Y800" s="24"/>
      <c r="Z800" s="24"/>
      <c r="AA800" s="24"/>
      <c r="AB800" s="24"/>
      <c r="AC800" s="24"/>
    </row>
    <row r="801" spans="1:29">
      <c r="A801" s="24"/>
      <c r="B801" s="24"/>
      <c r="C801" s="24"/>
      <c r="D801" s="24"/>
      <c r="E801" s="24"/>
      <c r="F801" s="24"/>
      <c r="G801" s="24"/>
      <c r="W801" s="24"/>
      <c r="X801" s="24"/>
      <c r="Y801" s="24"/>
      <c r="Z801" s="24"/>
      <c r="AA801" s="24"/>
      <c r="AB801" s="24"/>
      <c r="AC801" s="24"/>
    </row>
    <row r="802" spans="1:29">
      <c r="A802" s="24"/>
      <c r="B802" s="24"/>
      <c r="C802" s="24"/>
      <c r="D802" s="24"/>
      <c r="E802" s="24"/>
      <c r="F802" s="24"/>
      <c r="G802" s="24"/>
      <c r="W802" s="24"/>
      <c r="X802" s="24"/>
      <c r="Y802" s="24"/>
      <c r="Z802" s="24"/>
      <c r="AA802" s="24"/>
      <c r="AB802" s="24"/>
      <c r="AC802" s="24"/>
    </row>
    <row r="803" spans="1:29">
      <c r="A803" s="24"/>
      <c r="B803" s="24"/>
      <c r="C803" s="24"/>
      <c r="D803" s="24"/>
      <c r="E803" s="24"/>
      <c r="F803" s="24"/>
      <c r="G803" s="24"/>
      <c r="W803" s="24"/>
      <c r="X803" s="24"/>
      <c r="Y803" s="24"/>
      <c r="Z803" s="24"/>
      <c r="AA803" s="24"/>
      <c r="AB803" s="24"/>
      <c r="AC803" s="24"/>
    </row>
    <row r="804" spans="1:29">
      <c r="A804" s="24"/>
      <c r="B804" s="24"/>
      <c r="C804" s="24"/>
      <c r="D804" s="24"/>
      <c r="E804" s="24"/>
      <c r="F804" s="24"/>
      <c r="G804" s="24"/>
      <c r="W804" s="24"/>
      <c r="X804" s="24"/>
      <c r="Y804" s="24"/>
      <c r="Z804" s="24"/>
      <c r="AA804" s="24"/>
      <c r="AB804" s="24"/>
      <c r="AC804" s="24"/>
    </row>
    <row r="805" spans="1:29">
      <c r="A805" s="24"/>
      <c r="B805" s="24"/>
      <c r="C805" s="24"/>
      <c r="D805" s="24"/>
      <c r="E805" s="24"/>
      <c r="F805" s="24"/>
      <c r="G805" s="24"/>
      <c r="W805" s="24"/>
      <c r="X805" s="24"/>
      <c r="Y805" s="24"/>
      <c r="Z805" s="24"/>
      <c r="AA805" s="24"/>
      <c r="AB805" s="24"/>
      <c r="AC805" s="24"/>
    </row>
    <row r="806" spans="1:29">
      <c r="A806" s="24"/>
      <c r="B806" s="24"/>
      <c r="C806" s="24"/>
      <c r="D806" s="24"/>
      <c r="E806" s="24"/>
      <c r="F806" s="24"/>
      <c r="G806" s="24"/>
      <c r="W806" s="24"/>
      <c r="X806" s="24"/>
      <c r="Y806" s="24"/>
      <c r="Z806" s="24"/>
      <c r="AA806" s="24"/>
      <c r="AB806" s="24"/>
      <c r="AC806" s="24"/>
    </row>
    <row r="807" spans="1:29">
      <c r="A807" s="24"/>
      <c r="B807" s="24"/>
      <c r="C807" s="24"/>
      <c r="D807" s="24"/>
      <c r="E807" s="24"/>
      <c r="F807" s="24"/>
      <c r="G807" s="24"/>
      <c r="W807" s="24"/>
      <c r="X807" s="24"/>
      <c r="Y807" s="24"/>
      <c r="Z807" s="24"/>
      <c r="AA807" s="24"/>
      <c r="AB807" s="24"/>
      <c r="AC807" s="24"/>
    </row>
    <row r="808" spans="1:29">
      <c r="A808" s="24"/>
      <c r="B808" s="24"/>
      <c r="C808" s="24"/>
      <c r="D808" s="24"/>
      <c r="E808" s="24"/>
      <c r="F808" s="24"/>
      <c r="G808" s="24"/>
      <c r="W808" s="24"/>
      <c r="X808" s="24"/>
      <c r="Y808" s="24"/>
      <c r="Z808" s="24"/>
      <c r="AA808" s="24"/>
      <c r="AB808" s="24"/>
      <c r="AC808" s="24"/>
    </row>
    <row r="809" spans="1:29">
      <c r="A809" s="24"/>
      <c r="B809" s="24"/>
      <c r="C809" s="24"/>
      <c r="D809" s="24"/>
      <c r="E809" s="24"/>
      <c r="F809" s="24"/>
      <c r="G809" s="24"/>
      <c r="W809" s="24"/>
      <c r="X809" s="24"/>
      <c r="Y809" s="24"/>
      <c r="Z809" s="24"/>
      <c r="AA809" s="24"/>
      <c r="AB809" s="24"/>
      <c r="AC809" s="24"/>
    </row>
    <row r="810" spans="1:29">
      <c r="A810" s="24"/>
      <c r="B810" s="24"/>
      <c r="C810" s="24"/>
      <c r="D810" s="24"/>
      <c r="E810" s="24"/>
      <c r="F810" s="24"/>
      <c r="G810" s="24"/>
      <c r="W810" s="24"/>
      <c r="X810" s="24"/>
      <c r="Y810" s="24"/>
      <c r="Z810" s="24"/>
      <c r="AA810" s="24"/>
      <c r="AB810" s="24"/>
      <c r="AC810" s="24"/>
    </row>
    <row r="811" spans="1:29">
      <c r="A811" s="24"/>
      <c r="B811" s="24"/>
      <c r="C811" s="24"/>
      <c r="D811" s="24"/>
      <c r="E811" s="24"/>
      <c r="F811" s="24"/>
      <c r="G811" s="24"/>
      <c r="W811" s="24"/>
      <c r="X811" s="24"/>
      <c r="Y811" s="24"/>
      <c r="Z811" s="24"/>
      <c r="AA811" s="24"/>
      <c r="AB811" s="24"/>
      <c r="AC811" s="24"/>
    </row>
    <row r="812" spans="1:29">
      <c r="A812" s="24"/>
      <c r="B812" s="24"/>
      <c r="C812" s="24"/>
      <c r="D812" s="24"/>
      <c r="E812" s="24"/>
      <c r="F812" s="24"/>
      <c r="G812" s="24"/>
      <c r="W812" s="24"/>
      <c r="X812" s="24"/>
      <c r="Y812" s="24"/>
      <c r="Z812" s="24"/>
      <c r="AA812" s="24"/>
      <c r="AB812" s="24"/>
      <c r="AC812" s="24"/>
    </row>
    <row r="813" spans="1:29">
      <c r="A813" s="24"/>
      <c r="B813" s="24"/>
      <c r="C813" s="24"/>
      <c r="D813" s="24"/>
      <c r="E813" s="24"/>
      <c r="F813" s="24"/>
      <c r="G813" s="24"/>
      <c r="W813" s="24"/>
      <c r="X813" s="24"/>
      <c r="Y813" s="24"/>
      <c r="Z813" s="24"/>
      <c r="AA813" s="24"/>
      <c r="AB813" s="24"/>
      <c r="AC813" s="24"/>
    </row>
    <row r="814" spans="1:29">
      <c r="A814" s="24"/>
      <c r="B814" s="24"/>
      <c r="C814" s="24"/>
      <c r="D814" s="24"/>
      <c r="E814" s="24"/>
      <c r="F814" s="24"/>
      <c r="G814" s="24"/>
      <c r="W814" s="24"/>
      <c r="X814" s="24"/>
      <c r="Y814" s="24"/>
      <c r="Z814" s="24"/>
      <c r="AA814" s="24"/>
      <c r="AB814" s="24"/>
      <c r="AC814" s="24"/>
    </row>
    <row r="815" spans="1:29">
      <c r="A815" s="24"/>
      <c r="B815" s="24"/>
      <c r="C815" s="24"/>
      <c r="D815" s="24"/>
      <c r="E815" s="24"/>
      <c r="F815" s="24"/>
      <c r="G815" s="24"/>
      <c r="W815" s="24"/>
      <c r="X815" s="24"/>
      <c r="Y815" s="24"/>
      <c r="Z815" s="24"/>
      <c r="AA815" s="24"/>
      <c r="AB815" s="24"/>
      <c r="AC815" s="24"/>
    </row>
    <row r="816" spans="1:29">
      <c r="A816" s="24"/>
      <c r="B816" s="24"/>
      <c r="C816" s="24"/>
      <c r="D816" s="24"/>
      <c r="E816" s="24"/>
      <c r="F816" s="24"/>
      <c r="G816" s="24"/>
      <c r="W816" s="24"/>
      <c r="X816" s="24"/>
      <c r="Y816" s="24"/>
      <c r="Z816" s="24"/>
      <c r="AA816" s="24"/>
      <c r="AB816" s="24"/>
      <c r="AC816" s="24"/>
    </row>
    <row r="817" spans="1:29">
      <c r="A817" s="24"/>
      <c r="B817" s="24"/>
      <c r="C817" s="24"/>
      <c r="D817" s="24"/>
      <c r="E817" s="24"/>
      <c r="F817" s="24"/>
      <c r="G817" s="24"/>
      <c r="W817" s="24"/>
      <c r="X817" s="24"/>
      <c r="Y817" s="24"/>
      <c r="Z817" s="24"/>
      <c r="AA817" s="24"/>
      <c r="AB817" s="24"/>
      <c r="AC817" s="24"/>
    </row>
    <row r="818" spans="1:29">
      <c r="A818" s="24"/>
      <c r="B818" s="24"/>
      <c r="C818" s="24"/>
      <c r="D818" s="24"/>
      <c r="E818" s="24"/>
      <c r="F818" s="24"/>
      <c r="G818" s="24"/>
      <c r="W818" s="24"/>
      <c r="X818" s="24"/>
      <c r="Y818" s="24"/>
      <c r="Z818" s="24"/>
      <c r="AA818" s="24"/>
      <c r="AB818" s="24"/>
      <c r="AC818" s="24"/>
    </row>
    <row r="819" spans="1:29">
      <c r="A819" s="24"/>
      <c r="B819" s="24"/>
      <c r="C819" s="24"/>
      <c r="D819" s="24"/>
      <c r="E819" s="24"/>
      <c r="F819" s="24"/>
      <c r="G819" s="24"/>
      <c r="W819" s="24"/>
      <c r="X819" s="24"/>
      <c r="Y819" s="24"/>
      <c r="Z819" s="24"/>
      <c r="AA819" s="24"/>
      <c r="AB819" s="24"/>
      <c r="AC819" s="24"/>
    </row>
    <row r="820" spans="1:29">
      <c r="A820" s="24"/>
      <c r="B820" s="24"/>
      <c r="C820" s="24"/>
      <c r="D820" s="24"/>
      <c r="E820" s="24"/>
      <c r="F820" s="24"/>
      <c r="G820" s="24"/>
      <c r="W820" s="24"/>
      <c r="X820" s="24"/>
      <c r="Y820" s="24"/>
      <c r="Z820" s="24"/>
      <c r="AA820" s="24"/>
      <c r="AB820" s="24"/>
      <c r="AC820" s="24"/>
    </row>
    <row r="821" spans="1:29">
      <c r="A821" s="24"/>
      <c r="B821" s="24"/>
      <c r="C821" s="24"/>
      <c r="D821" s="24"/>
      <c r="E821" s="24"/>
      <c r="F821" s="24"/>
      <c r="G821" s="24"/>
      <c r="W821" s="24"/>
      <c r="X821" s="24"/>
      <c r="Y821" s="24"/>
      <c r="Z821" s="24"/>
      <c r="AA821" s="24"/>
      <c r="AB821" s="24"/>
      <c r="AC821" s="24"/>
    </row>
    <row r="822" spans="1:29">
      <c r="A822" s="24"/>
      <c r="B822" s="24"/>
      <c r="C822" s="24"/>
      <c r="D822" s="24"/>
      <c r="E822" s="24"/>
      <c r="F822" s="24"/>
      <c r="G822" s="24"/>
      <c r="W822" s="24"/>
      <c r="X822" s="24"/>
      <c r="Y822" s="24"/>
      <c r="Z822" s="24"/>
      <c r="AA822" s="24"/>
      <c r="AB822" s="24"/>
      <c r="AC822" s="24"/>
    </row>
    <row r="823" spans="1:29">
      <c r="A823" s="24"/>
      <c r="B823" s="24"/>
      <c r="C823" s="24"/>
      <c r="D823" s="24"/>
      <c r="E823" s="24"/>
      <c r="F823" s="24"/>
      <c r="G823" s="24"/>
      <c r="W823" s="24"/>
      <c r="X823" s="24"/>
      <c r="Y823" s="24"/>
      <c r="Z823" s="24"/>
      <c r="AA823" s="24"/>
      <c r="AB823" s="24"/>
      <c r="AC823" s="24"/>
    </row>
    <row r="824" spans="1:29">
      <c r="A824" s="24"/>
      <c r="B824" s="24"/>
      <c r="C824" s="24"/>
      <c r="D824" s="24"/>
      <c r="E824" s="24"/>
      <c r="F824" s="24"/>
      <c r="G824" s="24"/>
      <c r="W824" s="24"/>
      <c r="X824" s="24"/>
      <c r="Y824" s="24"/>
      <c r="Z824" s="24"/>
      <c r="AA824" s="24"/>
      <c r="AB824" s="24"/>
      <c r="AC824" s="24"/>
    </row>
    <row r="825" spans="1:29">
      <c r="A825" s="24"/>
      <c r="B825" s="24"/>
      <c r="C825" s="24"/>
      <c r="D825" s="24"/>
      <c r="E825" s="24"/>
      <c r="F825" s="24"/>
      <c r="G825" s="24"/>
      <c r="W825" s="24"/>
      <c r="X825" s="24"/>
      <c r="Y825" s="24"/>
      <c r="Z825" s="24"/>
      <c r="AA825" s="24"/>
      <c r="AB825" s="24"/>
      <c r="AC825" s="24"/>
    </row>
    <row r="826" spans="1:29">
      <c r="A826" s="24"/>
      <c r="B826" s="24"/>
      <c r="C826" s="24"/>
      <c r="D826" s="24"/>
      <c r="E826" s="24"/>
      <c r="F826" s="24"/>
      <c r="G826" s="24"/>
      <c r="W826" s="24"/>
      <c r="X826" s="24"/>
      <c r="Y826" s="24"/>
      <c r="Z826" s="24"/>
      <c r="AA826" s="24"/>
      <c r="AB826" s="24"/>
      <c r="AC826" s="24"/>
    </row>
    <row r="827" spans="1:29">
      <c r="A827" s="24"/>
      <c r="B827" s="24"/>
      <c r="C827" s="24"/>
      <c r="D827" s="24"/>
      <c r="E827" s="24"/>
      <c r="F827" s="24"/>
      <c r="G827" s="24"/>
      <c r="W827" s="24"/>
      <c r="X827" s="24"/>
      <c r="Y827" s="24"/>
      <c r="Z827" s="24"/>
      <c r="AA827" s="24"/>
      <c r="AB827" s="24"/>
      <c r="AC827" s="24"/>
    </row>
    <row r="828" spans="1:29">
      <c r="A828" s="24"/>
      <c r="B828" s="24"/>
      <c r="C828" s="24"/>
      <c r="D828" s="24"/>
      <c r="E828" s="24"/>
      <c r="F828" s="24"/>
      <c r="G828" s="24"/>
      <c r="W828" s="24"/>
      <c r="X828" s="24"/>
      <c r="Y828" s="24"/>
      <c r="Z828" s="24"/>
      <c r="AA828" s="24"/>
      <c r="AB828" s="24"/>
      <c r="AC828" s="24"/>
    </row>
    <row r="829" spans="1:29">
      <c r="A829" s="24"/>
      <c r="B829" s="24"/>
      <c r="C829" s="24"/>
      <c r="D829" s="24"/>
      <c r="E829" s="24"/>
      <c r="F829" s="24"/>
      <c r="G829" s="24"/>
      <c r="W829" s="24"/>
      <c r="X829" s="24"/>
      <c r="Y829" s="24"/>
      <c r="Z829" s="24"/>
      <c r="AA829" s="24"/>
      <c r="AB829" s="24"/>
      <c r="AC829" s="24"/>
    </row>
    <row r="830" spans="1:29">
      <c r="A830" s="24"/>
      <c r="B830" s="24"/>
      <c r="C830" s="24"/>
      <c r="D830" s="24"/>
      <c r="E830" s="24"/>
      <c r="F830" s="24"/>
      <c r="G830" s="24"/>
      <c r="W830" s="24"/>
      <c r="X830" s="24"/>
      <c r="Y830" s="24"/>
      <c r="Z830" s="24"/>
      <c r="AA830" s="24"/>
      <c r="AB830" s="24"/>
      <c r="AC830" s="24"/>
    </row>
    <row r="831" spans="1:29">
      <c r="A831" s="24"/>
      <c r="B831" s="24"/>
      <c r="C831" s="24"/>
      <c r="D831" s="24"/>
      <c r="E831" s="24"/>
      <c r="F831" s="24"/>
      <c r="G831" s="24"/>
      <c r="W831" s="24"/>
      <c r="X831" s="24"/>
      <c r="Y831" s="24"/>
      <c r="Z831" s="24"/>
      <c r="AA831" s="24"/>
      <c r="AB831" s="24"/>
      <c r="AC831" s="24"/>
    </row>
    <row r="832" spans="1:29">
      <c r="A832" s="24"/>
      <c r="B832" s="24"/>
      <c r="C832" s="24"/>
      <c r="D832" s="24"/>
      <c r="E832" s="24"/>
      <c r="F832" s="24"/>
      <c r="G832" s="24"/>
      <c r="W832" s="24"/>
      <c r="X832" s="24"/>
      <c r="Y832" s="24"/>
      <c r="Z832" s="24"/>
      <c r="AA832" s="24"/>
      <c r="AB832" s="24"/>
      <c r="AC832" s="24"/>
    </row>
    <row r="833" spans="1:29">
      <c r="A833" s="24"/>
      <c r="B833" s="24"/>
      <c r="C833" s="24"/>
      <c r="D833" s="24"/>
      <c r="E833" s="24"/>
      <c r="F833" s="24"/>
      <c r="G833" s="24"/>
      <c r="W833" s="24"/>
      <c r="X833" s="24"/>
      <c r="Y833" s="24"/>
      <c r="Z833" s="24"/>
      <c r="AA833" s="24"/>
      <c r="AB833" s="24"/>
      <c r="AC833" s="24"/>
    </row>
    <row r="834" spans="1:29">
      <c r="A834" s="24"/>
      <c r="B834" s="24"/>
      <c r="C834" s="24"/>
      <c r="D834" s="24"/>
      <c r="E834" s="24"/>
      <c r="F834" s="24"/>
      <c r="G834" s="24"/>
      <c r="W834" s="24"/>
      <c r="X834" s="24"/>
      <c r="Y834" s="24"/>
      <c r="Z834" s="24"/>
      <c r="AA834" s="24"/>
      <c r="AB834" s="24"/>
      <c r="AC834" s="24"/>
    </row>
    <row r="835" spans="1:29">
      <c r="A835" s="24"/>
      <c r="B835" s="24"/>
      <c r="C835" s="24"/>
      <c r="D835" s="24"/>
      <c r="E835" s="24"/>
      <c r="F835" s="24"/>
      <c r="G835" s="24"/>
      <c r="W835" s="24"/>
      <c r="X835" s="24"/>
      <c r="Y835" s="24"/>
      <c r="Z835" s="24"/>
      <c r="AA835" s="24"/>
      <c r="AB835" s="24"/>
      <c r="AC835" s="24"/>
    </row>
    <row r="836" spans="1:29">
      <c r="A836" s="24"/>
      <c r="B836" s="24"/>
      <c r="C836" s="24"/>
      <c r="D836" s="24"/>
      <c r="E836" s="24"/>
      <c r="F836" s="24"/>
      <c r="G836" s="24"/>
      <c r="W836" s="24"/>
      <c r="X836" s="24"/>
      <c r="Y836" s="24"/>
      <c r="Z836" s="24"/>
      <c r="AA836" s="24"/>
      <c r="AB836" s="24"/>
      <c r="AC836" s="24"/>
    </row>
    <row r="837" spans="1:29">
      <c r="A837" s="24"/>
      <c r="B837" s="24"/>
      <c r="C837" s="24"/>
      <c r="D837" s="24"/>
      <c r="E837" s="24"/>
      <c r="F837" s="24"/>
      <c r="G837" s="24"/>
      <c r="W837" s="24"/>
      <c r="X837" s="24"/>
      <c r="Y837" s="24"/>
      <c r="Z837" s="24"/>
      <c r="AA837" s="24"/>
      <c r="AB837" s="24"/>
      <c r="AC837" s="24"/>
    </row>
    <row r="838" spans="1:29">
      <c r="A838" s="24"/>
      <c r="B838" s="24"/>
      <c r="C838" s="24"/>
      <c r="D838" s="24"/>
      <c r="E838" s="24"/>
      <c r="F838" s="24"/>
      <c r="G838" s="24"/>
      <c r="W838" s="24"/>
      <c r="X838" s="24"/>
      <c r="Y838" s="24"/>
      <c r="Z838" s="24"/>
      <c r="AA838" s="24"/>
      <c r="AB838" s="24"/>
      <c r="AC838" s="24"/>
    </row>
    <row r="839" spans="1:29">
      <c r="A839" s="24"/>
      <c r="B839" s="24"/>
      <c r="C839" s="24"/>
      <c r="D839" s="24"/>
      <c r="E839" s="24"/>
      <c r="F839" s="24"/>
      <c r="G839" s="24"/>
      <c r="W839" s="24"/>
      <c r="X839" s="24"/>
      <c r="Y839" s="24"/>
      <c r="Z839" s="24"/>
      <c r="AA839" s="24"/>
      <c r="AB839" s="24"/>
      <c r="AC839" s="24"/>
    </row>
    <row r="840" spans="1:29">
      <c r="A840" s="24"/>
      <c r="B840" s="24"/>
      <c r="C840" s="24"/>
      <c r="D840" s="24"/>
      <c r="E840" s="24"/>
      <c r="F840" s="24"/>
      <c r="G840" s="24"/>
      <c r="W840" s="24"/>
      <c r="X840" s="24"/>
      <c r="Y840" s="24"/>
      <c r="Z840" s="24"/>
      <c r="AA840" s="24"/>
      <c r="AB840" s="24"/>
      <c r="AC840" s="24"/>
    </row>
    <row r="841" spans="1:29">
      <c r="A841" s="24"/>
      <c r="B841" s="24"/>
      <c r="C841" s="24"/>
      <c r="D841" s="24"/>
      <c r="E841" s="24"/>
      <c r="F841" s="24"/>
      <c r="G841" s="24"/>
      <c r="W841" s="24"/>
      <c r="X841" s="24"/>
      <c r="Y841" s="24"/>
      <c r="Z841" s="24"/>
      <c r="AA841" s="24"/>
      <c r="AB841" s="24"/>
      <c r="AC841" s="24"/>
    </row>
    <row r="842" spans="1:29">
      <c r="A842" s="24"/>
      <c r="B842" s="24"/>
      <c r="C842" s="24"/>
      <c r="D842" s="24"/>
      <c r="E842" s="24"/>
      <c r="F842" s="24"/>
      <c r="G842" s="24"/>
      <c r="W842" s="24"/>
      <c r="X842" s="24"/>
      <c r="Y842" s="24"/>
      <c r="Z842" s="24"/>
      <c r="AA842" s="24"/>
      <c r="AB842" s="24"/>
      <c r="AC842" s="24"/>
    </row>
    <row r="843" spans="1:29">
      <c r="A843" s="24"/>
      <c r="B843" s="24"/>
      <c r="C843" s="24"/>
      <c r="D843" s="24"/>
      <c r="E843" s="24"/>
      <c r="F843" s="24"/>
      <c r="G843" s="24"/>
      <c r="W843" s="24"/>
      <c r="X843" s="24"/>
      <c r="Y843" s="24"/>
      <c r="Z843" s="24"/>
      <c r="AA843" s="24"/>
      <c r="AB843" s="24"/>
      <c r="AC843" s="24"/>
    </row>
    <row r="844" spans="1:29">
      <c r="A844" s="24"/>
      <c r="B844" s="24"/>
      <c r="C844" s="24"/>
      <c r="D844" s="24"/>
      <c r="E844" s="24"/>
      <c r="F844" s="24"/>
      <c r="G844" s="24"/>
      <c r="W844" s="24"/>
      <c r="X844" s="24"/>
      <c r="Y844" s="24"/>
      <c r="Z844" s="24"/>
      <c r="AA844" s="24"/>
      <c r="AB844" s="24"/>
      <c r="AC844" s="24"/>
    </row>
    <row r="845" spans="1:29">
      <c r="A845" s="24"/>
      <c r="B845" s="24"/>
      <c r="C845" s="24"/>
      <c r="D845" s="24"/>
      <c r="E845" s="24"/>
      <c r="F845" s="24"/>
      <c r="G845" s="24"/>
      <c r="W845" s="24"/>
      <c r="X845" s="24"/>
      <c r="Y845" s="24"/>
      <c r="Z845" s="24"/>
      <c r="AA845" s="24"/>
      <c r="AB845" s="24"/>
      <c r="AC845" s="24"/>
    </row>
    <row r="846" spans="1:29">
      <c r="A846" s="24"/>
      <c r="B846" s="24"/>
      <c r="C846" s="24"/>
      <c r="D846" s="24"/>
      <c r="E846" s="24"/>
      <c r="F846" s="24"/>
      <c r="G846" s="24"/>
      <c r="W846" s="24"/>
      <c r="X846" s="24"/>
      <c r="Y846" s="24"/>
      <c r="Z846" s="24"/>
      <c r="AA846" s="24"/>
      <c r="AB846" s="24"/>
      <c r="AC846" s="24"/>
    </row>
    <row r="847" spans="1:29">
      <c r="A847" s="24"/>
      <c r="B847" s="24"/>
      <c r="C847" s="24"/>
      <c r="D847" s="24"/>
      <c r="E847" s="24"/>
      <c r="F847" s="24"/>
      <c r="G847" s="24"/>
      <c r="W847" s="24"/>
      <c r="X847" s="24"/>
      <c r="Y847" s="24"/>
      <c r="Z847" s="24"/>
      <c r="AA847" s="24"/>
      <c r="AB847" s="24"/>
      <c r="AC847" s="24"/>
    </row>
    <row r="848" spans="1:29">
      <c r="A848" s="24"/>
      <c r="B848" s="24"/>
      <c r="C848" s="24"/>
      <c r="D848" s="24"/>
      <c r="E848" s="24"/>
      <c r="F848" s="24"/>
      <c r="G848" s="24"/>
      <c r="W848" s="24"/>
      <c r="X848" s="24"/>
      <c r="Y848" s="24"/>
      <c r="Z848" s="24"/>
      <c r="AA848" s="24"/>
      <c r="AB848" s="24"/>
      <c r="AC848" s="24"/>
    </row>
    <row r="849" spans="1:29">
      <c r="A849" s="24"/>
      <c r="B849" s="24"/>
      <c r="C849" s="24"/>
      <c r="D849" s="24"/>
      <c r="E849" s="24"/>
      <c r="F849" s="24"/>
      <c r="G849" s="24"/>
      <c r="W849" s="24"/>
      <c r="X849" s="24"/>
      <c r="Y849" s="24"/>
      <c r="Z849" s="24"/>
      <c r="AA849" s="24"/>
      <c r="AB849" s="24"/>
      <c r="AC849" s="24"/>
    </row>
    <row r="850" spans="1:29">
      <c r="A850" s="24"/>
      <c r="B850" s="24"/>
      <c r="C850" s="24"/>
      <c r="D850" s="24"/>
      <c r="E850" s="24"/>
      <c r="F850" s="24"/>
      <c r="G850" s="24"/>
      <c r="W850" s="24"/>
      <c r="X850" s="24"/>
      <c r="Y850" s="24"/>
      <c r="Z850" s="24"/>
      <c r="AA850" s="24"/>
      <c r="AB850" s="24"/>
      <c r="AC850" s="24"/>
    </row>
    <row r="851" spans="1:29">
      <c r="A851" s="24"/>
      <c r="B851" s="24"/>
      <c r="C851" s="24"/>
      <c r="D851" s="24"/>
      <c r="E851" s="24"/>
      <c r="F851" s="24"/>
      <c r="G851" s="24"/>
      <c r="W851" s="24"/>
      <c r="X851" s="24"/>
      <c r="Y851" s="24"/>
      <c r="Z851" s="24"/>
      <c r="AA851" s="24"/>
      <c r="AB851" s="24"/>
      <c r="AC851" s="24"/>
    </row>
    <row r="852" spans="1:29">
      <c r="A852" s="24"/>
      <c r="B852" s="24"/>
      <c r="C852" s="24"/>
      <c r="D852" s="24"/>
      <c r="E852" s="24"/>
      <c r="F852" s="24"/>
      <c r="G852" s="24"/>
      <c r="W852" s="24"/>
      <c r="X852" s="24"/>
      <c r="Y852" s="24"/>
      <c r="Z852" s="24"/>
      <c r="AA852" s="24"/>
      <c r="AB852" s="24"/>
      <c r="AC852" s="24"/>
    </row>
    <row r="853" spans="1:29">
      <c r="A853" s="24"/>
      <c r="B853" s="24"/>
      <c r="C853" s="24"/>
      <c r="D853" s="24"/>
      <c r="E853" s="24"/>
      <c r="F853" s="24"/>
      <c r="G853" s="24"/>
      <c r="W853" s="24"/>
      <c r="X853" s="24"/>
      <c r="Y853" s="24"/>
      <c r="Z853" s="24"/>
      <c r="AA853" s="24"/>
      <c r="AB853" s="24"/>
      <c r="AC853" s="24"/>
    </row>
    <row r="854" spans="1:29">
      <c r="A854" s="24"/>
      <c r="B854" s="24"/>
      <c r="C854" s="24"/>
      <c r="D854" s="24"/>
      <c r="E854" s="24"/>
      <c r="F854" s="24"/>
      <c r="G854" s="24"/>
      <c r="W854" s="24"/>
      <c r="X854" s="24"/>
      <c r="Y854" s="24"/>
      <c r="Z854" s="24"/>
      <c r="AA854" s="24"/>
      <c r="AB854" s="24"/>
      <c r="AC854" s="24"/>
    </row>
    <row r="855" spans="1:29">
      <c r="A855" s="24"/>
      <c r="B855" s="24"/>
      <c r="C855" s="24"/>
      <c r="D855" s="24"/>
      <c r="E855" s="24"/>
      <c r="F855" s="24"/>
      <c r="G855" s="24"/>
      <c r="W855" s="24"/>
      <c r="X855" s="24"/>
      <c r="Y855" s="24"/>
      <c r="Z855" s="24"/>
      <c r="AA855" s="24"/>
      <c r="AB855" s="24"/>
      <c r="AC855" s="24"/>
    </row>
    <row r="856" spans="1:29">
      <c r="A856" s="24"/>
      <c r="B856" s="24"/>
      <c r="C856" s="24"/>
      <c r="D856" s="24"/>
      <c r="E856" s="24"/>
      <c r="F856" s="24"/>
      <c r="G856" s="24"/>
      <c r="W856" s="24"/>
      <c r="X856" s="24"/>
      <c r="Y856" s="24"/>
      <c r="Z856" s="24"/>
      <c r="AA856" s="24"/>
      <c r="AB856" s="24"/>
      <c r="AC856" s="24"/>
    </row>
    <row r="857" spans="1:29">
      <c r="A857" s="24"/>
      <c r="B857" s="24"/>
      <c r="C857" s="24"/>
      <c r="D857" s="24"/>
      <c r="E857" s="24"/>
      <c r="F857" s="24"/>
      <c r="G857" s="24"/>
      <c r="W857" s="24"/>
      <c r="X857" s="24"/>
      <c r="Y857" s="24"/>
      <c r="Z857" s="24"/>
      <c r="AA857" s="24"/>
      <c r="AB857" s="24"/>
      <c r="AC857" s="24"/>
    </row>
    <row r="858" spans="1:29">
      <c r="A858" s="24"/>
      <c r="B858" s="24"/>
      <c r="C858" s="24"/>
      <c r="D858" s="24"/>
      <c r="E858" s="24"/>
      <c r="F858" s="24"/>
      <c r="G858" s="24"/>
      <c r="W858" s="24"/>
      <c r="X858" s="24"/>
      <c r="Y858" s="24"/>
      <c r="Z858" s="24"/>
      <c r="AA858" s="24"/>
      <c r="AB858" s="24"/>
      <c r="AC858" s="24"/>
    </row>
    <row r="859" spans="1:29">
      <c r="A859" s="24"/>
      <c r="B859" s="24"/>
      <c r="C859" s="24"/>
      <c r="D859" s="24"/>
      <c r="E859" s="24"/>
      <c r="F859" s="24"/>
      <c r="G859" s="24"/>
      <c r="W859" s="24"/>
      <c r="X859" s="24"/>
      <c r="Y859" s="24"/>
      <c r="Z859" s="24"/>
      <c r="AA859" s="24"/>
      <c r="AB859" s="24"/>
      <c r="AC859" s="24"/>
    </row>
    <row r="860" spans="1:29">
      <c r="A860" s="24"/>
      <c r="B860" s="24"/>
      <c r="C860" s="24"/>
      <c r="D860" s="24"/>
      <c r="E860" s="24"/>
      <c r="F860" s="24"/>
      <c r="G860" s="24"/>
      <c r="W860" s="24"/>
      <c r="X860" s="24"/>
      <c r="Y860" s="24"/>
      <c r="Z860" s="24"/>
      <c r="AA860" s="24"/>
      <c r="AB860" s="24"/>
      <c r="AC860" s="24"/>
    </row>
    <row r="861" spans="1:29">
      <c r="A861" s="24"/>
      <c r="B861" s="24"/>
      <c r="C861" s="24"/>
      <c r="D861" s="24"/>
      <c r="E861" s="24"/>
      <c r="F861" s="24"/>
      <c r="G861" s="24"/>
      <c r="W861" s="24"/>
      <c r="X861" s="24"/>
      <c r="Y861" s="24"/>
      <c r="Z861" s="24"/>
      <c r="AA861" s="24"/>
      <c r="AB861" s="24"/>
      <c r="AC861" s="24"/>
    </row>
    <row r="862" spans="1:29">
      <c r="A862" s="24"/>
      <c r="B862" s="24"/>
      <c r="C862" s="24"/>
      <c r="D862" s="24"/>
      <c r="E862" s="24"/>
      <c r="F862" s="24"/>
      <c r="G862" s="24"/>
      <c r="W862" s="24"/>
      <c r="X862" s="24"/>
      <c r="Y862" s="24"/>
      <c r="Z862" s="24"/>
      <c r="AA862" s="24"/>
      <c r="AB862" s="24"/>
      <c r="AC862" s="24"/>
    </row>
    <row r="863" spans="1:29">
      <c r="A863" s="24"/>
      <c r="B863" s="24"/>
      <c r="C863" s="24"/>
      <c r="D863" s="24"/>
      <c r="E863" s="24"/>
      <c r="F863" s="24"/>
      <c r="G863" s="24"/>
      <c r="W863" s="24"/>
      <c r="X863" s="24"/>
      <c r="Y863" s="24"/>
      <c r="Z863" s="24"/>
      <c r="AA863" s="24"/>
      <c r="AB863" s="24"/>
      <c r="AC863" s="24"/>
    </row>
    <row r="864" spans="1:29">
      <c r="A864" s="24"/>
      <c r="B864" s="24"/>
      <c r="C864" s="24"/>
      <c r="D864" s="24"/>
      <c r="E864" s="24"/>
      <c r="F864" s="24"/>
      <c r="G864" s="24"/>
      <c r="W864" s="24"/>
      <c r="X864" s="24"/>
      <c r="Y864" s="24"/>
      <c r="Z864" s="24"/>
      <c r="AA864" s="24"/>
      <c r="AB864" s="24"/>
      <c r="AC864" s="24"/>
    </row>
    <row r="865" spans="1:29">
      <c r="A865" s="24"/>
      <c r="B865" s="24"/>
      <c r="C865" s="24"/>
      <c r="D865" s="24"/>
      <c r="E865" s="24"/>
      <c r="F865" s="24"/>
      <c r="G865" s="24"/>
      <c r="W865" s="24"/>
      <c r="X865" s="24"/>
      <c r="Y865" s="24"/>
      <c r="Z865" s="24"/>
      <c r="AA865" s="24"/>
      <c r="AB865" s="24"/>
      <c r="AC865" s="24"/>
    </row>
    <row r="866" spans="1:29">
      <c r="A866" s="24"/>
      <c r="B866" s="24"/>
      <c r="C866" s="24"/>
      <c r="D866" s="24"/>
      <c r="E866" s="24"/>
      <c r="F866" s="24"/>
      <c r="G866" s="24"/>
      <c r="W866" s="24"/>
      <c r="X866" s="24"/>
      <c r="Y866" s="24"/>
      <c r="Z866" s="24"/>
      <c r="AA866" s="24"/>
      <c r="AB866" s="24"/>
      <c r="AC866" s="24"/>
    </row>
    <row r="867" spans="1:29">
      <c r="A867" s="24"/>
      <c r="B867" s="24"/>
      <c r="C867" s="24"/>
      <c r="D867" s="24"/>
      <c r="E867" s="24"/>
      <c r="F867" s="24"/>
      <c r="G867" s="24"/>
      <c r="W867" s="24"/>
      <c r="X867" s="24"/>
      <c r="Y867" s="24"/>
      <c r="Z867" s="24"/>
      <c r="AA867" s="24"/>
      <c r="AB867" s="24"/>
      <c r="AC867" s="24"/>
    </row>
    <row r="868" spans="1:29">
      <c r="A868" s="24"/>
      <c r="B868" s="24"/>
      <c r="C868" s="24"/>
      <c r="D868" s="24"/>
      <c r="E868" s="24"/>
      <c r="F868" s="24"/>
      <c r="G868" s="24"/>
      <c r="W868" s="24"/>
      <c r="X868" s="24"/>
      <c r="Y868" s="24"/>
      <c r="Z868" s="24"/>
      <c r="AA868" s="24"/>
      <c r="AB868" s="24"/>
      <c r="AC868" s="24"/>
    </row>
    <row r="869" spans="1:29">
      <c r="A869" s="24"/>
      <c r="B869" s="24"/>
      <c r="C869" s="24"/>
      <c r="D869" s="24"/>
      <c r="E869" s="24"/>
      <c r="F869" s="24"/>
      <c r="G869" s="24"/>
      <c r="W869" s="24"/>
      <c r="X869" s="24"/>
      <c r="Y869" s="24"/>
      <c r="Z869" s="24"/>
      <c r="AA869" s="24"/>
      <c r="AB869" s="24"/>
      <c r="AC869" s="24"/>
    </row>
    <row r="870" spans="1:29">
      <c r="A870" s="24"/>
      <c r="B870" s="24"/>
      <c r="C870" s="24"/>
      <c r="D870" s="24"/>
      <c r="E870" s="24"/>
      <c r="F870" s="24"/>
      <c r="G870" s="24"/>
      <c r="W870" s="24"/>
      <c r="X870" s="24"/>
      <c r="Y870" s="24"/>
      <c r="Z870" s="24"/>
      <c r="AA870" s="24"/>
      <c r="AB870" s="24"/>
      <c r="AC870" s="24"/>
    </row>
    <row r="871" spans="1:29">
      <c r="A871" s="24"/>
      <c r="B871" s="24"/>
      <c r="C871" s="24"/>
      <c r="D871" s="24"/>
      <c r="E871" s="24"/>
      <c r="F871" s="24"/>
      <c r="G871" s="24"/>
      <c r="W871" s="24"/>
      <c r="X871" s="24"/>
      <c r="Y871" s="24"/>
      <c r="Z871" s="24"/>
      <c r="AA871" s="24"/>
      <c r="AB871" s="24"/>
      <c r="AC871" s="24"/>
    </row>
    <row r="872" spans="1:29">
      <c r="A872" s="24"/>
      <c r="B872" s="24"/>
      <c r="C872" s="24"/>
      <c r="D872" s="24"/>
      <c r="E872" s="24"/>
      <c r="F872" s="24"/>
      <c r="G872" s="24"/>
      <c r="W872" s="24"/>
      <c r="X872" s="24"/>
      <c r="Y872" s="24"/>
      <c r="Z872" s="24"/>
      <c r="AA872" s="24"/>
      <c r="AB872" s="24"/>
      <c r="AC872" s="24"/>
    </row>
    <row r="873" spans="1:29">
      <c r="A873" s="24"/>
      <c r="B873" s="24"/>
      <c r="C873" s="24"/>
      <c r="D873" s="24"/>
      <c r="E873" s="24"/>
      <c r="F873" s="24"/>
      <c r="G873" s="24"/>
      <c r="W873" s="24"/>
      <c r="X873" s="24"/>
      <c r="Y873" s="24"/>
      <c r="Z873" s="24"/>
      <c r="AA873" s="24"/>
      <c r="AB873" s="24"/>
      <c r="AC873" s="24"/>
    </row>
    <row r="874" spans="1:29">
      <c r="A874" s="24"/>
      <c r="B874" s="24"/>
      <c r="C874" s="24"/>
      <c r="D874" s="24"/>
      <c r="E874" s="24"/>
      <c r="F874" s="24"/>
      <c r="G874" s="24"/>
      <c r="W874" s="24"/>
      <c r="X874" s="24"/>
      <c r="Y874" s="24"/>
      <c r="Z874" s="24"/>
      <c r="AA874" s="24"/>
      <c r="AB874" s="24"/>
      <c r="AC874" s="24"/>
    </row>
    <row r="875" spans="1:29">
      <c r="A875" s="24"/>
      <c r="B875" s="24"/>
      <c r="C875" s="24"/>
      <c r="D875" s="24"/>
      <c r="E875" s="24"/>
      <c r="F875" s="24"/>
      <c r="G875" s="24"/>
      <c r="W875" s="24"/>
      <c r="X875" s="24"/>
      <c r="Y875" s="24"/>
      <c r="Z875" s="24"/>
      <c r="AA875" s="24"/>
      <c r="AB875" s="24"/>
      <c r="AC875" s="24"/>
    </row>
    <row r="876" spans="1:29">
      <c r="A876" s="24"/>
      <c r="B876" s="24"/>
      <c r="C876" s="24"/>
      <c r="D876" s="24"/>
      <c r="E876" s="24"/>
      <c r="F876" s="24"/>
      <c r="G876" s="24"/>
      <c r="W876" s="24"/>
      <c r="X876" s="24"/>
      <c r="Y876" s="24"/>
      <c r="Z876" s="24"/>
      <c r="AA876" s="24"/>
      <c r="AB876" s="24"/>
      <c r="AC876" s="24"/>
    </row>
    <row r="877" spans="1:29">
      <c r="A877" s="24"/>
      <c r="B877" s="24"/>
      <c r="C877" s="24"/>
      <c r="D877" s="24"/>
      <c r="E877" s="24"/>
      <c r="F877" s="24"/>
      <c r="G877" s="24"/>
      <c r="W877" s="24"/>
      <c r="X877" s="24"/>
      <c r="Y877" s="24"/>
      <c r="Z877" s="24"/>
      <c r="AA877" s="24"/>
      <c r="AB877" s="24"/>
      <c r="AC877" s="24"/>
    </row>
    <row r="878" spans="1:29">
      <c r="A878" s="24"/>
      <c r="B878" s="24"/>
      <c r="C878" s="24"/>
      <c r="D878" s="24"/>
      <c r="E878" s="24"/>
      <c r="F878" s="24"/>
      <c r="G878" s="24"/>
      <c r="W878" s="24"/>
      <c r="X878" s="24"/>
      <c r="Y878" s="24"/>
      <c r="Z878" s="24"/>
      <c r="AA878" s="24"/>
      <c r="AB878" s="24"/>
      <c r="AC878" s="24"/>
    </row>
    <row r="879" spans="1:29">
      <c r="A879" s="24"/>
      <c r="B879" s="24"/>
      <c r="C879" s="24"/>
      <c r="D879" s="24"/>
      <c r="E879" s="24"/>
      <c r="F879" s="24"/>
      <c r="G879" s="24"/>
      <c r="W879" s="24"/>
      <c r="X879" s="24"/>
      <c r="Y879" s="24"/>
      <c r="Z879" s="24"/>
      <c r="AA879" s="24"/>
      <c r="AB879" s="24"/>
      <c r="AC879" s="24"/>
    </row>
    <row r="880" spans="1:29">
      <c r="A880" s="24"/>
      <c r="B880" s="24"/>
      <c r="C880" s="24"/>
      <c r="D880" s="24"/>
      <c r="E880" s="24"/>
      <c r="F880" s="24"/>
      <c r="G880" s="24"/>
      <c r="W880" s="24"/>
      <c r="X880" s="24"/>
      <c r="Y880" s="24"/>
      <c r="Z880" s="24"/>
      <c r="AA880" s="24"/>
      <c r="AB880" s="24"/>
      <c r="AC880" s="24"/>
    </row>
    <row r="881" spans="1:29">
      <c r="A881" s="24"/>
      <c r="B881" s="24"/>
      <c r="C881" s="24"/>
      <c r="D881" s="24"/>
      <c r="E881" s="24"/>
      <c r="F881" s="24"/>
      <c r="G881" s="24"/>
      <c r="W881" s="24"/>
      <c r="X881" s="24"/>
      <c r="Y881" s="24"/>
      <c r="Z881" s="24"/>
      <c r="AA881" s="24"/>
      <c r="AB881" s="24"/>
      <c r="AC881" s="24"/>
    </row>
    <row r="882" spans="1:29">
      <c r="A882" s="24"/>
      <c r="B882" s="24"/>
      <c r="C882" s="24"/>
      <c r="D882" s="24"/>
      <c r="E882" s="24"/>
      <c r="F882" s="24"/>
      <c r="G882" s="24"/>
      <c r="W882" s="24"/>
      <c r="X882" s="24"/>
      <c r="Y882" s="24"/>
      <c r="Z882" s="24"/>
      <c r="AA882" s="24"/>
      <c r="AB882" s="24"/>
      <c r="AC882" s="24"/>
    </row>
    <row r="883" spans="1:29">
      <c r="A883" s="24"/>
      <c r="B883" s="24"/>
      <c r="C883" s="24"/>
      <c r="D883" s="24"/>
      <c r="E883" s="24"/>
      <c r="F883" s="24"/>
      <c r="G883" s="24"/>
      <c r="W883" s="24"/>
      <c r="X883" s="24"/>
      <c r="Y883" s="24"/>
      <c r="Z883" s="24"/>
      <c r="AA883" s="24"/>
      <c r="AB883" s="24"/>
      <c r="AC883" s="24"/>
    </row>
    <row r="884" spans="1:29">
      <c r="A884" s="24"/>
      <c r="B884" s="24"/>
      <c r="C884" s="24"/>
      <c r="D884" s="24"/>
      <c r="E884" s="24"/>
      <c r="F884" s="24"/>
      <c r="G884" s="24"/>
      <c r="W884" s="24"/>
      <c r="X884" s="24"/>
      <c r="Y884" s="24"/>
      <c r="Z884" s="24"/>
      <c r="AA884" s="24"/>
      <c r="AB884" s="24"/>
      <c r="AC884" s="24"/>
    </row>
    <row r="885" spans="1:29">
      <c r="A885" s="24"/>
      <c r="B885" s="24"/>
      <c r="C885" s="24"/>
      <c r="D885" s="24"/>
      <c r="E885" s="24"/>
      <c r="F885" s="24"/>
      <c r="G885" s="24"/>
      <c r="W885" s="24"/>
      <c r="X885" s="24"/>
      <c r="Y885" s="24"/>
      <c r="Z885" s="24"/>
      <c r="AA885" s="24"/>
      <c r="AB885" s="24"/>
      <c r="AC885" s="24"/>
    </row>
    <row r="886" spans="1:29">
      <c r="A886" s="24"/>
      <c r="B886" s="24"/>
      <c r="C886" s="24"/>
      <c r="D886" s="24"/>
      <c r="E886" s="24"/>
      <c r="F886" s="24"/>
      <c r="G886" s="24"/>
      <c r="W886" s="24"/>
      <c r="X886" s="24"/>
      <c r="Y886" s="24"/>
      <c r="Z886" s="24"/>
      <c r="AA886" s="24"/>
      <c r="AB886" s="24"/>
      <c r="AC886" s="24"/>
    </row>
    <row r="887" spans="1:29">
      <c r="A887" s="24"/>
      <c r="B887" s="24"/>
      <c r="C887" s="24"/>
      <c r="D887" s="24"/>
      <c r="E887" s="24"/>
      <c r="F887" s="24"/>
      <c r="G887" s="24"/>
      <c r="W887" s="24"/>
      <c r="X887" s="24"/>
      <c r="Y887" s="24"/>
      <c r="Z887" s="24"/>
      <c r="AA887" s="24"/>
      <c r="AB887" s="24"/>
      <c r="AC887" s="24"/>
    </row>
    <row r="888" spans="1:29">
      <c r="A888" s="24"/>
      <c r="B888" s="24"/>
      <c r="C888" s="24"/>
      <c r="D888" s="24"/>
      <c r="E888" s="24"/>
      <c r="F888" s="24"/>
      <c r="G888" s="24"/>
      <c r="W888" s="24"/>
      <c r="X888" s="24"/>
      <c r="Y888" s="24"/>
      <c r="Z888" s="24"/>
      <c r="AA888" s="24"/>
      <c r="AB888" s="24"/>
      <c r="AC888" s="24"/>
    </row>
    <row r="889" spans="1:29">
      <c r="A889" s="24"/>
      <c r="B889" s="24"/>
      <c r="C889" s="24"/>
      <c r="D889" s="24"/>
      <c r="E889" s="24"/>
      <c r="F889" s="24"/>
      <c r="G889" s="24"/>
      <c r="W889" s="24"/>
      <c r="X889" s="24"/>
      <c r="Y889" s="24"/>
      <c r="Z889" s="24"/>
      <c r="AA889" s="24"/>
      <c r="AB889" s="24"/>
      <c r="AC889" s="24"/>
    </row>
    <row r="890" spans="1:29">
      <c r="A890" s="24"/>
      <c r="B890" s="24"/>
      <c r="C890" s="24"/>
      <c r="D890" s="24"/>
      <c r="E890" s="24"/>
      <c r="F890" s="24"/>
      <c r="G890" s="24"/>
      <c r="W890" s="24"/>
      <c r="X890" s="24"/>
      <c r="Y890" s="24"/>
      <c r="Z890" s="24"/>
      <c r="AA890" s="24"/>
      <c r="AB890" s="24"/>
      <c r="AC890" s="24"/>
    </row>
    <row r="891" spans="1:29">
      <c r="A891" s="24"/>
      <c r="B891" s="24"/>
      <c r="C891" s="24"/>
      <c r="D891" s="24"/>
      <c r="E891" s="24"/>
      <c r="F891" s="24"/>
      <c r="G891" s="24"/>
      <c r="W891" s="24"/>
      <c r="X891" s="24"/>
      <c r="Y891" s="24"/>
      <c r="Z891" s="24"/>
      <c r="AA891" s="24"/>
      <c r="AB891" s="24"/>
      <c r="AC891" s="24"/>
    </row>
    <row r="892" spans="1:29">
      <c r="A892" s="24"/>
      <c r="B892" s="24"/>
      <c r="C892" s="24"/>
      <c r="D892" s="24"/>
      <c r="E892" s="24"/>
      <c r="F892" s="24"/>
      <c r="G892" s="24"/>
      <c r="W892" s="24"/>
      <c r="X892" s="24"/>
      <c r="Y892" s="24"/>
      <c r="Z892" s="24"/>
      <c r="AA892" s="24"/>
      <c r="AB892" s="24"/>
      <c r="AC892" s="24"/>
    </row>
    <row r="893" spans="1:29">
      <c r="A893" s="24"/>
      <c r="B893" s="24"/>
      <c r="C893" s="24"/>
      <c r="D893" s="24"/>
      <c r="E893" s="24"/>
      <c r="F893" s="24"/>
      <c r="G893" s="24"/>
      <c r="W893" s="24"/>
      <c r="X893" s="24"/>
      <c r="Y893" s="24"/>
      <c r="Z893" s="24"/>
      <c r="AA893" s="24"/>
      <c r="AB893" s="24"/>
      <c r="AC893" s="24"/>
    </row>
    <row r="894" spans="1:29">
      <c r="A894" s="24"/>
      <c r="B894" s="24"/>
      <c r="C894" s="24"/>
      <c r="D894" s="24"/>
      <c r="E894" s="24"/>
      <c r="F894" s="24"/>
      <c r="G894" s="24"/>
      <c r="W894" s="24"/>
      <c r="X894" s="24"/>
      <c r="Y894" s="24"/>
      <c r="Z894" s="24"/>
      <c r="AA894" s="24"/>
      <c r="AB894" s="24"/>
      <c r="AC894" s="24"/>
    </row>
    <row r="895" spans="1:29">
      <c r="A895" s="24"/>
      <c r="B895" s="24"/>
      <c r="C895" s="24"/>
      <c r="D895" s="24"/>
      <c r="E895" s="24"/>
      <c r="F895" s="24"/>
      <c r="G895" s="24"/>
      <c r="W895" s="24"/>
      <c r="X895" s="24"/>
      <c r="Y895" s="24"/>
      <c r="Z895" s="24"/>
      <c r="AA895" s="24"/>
      <c r="AB895" s="24"/>
      <c r="AC895" s="24"/>
    </row>
    <row r="896" spans="1:29">
      <c r="A896" s="24"/>
      <c r="B896" s="24"/>
      <c r="C896" s="24"/>
      <c r="D896" s="24"/>
      <c r="E896" s="24"/>
      <c r="F896" s="24"/>
      <c r="G896" s="24"/>
      <c r="W896" s="24"/>
      <c r="X896" s="24"/>
      <c r="Y896" s="24"/>
      <c r="Z896" s="24"/>
      <c r="AA896" s="24"/>
      <c r="AB896" s="24"/>
      <c r="AC896" s="24"/>
    </row>
    <row r="897" spans="1:29">
      <c r="A897" s="24"/>
      <c r="B897" s="24"/>
      <c r="C897" s="24"/>
      <c r="D897" s="24"/>
      <c r="E897" s="24"/>
      <c r="F897" s="24"/>
      <c r="G897" s="24"/>
      <c r="W897" s="24"/>
      <c r="X897" s="24"/>
      <c r="Y897" s="24"/>
      <c r="Z897" s="24"/>
      <c r="AA897" s="24"/>
      <c r="AB897" s="24"/>
      <c r="AC897" s="24"/>
    </row>
    <row r="898" spans="1:29">
      <c r="A898" s="24"/>
      <c r="B898" s="24"/>
      <c r="C898" s="24"/>
      <c r="D898" s="24"/>
      <c r="E898" s="24"/>
      <c r="F898" s="24"/>
      <c r="G898" s="24"/>
      <c r="W898" s="24"/>
      <c r="X898" s="24"/>
      <c r="Y898" s="24"/>
      <c r="Z898" s="24"/>
      <c r="AA898" s="24"/>
      <c r="AB898" s="24"/>
      <c r="AC898" s="24"/>
    </row>
    <row r="899" spans="1:29">
      <c r="A899" s="24"/>
      <c r="B899" s="24"/>
      <c r="C899" s="24"/>
      <c r="D899" s="24"/>
      <c r="E899" s="24"/>
      <c r="F899" s="24"/>
      <c r="G899" s="24"/>
      <c r="W899" s="24"/>
      <c r="X899" s="24"/>
      <c r="Y899" s="24"/>
      <c r="Z899" s="24"/>
      <c r="AA899" s="24"/>
      <c r="AB899" s="24"/>
      <c r="AC899" s="24"/>
    </row>
    <row r="900" spans="1:29">
      <c r="A900" s="24"/>
      <c r="B900" s="24"/>
      <c r="C900" s="24"/>
      <c r="D900" s="24"/>
      <c r="E900" s="24"/>
      <c r="F900" s="24"/>
      <c r="G900" s="24"/>
      <c r="W900" s="24"/>
      <c r="X900" s="24"/>
      <c r="Y900" s="24"/>
      <c r="Z900" s="24"/>
      <c r="AA900" s="24"/>
      <c r="AB900" s="24"/>
      <c r="AC900" s="24"/>
    </row>
    <row r="901" spans="1:29">
      <c r="A901" s="24"/>
      <c r="B901" s="24"/>
      <c r="C901" s="24"/>
      <c r="D901" s="24"/>
      <c r="E901" s="24"/>
      <c r="F901" s="24"/>
      <c r="G901" s="24"/>
      <c r="W901" s="24"/>
      <c r="X901" s="24"/>
      <c r="Y901" s="24"/>
      <c r="Z901" s="24"/>
      <c r="AA901" s="24"/>
      <c r="AB901" s="24"/>
      <c r="AC901" s="24"/>
    </row>
    <row r="902" spans="1:29">
      <c r="A902" s="24"/>
      <c r="B902" s="24"/>
      <c r="C902" s="24"/>
      <c r="D902" s="24"/>
      <c r="E902" s="24"/>
      <c r="F902" s="24"/>
      <c r="G902" s="24"/>
      <c r="W902" s="24"/>
      <c r="X902" s="24"/>
      <c r="Y902" s="24"/>
      <c r="Z902" s="24"/>
      <c r="AA902" s="24"/>
      <c r="AB902" s="24"/>
      <c r="AC902" s="24"/>
    </row>
    <row r="903" spans="1:29">
      <c r="A903" s="24"/>
      <c r="B903" s="24"/>
      <c r="C903" s="24"/>
      <c r="D903" s="24"/>
      <c r="E903" s="24"/>
      <c r="F903" s="24"/>
      <c r="G903" s="24"/>
      <c r="W903" s="24"/>
      <c r="X903" s="24"/>
      <c r="Y903" s="24"/>
      <c r="Z903" s="24"/>
      <c r="AA903" s="24"/>
      <c r="AB903" s="24"/>
      <c r="AC903" s="24"/>
    </row>
    <row r="904" spans="1:29">
      <c r="A904" s="24"/>
      <c r="B904" s="24"/>
      <c r="C904" s="24"/>
      <c r="D904" s="24"/>
      <c r="E904" s="24"/>
      <c r="F904" s="24"/>
      <c r="G904" s="24"/>
      <c r="W904" s="24"/>
      <c r="X904" s="24"/>
      <c r="Y904" s="24"/>
      <c r="Z904" s="24"/>
      <c r="AA904" s="24"/>
      <c r="AB904" s="24"/>
      <c r="AC904" s="24"/>
    </row>
    <row r="905" spans="1:29">
      <c r="A905" s="24"/>
      <c r="B905" s="24"/>
      <c r="C905" s="24"/>
      <c r="D905" s="24"/>
      <c r="E905" s="24"/>
      <c r="F905" s="24"/>
      <c r="G905" s="24"/>
      <c r="W905" s="24"/>
      <c r="X905" s="24"/>
      <c r="Y905" s="24"/>
      <c r="Z905" s="24"/>
      <c r="AA905" s="24"/>
      <c r="AB905" s="24"/>
      <c r="AC905" s="24"/>
    </row>
    <row r="906" spans="1:29">
      <c r="A906" s="24"/>
      <c r="B906" s="24"/>
      <c r="C906" s="24"/>
      <c r="D906" s="24"/>
      <c r="E906" s="24"/>
      <c r="F906" s="24"/>
      <c r="G906" s="24"/>
      <c r="W906" s="24"/>
      <c r="X906" s="24"/>
      <c r="Y906" s="24"/>
      <c r="Z906" s="24"/>
      <c r="AA906" s="24"/>
      <c r="AB906" s="24"/>
      <c r="AC906" s="24"/>
    </row>
    <row r="907" spans="1:29">
      <c r="A907" s="24"/>
      <c r="B907" s="24"/>
      <c r="C907" s="24"/>
      <c r="D907" s="24"/>
      <c r="E907" s="24"/>
      <c r="F907" s="24"/>
      <c r="G907" s="24"/>
      <c r="W907" s="24"/>
      <c r="X907" s="24"/>
      <c r="Y907" s="24"/>
      <c r="Z907" s="24"/>
      <c r="AA907" s="24"/>
      <c r="AB907" s="24"/>
      <c r="AC907" s="24"/>
    </row>
    <row r="908" spans="1:29">
      <c r="A908" s="24"/>
      <c r="B908" s="24"/>
      <c r="C908" s="24"/>
      <c r="D908" s="24"/>
      <c r="E908" s="24"/>
      <c r="F908" s="24"/>
      <c r="G908" s="24"/>
      <c r="W908" s="24"/>
      <c r="X908" s="24"/>
      <c r="Y908" s="24"/>
      <c r="Z908" s="24"/>
      <c r="AA908" s="24"/>
      <c r="AB908" s="24"/>
      <c r="AC908" s="24"/>
    </row>
    <row r="909" spans="1:29">
      <c r="A909" s="24"/>
      <c r="B909" s="24"/>
      <c r="C909" s="24"/>
      <c r="D909" s="24"/>
      <c r="E909" s="24"/>
      <c r="F909" s="24"/>
      <c r="G909" s="24"/>
      <c r="W909" s="24"/>
      <c r="X909" s="24"/>
      <c r="Y909" s="24"/>
      <c r="Z909" s="24"/>
      <c r="AA909" s="24"/>
      <c r="AB909" s="24"/>
      <c r="AC909" s="24"/>
    </row>
    <row r="910" spans="1:29">
      <c r="A910" s="24"/>
      <c r="B910" s="24"/>
      <c r="C910" s="24"/>
      <c r="D910" s="24"/>
      <c r="E910" s="24"/>
      <c r="F910" s="24"/>
      <c r="G910" s="24"/>
      <c r="W910" s="24"/>
      <c r="X910" s="24"/>
      <c r="Y910" s="24"/>
      <c r="Z910" s="24"/>
      <c r="AA910" s="24"/>
      <c r="AB910" s="24"/>
      <c r="AC910" s="24"/>
    </row>
    <row r="911" spans="1:29">
      <c r="A911" s="24"/>
      <c r="B911" s="24"/>
      <c r="C911" s="24"/>
      <c r="D911" s="24"/>
      <c r="E911" s="24"/>
      <c r="F911" s="24"/>
      <c r="G911" s="24"/>
      <c r="W911" s="24"/>
      <c r="X911" s="24"/>
      <c r="Y911" s="24"/>
      <c r="Z911" s="24"/>
      <c r="AA911" s="24"/>
      <c r="AB911" s="24"/>
      <c r="AC911" s="24"/>
    </row>
    <row r="912" spans="1:29">
      <c r="A912" s="24"/>
      <c r="B912" s="24"/>
      <c r="C912" s="24"/>
      <c r="D912" s="24"/>
      <c r="E912" s="24"/>
      <c r="F912" s="24"/>
      <c r="G912" s="24"/>
      <c r="W912" s="24"/>
      <c r="X912" s="24"/>
      <c r="Y912" s="24"/>
      <c r="Z912" s="24"/>
      <c r="AA912" s="24"/>
      <c r="AB912" s="24"/>
      <c r="AC912" s="24"/>
    </row>
    <row r="913" spans="1:29">
      <c r="A913" s="24"/>
      <c r="B913" s="24"/>
      <c r="C913" s="24"/>
      <c r="D913" s="24"/>
      <c r="E913" s="24"/>
      <c r="F913" s="24"/>
      <c r="G913" s="24"/>
      <c r="W913" s="24"/>
      <c r="X913" s="24"/>
      <c r="Y913" s="24"/>
      <c r="Z913" s="24"/>
      <c r="AA913" s="24"/>
      <c r="AB913" s="24"/>
      <c r="AC913" s="24"/>
    </row>
    <row r="914" spans="1:29">
      <c r="A914" s="24"/>
      <c r="B914" s="24"/>
      <c r="C914" s="24"/>
      <c r="D914" s="24"/>
      <c r="E914" s="24"/>
      <c r="F914" s="24"/>
      <c r="G914" s="24"/>
      <c r="W914" s="24"/>
      <c r="X914" s="24"/>
      <c r="Y914" s="24"/>
      <c r="Z914" s="24"/>
      <c r="AA914" s="24"/>
      <c r="AB914" s="24"/>
      <c r="AC914" s="24"/>
    </row>
    <row r="915" spans="1:29">
      <c r="A915" s="24"/>
      <c r="B915" s="24"/>
      <c r="C915" s="24"/>
      <c r="D915" s="24"/>
      <c r="E915" s="24"/>
      <c r="F915" s="24"/>
      <c r="G915" s="24"/>
      <c r="W915" s="24"/>
      <c r="X915" s="24"/>
      <c r="Y915" s="24"/>
      <c r="Z915" s="24"/>
      <c r="AA915" s="24"/>
      <c r="AB915" s="24"/>
      <c r="AC915" s="24"/>
    </row>
    <row r="916" spans="1:29">
      <c r="A916" s="24"/>
      <c r="B916" s="24"/>
      <c r="C916" s="24"/>
      <c r="D916" s="24"/>
      <c r="E916" s="24"/>
      <c r="F916" s="24"/>
      <c r="G916" s="24"/>
      <c r="W916" s="24"/>
      <c r="X916" s="24"/>
      <c r="Y916" s="24"/>
      <c r="Z916" s="24"/>
      <c r="AA916" s="24"/>
      <c r="AB916" s="24"/>
      <c r="AC916" s="24"/>
    </row>
    <row r="917" spans="1:29">
      <c r="A917" s="24"/>
      <c r="B917" s="24"/>
      <c r="C917" s="24"/>
      <c r="D917" s="24"/>
      <c r="E917" s="24"/>
      <c r="F917" s="24"/>
      <c r="G917" s="24"/>
      <c r="W917" s="24"/>
      <c r="X917" s="24"/>
      <c r="Y917" s="24"/>
      <c r="Z917" s="24"/>
      <c r="AA917" s="24"/>
      <c r="AB917" s="24"/>
      <c r="AC917" s="24"/>
    </row>
    <row r="918" spans="1:29">
      <c r="A918" s="24"/>
      <c r="B918" s="24"/>
      <c r="C918" s="24"/>
      <c r="D918" s="24"/>
      <c r="E918" s="24"/>
      <c r="F918" s="24"/>
      <c r="G918" s="24"/>
      <c r="W918" s="24"/>
      <c r="X918" s="24"/>
      <c r="Y918" s="24"/>
      <c r="Z918" s="24"/>
      <c r="AA918" s="24"/>
      <c r="AB918" s="24"/>
      <c r="AC918" s="24"/>
    </row>
    <row r="919" spans="1:29">
      <c r="A919" s="24"/>
      <c r="B919" s="24"/>
      <c r="C919" s="24"/>
      <c r="D919" s="24"/>
      <c r="E919" s="24"/>
      <c r="F919" s="24"/>
      <c r="G919" s="24"/>
      <c r="W919" s="24"/>
      <c r="X919" s="24"/>
      <c r="Y919" s="24"/>
      <c r="Z919" s="24"/>
      <c r="AA919" s="24"/>
      <c r="AB919" s="24"/>
      <c r="AC919" s="24"/>
    </row>
    <row r="920" spans="1:29">
      <c r="A920" s="24"/>
      <c r="B920" s="24"/>
      <c r="C920" s="24"/>
      <c r="D920" s="24"/>
      <c r="E920" s="24"/>
      <c r="F920" s="24"/>
      <c r="G920" s="24"/>
      <c r="W920" s="24"/>
      <c r="X920" s="24"/>
      <c r="Y920" s="24"/>
      <c r="Z920" s="24"/>
      <c r="AA920" s="24"/>
      <c r="AB920" s="24"/>
      <c r="AC920" s="24"/>
    </row>
    <row r="921" spans="1:29">
      <c r="A921" s="24"/>
      <c r="B921" s="24"/>
      <c r="C921" s="24"/>
      <c r="D921" s="24"/>
      <c r="E921" s="24"/>
      <c r="F921" s="24"/>
      <c r="G921" s="24"/>
      <c r="W921" s="24"/>
      <c r="X921" s="24"/>
      <c r="Y921" s="24"/>
      <c r="Z921" s="24"/>
      <c r="AA921" s="24"/>
      <c r="AB921" s="24"/>
      <c r="AC921" s="24"/>
    </row>
    <row r="922" spans="1:29">
      <c r="A922" s="24"/>
      <c r="B922" s="24"/>
      <c r="C922" s="24"/>
      <c r="D922" s="24"/>
      <c r="E922" s="24"/>
      <c r="F922" s="24"/>
      <c r="G922" s="24"/>
      <c r="W922" s="24"/>
      <c r="X922" s="24"/>
      <c r="Y922" s="24"/>
      <c r="Z922" s="24"/>
      <c r="AA922" s="24"/>
      <c r="AB922" s="24"/>
      <c r="AC922" s="24"/>
    </row>
    <row r="923" spans="1:29">
      <c r="A923" s="24"/>
      <c r="B923" s="24"/>
      <c r="C923" s="24"/>
      <c r="D923" s="24"/>
      <c r="E923" s="24"/>
      <c r="F923" s="24"/>
      <c r="G923" s="24"/>
      <c r="W923" s="24"/>
      <c r="X923" s="24"/>
      <c r="Y923" s="24"/>
      <c r="Z923" s="24"/>
      <c r="AA923" s="24"/>
      <c r="AB923" s="24"/>
      <c r="AC923" s="24"/>
    </row>
    <row r="924" spans="1:29">
      <c r="A924" s="24"/>
      <c r="B924" s="24"/>
      <c r="C924" s="24"/>
      <c r="D924" s="24"/>
      <c r="E924" s="24"/>
      <c r="F924" s="24"/>
      <c r="G924" s="24"/>
      <c r="W924" s="24"/>
      <c r="X924" s="24"/>
      <c r="Y924" s="24"/>
      <c r="Z924" s="24"/>
      <c r="AA924" s="24"/>
      <c r="AB924" s="24"/>
      <c r="AC924" s="24"/>
    </row>
    <row r="925" spans="1:29">
      <c r="A925" s="24"/>
      <c r="B925" s="24"/>
      <c r="C925" s="24"/>
      <c r="D925" s="24"/>
      <c r="E925" s="24"/>
      <c r="F925" s="24"/>
      <c r="G925" s="24"/>
      <c r="W925" s="24"/>
      <c r="X925" s="24"/>
      <c r="Y925" s="24"/>
      <c r="Z925" s="24"/>
      <c r="AA925" s="24"/>
      <c r="AB925" s="24"/>
      <c r="AC925" s="24"/>
    </row>
    <row r="926" spans="1:29">
      <c r="A926" s="24"/>
      <c r="B926" s="24"/>
      <c r="C926" s="24"/>
      <c r="D926" s="24"/>
      <c r="E926" s="24"/>
      <c r="F926" s="24"/>
      <c r="G926" s="24"/>
      <c r="W926" s="24"/>
      <c r="X926" s="24"/>
      <c r="Y926" s="24"/>
      <c r="Z926" s="24"/>
      <c r="AA926" s="24"/>
      <c r="AB926" s="24"/>
      <c r="AC926" s="24"/>
    </row>
    <row r="927" spans="1:29">
      <c r="A927" s="24"/>
      <c r="B927" s="24"/>
      <c r="C927" s="24"/>
      <c r="D927" s="24"/>
      <c r="E927" s="24"/>
      <c r="F927" s="24"/>
      <c r="G927" s="24"/>
      <c r="W927" s="24"/>
      <c r="X927" s="24"/>
      <c r="Y927" s="24"/>
      <c r="Z927" s="24"/>
      <c r="AA927" s="24"/>
      <c r="AB927" s="24"/>
      <c r="AC927" s="24"/>
    </row>
    <row r="928" spans="1:29">
      <c r="A928" s="24"/>
      <c r="B928" s="24"/>
      <c r="C928" s="24"/>
      <c r="D928" s="24"/>
      <c r="E928" s="24"/>
      <c r="F928" s="24"/>
      <c r="G928" s="24"/>
      <c r="W928" s="24"/>
      <c r="X928" s="24"/>
      <c r="Y928" s="24"/>
      <c r="Z928" s="24"/>
      <c r="AA928" s="24"/>
      <c r="AB928" s="24"/>
      <c r="AC928" s="24"/>
    </row>
    <row r="929" spans="1:29">
      <c r="A929" s="24"/>
      <c r="B929" s="24"/>
      <c r="C929" s="24"/>
      <c r="D929" s="24"/>
      <c r="E929" s="24"/>
      <c r="F929" s="24"/>
      <c r="G929" s="24"/>
      <c r="W929" s="24"/>
      <c r="X929" s="24"/>
      <c r="Y929" s="24"/>
      <c r="Z929" s="24"/>
      <c r="AA929" s="24"/>
      <c r="AB929" s="24"/>
      <c r="AC929" s="24"/>
    </row>
    <row r="930" spans="1:29">
      <c r="A930" s="24"/>
      <c r="B930" s="24"/>
      <c r="C930" s="24"/>
      <c r="D930" s="24"/>
      <c r="E930" s="24"/>
      <c r="F930" s="24"/>
      <c r="G930" s="24"/>
      <c r="W930" s="24"/>
      <c r="X930" s="24"/>
      <c r="Y930" s="24"/>
      <c r="Z930" s="24"/>
      <c r="AA930" s="24"/>
      <c r="AB930" s="24"/>
      <c r="AC930" s="24"/>
    </row>
    <row r="931" spans="1:29">
      <c r="A931" s="24"/>
      <c r="B931" s="24"/>
      <c r="C931" s="24"/>
      <c r="D931" s="24"/>
      <c r="E931" s="24"/>
      <c r="F931" s="24"/>
      <c r="G931" s="24"/>
      <c r="W931" s="24"/>
      <c r="X931" s="24"/>
      <c r="Y931" s="24"/>
      <c r="Z931" s="24"/>
      <c r="AA931" s="24"/>
      <c r="AB931" s="24"/>
      <c r="AC931" s="24"/>
    </row>
    <row r="932" spans="1:29">
      <c r="A932" s="24"/>
      <c r="B932" s="24"/>
      <c r="C932" s="24"/>
      <c r="D932" s="24"/>
      <c r="E932" s="24"/>
      <c r="F932" s="24"/>
      <c r="G932" s="24"/>
      <c r="W932" s="24"/>
      <c r="X932" s="24"/>
      <c r="Y932" s="24"/>
      <c r="Z932" s="24"/>
      <c r="AA932" s="24"/>
      <c r="AB932" s="24"/>
      <c r="AC932" s="24"/>
    </row>
    <row r="933" spans="1:29">
      <c r="A933" s="24"/>
      <c r="B933" s="24"/>
      <c r="C933" s="24"/>
      <c r="D933" s="24"/>
      <c r="E933" s="24"/>
      <c r="F933" s="24"/>
      <c r="G933" s="24"/>
      <c r="W933" s="24"/>
      <c r="X933" s="24"/>
      <c r="Y933" s="24"/>
      <c r="Z933" s="24"/>
      <c r="AA933" s="24"/>
      <c r="AB933" s="24"/>
      <c r="AC933" s="24"/>
    </row>
    <row r="934" spans="1:29">
      <c r="A934" s="24"/>
      <c r="B934" s="24"/>
      <c r="C934" s="24"/>
      <c r="D934" s="24"/>
      <c r="E934" s="24"/>
      <c r="F934" s="24"/>
      <c r="G934" s="24"/>
      <c r="W934" s="24"/>
      <c r="X934" s="24"/>
      <c r="Y934" s="24"/>
      <c r="Z934" s="24"/>
      <c r="AA934" s="24"/>
      <c r="AB934" s="24"/>
      <c r="AC934" s="24"/>
    </row>
    <row r="935" spans="1:29">
      <c r="A935" s="24"/>
      <c r="B935" s="24"/>
      <c r="C935" s="24"/>
      <c r="D935" s="24"/>
      <c r="E935" s="24"/>
      <c r="F935" s="24"/>
      <c r="G935" s="24"/>
      <c r="W935" s="24"/>
      <c r="X935" s="24"/>
      <c r="Y935" s="24"/>
      <c r="Z935" s="24"/>
      <c r="AA935" s="24"/>
      <c r="AB935" s="24"/>
      <c r="AC935" s="24"/>
    </row>
    <row r="936" spans="1:29">
      <c r="A936" s="24"/>
      <c r="B936" s="24"/>
      <c r="C936" s="24"/>
      <c r="D936" s="24"/>
      <c r="E936" s="24"/>
      <c r="F936" s="24"/>
      <c r="G936" s="24"/>
      <c r="W936" s="24"/>
      <c r="X936" s="24"/>
      <c r="Y936" s="24"/>
      <c r="Z936" s="24"/>
      <c r="AA936" s="24"/>
      <c r="AB936" s="24"/>
      <c r="AC936" s="24"/>
    </row>
    <row r="937" spans="1:29">
      <c r="A937" s="24"/>
      <c r="B937" s="24"/>
      <c r="C937" s="24"/>
      <c r="D937" s="24"/>
      <c r="E937" s="24"/>
      <c r="F937" s="24"/>
      <c r="G937" s="24"/>
      <c r="W937" s="24"/>
      <c r="X937" s="24"/>
      <c r="Y937" s="24"/>
      <c r="Z937" s="24"/>
      <c r="AA937" s="24"/>
      <c r="AB937" s="24"/>
      <c r="AC937" s="24"/>
    </row>
    <row r="938" spans="1:29">
      <c r="A938" s="24"/>
      <c r="B938" s="24"/>
      <c r="C938" s="24"/>
      <c r="D938" s="24"/>
      <c r="E938" s="24"/>
      <c r="F938" s="24"/>
      <c r="G938" s="24"/>
      <c r="W938" s="24"/>
      <c r="X938" s="24"/>
      <c r="Y938" s="24"/>
      <c r="Z938" s="24"/>
      <c r="AA938" s="24"/>
      <c r="AB938" s="24"/>
      <c r="AC938" s="24"/>
    </row>
    <row r="939" spans="1:29">
      <c r="A939" s="24"/>
      <c r="B939" s="24"/>
      <c r="C939" s="24"/>
      <c r="D939" s="24"/>
      <c r="E939" s="24"/>
      <c r="F939" s="24"/>
      <c r="G939" s="24"/>
      <c r="W939" s="24"/>
      <c r="X939" s="24"/>
      <c r="Y939" s="24"/>
      <c r="Z939" s="24"/>
      <c r="AA939" s="24"/>
      <c r="AB939" s="24"/>
      <c r="AC939" s="24"/>
    </row>
    <row r="940" spans="1:29">
      <c r="A940" s="24"/>
      <c r="B940" s="24"/>
      <c r="C940" s="24"/>
      <c r="D940" s="24"/>
      <c r="E940" s="24"/>
      <c r="F940" s="24"/>
      <c r="G940" s="24"/>
      <c r="W940" s="24"/>
      <c r="X940" s="24"/>
      <c r="Y940" s="24"/>
      <c r="Z940" s="24"/>
      <c r="AA940" s="24"/>
      <c r="AB940" s="24"/>
      <c r="AC940" s="24"/>
    </row>
    <row r="941" spans="1:29">
      <c r="A941" s="24"/>
      <c r="B941" s="24"/>
      <c r="C941" s="24"/>
      <c r="D941" s="24"/>
      <c r="E941" s="24"/>
      <c r="F941" s="24"/>
      <c r="G941" s="24"/>
      <c r="W941" s="24"/>
      <c r="X941" s="24"/>
      <c r="Y941" s="24"/>
      <c r="Z941" s="24"/>
      <c r="AA941" s="24"/>
      <c r="AB941" s="24"/>
      <c r="AC941" s="24"/>
    </row>
    <row r="942" spans="1:29">
      <c r="A942" s="24"/>
      <c r="B942" s="24"/>
      <c r="C942" s="24"/>
      <c r="D942" s="24"/>
      <c r="E942" s="24"/>
      <c r="F942" s="24"/>
      <c r="G942" s="24"/>
      <c r="W942" s="24"/>
      <c r="X942" s="24"/>
      <c r="Y942" s="24"/>
      <c r="Z942" s="24"/>
      <c r="AA942" s="24"/>
      <c r="AB942" s="24"/>
      <c r="AC942" s="24"/>
    </row>
    <row r="943" spans="1:29">
      <c r="A943" s="24"/>
      <c r="B943" s="24"/>
      <c r="C943" s="24"/>
      <c r="D943" s="24"/>
      <c r="E943" s="24"/>
      <c r="F943" s="24"/>
      <c r="G943" s="24"/>
      <c r="W943" s="24"/>
      <c r="X943" s="24"/>
      <c r="Y943" s="24"/>
      <c r="Z943" s="24"/>
      <c r="AA943" s="24"/>
      <c r="AB943" s="24"/>
      <c r="AC943" s="24"/>
    </row>
    <row r="944" spans="1:29">
      <c r="A944" s="24"/>
      <c r="B944" s="24"/>
      <c r="C944" s="24"/>
      <c r="D944" s="24"/>
      <c r="E944" s="24"/>
      <c r="F944" s="24"/>
      <c r="G944" s="24"/>
      <c r="W944" s="24"/>
      <c r="X944" s="24"/>
      <c r="Y944" s="24"/>
      <c r="Z944" s="24"/>
      <c r="AA944" s="24"/>
      <c r="AB944" s="24"/>
      <c r="AC944" s="24"/>
    </row>
    <row r="945" spans="1:29">
      <c r="A945" s="24"/>
      <c r="B945" s="24"/>
      <c r="C945" s="24"/>
      <c r="D945" s="24"/>
      <c r="E945" s="24"/>
      <c r="F945" s="24"/>
      <c r="G945" s="24"/>
      <c r="W945" s="24"/>
      <c r="X945" s="24"/>
      <c r="Y945" s="24"/>
      <c r="Z945" s="24"/>
      <c r="AA945" s="24"/>
      <c r="AB945" s="24"/>
      <c r="AC945" s="24"/>
    </row>
    <row r="946" spans="1:29">
      <c r="A946" s="24"/>
      <c r="B946" s="24"/>
      <c r="C946" s="24"/>
      <c r="D946" s="24"/>
      <c r="E946" s="24"/>
      <c r="F946" s="24"/>
      <c r="G946" s="24"/>
      <c r="W946" s="24"/>
      <c r="X946" s="24"/>
      <c r="Y946" s="24"/>
      <c r="Z946" s="24"/>
      <c r="AA946" s="24"/>
      <c r="AB946" s="24"/>
      <c r="AC946" s="24"/>
    </row>
    <row r="947" spans="1:29">
      <c r="A947" s="24"/>
      <c r="B947" s="24"/>
      <c r="C947" s="24"/>
      <c r="D947" s="24"/>
      <c r="E947" s="24"/>
      <c r="F947" s="24"/>
      <c r="G947" s="24"/>
      <c r="W947" s="24"/>
      <c r="X947" s="24"/>
      <c r="Y947" s="24"/>
      <c r="Z947" s="24"/>
      <c r="AA947" s="24"/>
      <c r="AB947" s="24"/>
      <c r="AC947" s="24"/>
    </row>
    <row r="948" spans="1:29">
      <c r="A948" s="24"/>
      <c r="B948" s="24"/>
      <c r="C948" s="24"/>
      <c r="D948" s="24"/>
      <c r="E948" s="24"/>
      <c r="F948" s="24"/>
      <c r="G948" s="24"/>
      <c r="W948" s="24"/>
      <c r="X948" s="24"/>
      <c r="Y948" s="24"/>
      <c r="Z948" s="24"/>
      <c r="AA948" s="24"/>
      <c r="AB948" s="24"/>
      <c r="AC948" s="24"/>
    </row>
    <row r="949" spans="1:29">
      <c r="A949" s="24"/>
      <c r="B949" s="24"/>
      <c r="C949" s="24"/>
      <c r="D949" s="24"/>
      <c r="E949" s="24"/>
      <c r="F949" s="24"/>
      <c r="G949" s="24"/>
      <c r="W949" s="24"/>
      <c r="X949" s="24"/>
      <c r="Y949" s="24"/>
      <c r="Z949" s="24"/>
      <c r="AA949" s="24"/>
      <c r="AB949" s="24"/>
      <c r="AC949" s="24"/>
    </row>
    <row r="950" spans="1:29">
      <c r="A950" s="24"/>
      <c r="B950" s="24"/>
      <c r="C950" s="24"/>
      <c r="D950" s="24"/>
      <c r="E950" s="24"/>
      <c r="F950" s="24"/>
      <c r="G950" s="24"/>
      <c r="W950" s="24"/>
      <c r="X950" s="24"/>
      <c r="Y950" s="24"/>
      <c r="Z950" s="24"/>
      <c r="AA950" s="24"/>
      <c r="AB950" s="24"/>
      <c r="AC950" s="24"/>
    </row>
    <row r="951" spans="1:29">
      <c r="A951" s="24"/>
      <c r="B951" s="24"/>
      <c r="C951" s="24"/>
      <c r="D951" s="24"/>
      <c r="E951" s="24"/>
      <c r="F951" s="24"/>
      <c r="G951" s="24"/>
      <c r="W951" s="24"/>
      <c r="X951" s="24"/>
      <c r="Y951" s="24"/>
      <c r="Z951" s="24"/>
      <c r="AA951" s="24"/>
      <c r="AB951" s="24"/>
      <c r="AC951" s="24"/>
    </row>
    <row r="952" spans="1:29">
      <c r="A952" s="24"/>
      <c r="B952" s="24"/>
      <c r="C952" s="24"/>
      <c r="D952" s="24"/>
      <c r="E952" s="24"/>
      <c r="F952" s="24"/>
      <c r="G952" s="24"/>
      <c r="W952" s="24"/>
      <c r="X952" s="24"/>
      <c r="Y952" s="24"/>
      <c r="Z952" s="24"/>
      <c r="AA952" s="24"/>
      <c r="AB952" s="24"/>
      <c r="AC952" s="24"/>
    </row>
    <row r="953" spans="1:29">
      <c r="A953" s="24"/>
      <c r="B953" s="24"/>
      <c r="C953" s="24"/>
      <c r="D953" s="24"/>
      <c r="E953" s="24"/>
      <c r="F953" s="24"/>
      <c r="G953" s="24"/>
      <c r="W953" s="24"/>
      <c r="X953" s="24"/>
      <c r="Y953" s="24"/>
      <c r="Z953" s="24"/>
      <c r="AA953" s="24"/>
      <c r="AB953" s="24"/>
      <c r="AC953" s="24"/>
    </row>
    <row r="954" spans="1:29">
      <c r="A954" s="24"/>
      <c r="B954" s="24"/>
      <c r="C954" s="24"/>
      <c r="D954" s="24"/>
      <c r="E954" s="24"/>
      <c r="F954" s="24"/>
      <c r="G954" s="24"/>
      <c r="W954" s="24"/>
      <c r="X954" s="24"/>
      <c r="Y954" s="24"/>
      <c r="Z954" s="24"/>
      <c r="AA954" s="24"/>
      <c r="AB954" s="24"/>
      <c r="AC954" s="24"/>
    </row>
    <row r="955" spans="1:29">
      <c r="A955" s="24"/>
      <c r="B955" s="24"/>
      <c r="C955" s="24"/>
      <c r="D955" s="24"/>
      <c r="E955" s="24"/>
      <c r="F955" s="24"/>
      <c r="G955" s="24"/>
      <c r="W955" s="24"/>
      <c r="X955" s="24"/>
      <c r="Y955" s="24"/>
      <c r="Z955" s="24"/>
      <c r="AA955" s="24"/>
      <c r="AB955" s="24"/>
      <c r="AC955" s="24"/>
    </row>
    <row r="956" spans="1:29">
      <c r="A956" s="24"/>
      <c r="B956" s="24"/>
      <c r="C956" s="24"/>
      <c r="D956" s="24"/>
      <c r="E956" s="24"/>
      <c r="F956" s="24"/>
      <c r="G956" s="24"/>
      <c r="W956" s="24"/>
      <c r="X956" s="24"/>
      <c r="Y956" s="24"/>
      <c r="Z956" s="24"/>
      <c r="AA956" s="24"/>
      <c r="AB956" s="24"/>
      <c r="AC956" s="24"/>
    </row>
    <row r="957" spans="1:29">
      <c r="A957" s="24"/>
      <c r="B957" s="24"/>
      <c r="C957" s="24"/>
      <c r="D957" s="24"/>
      <c r="E957" s="24"/>
      <c r="F957" s="24"/>
      <c r="G957" s="24"/>
      <c r="W957" s="24"/>
      <c r="X957" s="24"/>
      <c r="Y957" s="24"/>
      <c r="Z957" s="24"/>
      <c r="AA957" s="24"/>
      <c r="AB957" s="24"/>
      <c r="AC957" s="24"/>
    </row>
    <row r="958" spans="1:29">
      <c r="A958" s="24"/>
      <c r="B958" s="24"/>
      <c r="C958" s="24"/>
      <c r="D958" s="24"/>
      <c r="E958" s="24"/>
      <c r="F958" s="24"/>
      <c r="G958" s="24"/>
      <c r="W958" s="24"/>
      <c r="X958" s="24"/>
      <c r="Y958" s="24"/>
      <c r="Z958" s="24"/>
      <c r="AA958" s="24"/>
      <c r="AB958" s="24"/>
      <c r="AC958" s="24"/>
    </row>
    <row r="959" spans="1:29">
      <c r="A959" s="24"/>
      <c r="B959" s="24"/>
      <c r="C959" s="24"/>
      <c r="D959" s="24"/>
      <c r="E959" s="24"/>
      <c r="F959" s="24"/>
      <c r="G959" s="24"/>
      <c r="W959" s="24"/>
      <c r="X959" s="24"/>
      <c r="Y959" s="24"/>
      <c r="Z959" s="24"/>
      <c r="AA959" s="24"/>
      <c r="AB959" s="24"/>
      <c r="AC959" s="24"/>
    </row>
    <row r="960" spans="1:29">
      <c r="A960" s="24"/>
      <c r="B960" s="24"/>
      <c r="C960" s="24"/>
      <c r="D960" s="24"/>
      <c r="E960" s="24"/>
      <c r="F960" s="24"/>
      <c r="G960" s="24"/>
      <c r="W960" s="24"/>
      <c r="X960" s="24"/>
      <c r="Y960" s="24"/>
      <c r="Z960" s="24"/>
      <c r="AA960" s="24"/>
      <c r="AB960" s="24"/>
      <c r="AC960" s="24"/>
    </row>
    <row r="961" spans="1:29">
      <c r="A961" s="24"/>
      <c r="B961" s="24"/>
      <c r="C961" s="24"/>
      <c r="D961" s="24"/>
      <c r="E961" s="24"/>
      <c r="F961" s="24"/>
      <c r="G961" s="24"/>
      <c r="W961" s="24"/>
      <c r="X961" s="24"/>
      <c r="Y961" s="24"/>
      <c r="Z961" s="24"/>
      <c r="AA961" s="24"/>
      <c r="AB961" s="24"/>
      <c r="AC961" s="24"/>
    </row>
    <row r="962" spans="1:29">
      <c r="A962" s="24"/>
      <c r="B962" s="24"/>
      <c r="C962" s="24"/>
      <c r="D962" s="24"/>
      <c r="E962" s="24"/>
      <c r="F962" s="24"/>
      <c r="G962" s="24"/>
      <c r="W962" s="24"/>
      <c r="X962" s="24"/>
      <c r="Y962" s="24"/>
      <c r="Z962" s="24"/>
      <c r="AA962" s="24"/>
      <c r="AB962" s="24"/>
      <c r="AC962" s="24"/>
    </row>
    <row r="963" spans="1:29">
      <c r="A963" s="24"/>
      <c r="B963" s="24"/>
      <c r="C963" s="24"/>
      <c r="D963" s="24"/>
      <c r="E963" s="24"/>
      <c r="F963" s="24"/>
      <c r="G963" s="24"/>
      <c r="W963" s="24"/>
      <c r="X963" s="24"/>
      <c r="Y963" s="24"/>
      <c r="Z963" s="24"/>
      <c r="AA963" s="24"/>
      <c r="AB963" s="24"/>
      <c r="AC963" s="24"/>
    </row>
    <row r="964" spans="1:29">
      <c r="A964" s="24"/>
      <c r="B964" s="24"/>
      <c r="C964" s="24"/>
      <c r="D964" s="24"/>
      <c r="E964" s="24"/>
      <c r="F964" s="24"/>
      <c r="G964" s="24"/>
      <c r="W964" s="24"/>
      <c r="X964" s="24"/>
      <c r="Y964" s="24"/>
      <c r="Z964" s="24"/>
      <c r="AA964" s="24"/>
      <c r="AB964" s="24"/>
      <c r="AC964" s="24"/>
    </row>
    <row r="965" spans="1:29">
      <c r="A965" s="24"/>
      <c r="B965" s="24"/>
      <c r="C965" s="24"/>
      <c r="D965" s="24"/>
      <c r="E965" s="24"/>
      <c r="F965" s="24"/>
      <c r="G965" s="24"/>
      <c r="W965" s="24"/>
      <c r="X965" s="24"/>
      <c r="Y965" s="24"/>
      <c r="Z965" s="24"/>
      <c r="AA965" s="24"/>
      <c r="AB965" s="24"/>
      <c r="AC965" s="24"/>
    </row>
    <row r="966" spans="1:29">
      <c r="A966" s="24"/>
      <c r="B966" s="24"/>
      <c r="C966" s="24"/>
      <c r="D966" s="24"/>
      <c r="E966" s="24"/>
      <c r="F966" s="24"/>
      <c r="G966" s="24"/>
      <c r="W966" s="24"/>
      <c r="X966" s="24"/>
      <c r="Y966" s="24"/>
      <c r="Z966" s="24"/>
      <c r="AA966" s="24"/>
      <c r="AB966" s="24"/>
      <c r="AC966" s="24"/>
    </row>
    <row r="967" spans="1:29">
      <c r="A967" s="24"/>
      <c r="B967" s="24"/>
      <c r="C967" s="24"/>
      <c r="D967" s="24"/>
      <c r="E967" s="24"/>
      <c r="F967" s="24"/>
      <c r="G967" s="24"/>
      <c r="W967" s="24"/>
      <c r="X967" s="24"/>
      <c r="Y967" s="24"/>
      <c r="Z967" s="24"/>
      <c r="AA967" s="24"/>
      <c r="AB967" s="24"/>
      <c r="AC967" s="24"/>
    </row>
    <row r="968" spans="1:29">
      <c r="A968" s="24"/>
      <c r="B968" s="24"/>
      <c r="C968" s="24"/>
      <c r="D968" s="24"/>
      <c r="E968" s="24"/>
      <c r="F968" s="24"/>
      <c r="G968" s="24"/>
      <c r="W968" s="24"/>
      <c r="X968" s="24"/>
      <c r="Y968" s="24"/>
      <c r="Z968" s="24"/>
      <c r="AA968" s="24"/>
      <c r="AB968" s="24"/>
      <c r="AC968" s="24"/>
    </row>
    <row r="969" spans="1:29">
      <c r="A969" s="24"/>
      <c r="B969" s="24"/>
      <c r="C969" s="24"/>
      <c r="D969" s="24"/>
      <c r="E969" s="24"/>
      <c r="F969" s="24"/>
      <c r="G969" s="24"/>
      <c r="W969" s="24"/>
      <c r="X969" s="24"/>
      <c r="Y969" s="24"/>
      <c r="Z969" s="24"/>
      <c r="AA969" s="24"/>
      <c r="AB969" s="24"/>
      <c r="AC969" s="24"/>
    </row>
    <row r="970" spans="1:29">
      <c r="A970" s="24"/>
      <c r="B970" s="24"/>
      <c r="C970" s="24"/>
      <c r="D970" s="24"/>
      <c r="E970" s="24"/>
      <c r="F970" s="24"/>
      <c r="G970" s="24"/>
      <c r="W970" s="24"/>
      <c r="X970" s="24"/>
      <c r="Y970" s="24"/>
      <c r="Z970" s="24"/>
      <c r="AA970" s="24"/>
      <c r="AB970" s="24"/>
      <c r="AC970" s="24"/>
    </row>
    <row r="971" spans="1:29">
      <c r="A971" s="24"/>
      <c r="B971" s="24"/>
      <c r="C971" s="24"/>
      <c r="D971" s="24"/>
      <c r="E971" s="24"/>
      <c r="F971" s="24"/>
      <c r="G971" s="24"/>
      <c r="W971" s="24"/>
      <c r="X971" s="24"/>
      <c r="Y971" s="24"/>
      <c r="Z971" s="24"/>
      <c r="AA971" s="24"/>
      <c r="AB971" s="24"/>
      <c r="AC971" s="24"/>
    </row>
    <row r="972" spans="1:29">
      <c r="A972" s="24"/>
      <c r="B972" s="24"/>
      <c r="C972" s="24"/>
      <c r="D972" s="24"/>
      <c r="E972" s="24"/>
      <c r="F972" s="24"/>
      <c r="G972" s="24"/>
      <c r="W972" s="24"/>
      <c r="X972" s="24"/>
      <c r="Y972" s="24"/>
      <c r="Z972" s="24"/>
      <c r="AA972" s="24"/>
      <c r="AB972" s="24"/>
      <c r="AC972" s="24"/>
    </row>
    <row r="973" spans="1:29">
      <c r="A973" s="24"/>
      <c r="B973" s="24"/>
      <c r="C973" s="24"/>
      <c r="D973" s="24"/>
      <c r="E973" s="24"/>
      <c r="F973" s="24"/>
      <c r="G973" s="24"/>
      <c r="W973" s="24"/>
      <c r="X973" s="24"/>
      <c r="Y973" s="24"/>
      <c r="Z973" s="24"/>
      <c r="AA973" s="24"/>
      <c r="AB973" s="24"/>
      <c r="AC973" s="24"/>
    </row>
    <row r="974" spans="1:29">
      <c r="A974" s="24"/>
      <c r="B974" s="24"/>
      <c r="C974" s="24"/>
      <c r="D974" s="24"/>
      <c r="E974" s="24"/>
      <c r="F974" s="24"/>
      <c r="G974" s="24"/>
      <c r="W974" s="24"/>
      <c r="X974" s="24"/>
      <c r="Y974" s="24"/>
      <c r="Z974" s="24"/>
      <c r="AA974" s="24"/>
      <c r="AB974" s="24"/>
      <c r="AC974" s="24"/>
    </row>
    <row r="975" spans="1:29">
      <c r="A975" s="24"/>
      <c r="B975" s="24"/>
      <c r="C975" s="24"/>
      <c r="D975" s="24"/>
      <c r="E975" s="24"/>
      <c r="F975" s="24"/>
      <c r="G975" s="24"/>
      <c r="W975" s="24"/>
      <c r="X975" s="24"/>
      <c r="Y975" s="24"/>
      <c r="Z975" s="24"/>
      <c r="AA975" s="24"/>
      <c r="AB975" s="24"/>
      <c r="AC975" s="24"/>
    </row>
    <row r="976" spans="1:29">
      <c r="A976" s="24"/>
      <c r="B976" s="24"/>
      <c r="C976" s="24"/>
      <c r="D976" s="24"/>
      <c r="E976" s="24"/>
      <c r="F976" s="24"/>
      <c r="G976" s="24"/>
      <c r="W976" s="24"/>
      <c r="X976" s="24"/>
      <c r="Y976" s="24"/>
      <c r="Z976" s="24"/>
      <c r="AA976" s="24"/>
      <c r="AB976" s="24"/>
      <c r="AC976" s="24"/>
    </row>
    <row r="977" spans="1:29">
      <c r="A977" s="24"/>
      <c r="B977" s="24"/>
      <c r="C977" s="24"/>
      <c r="D977" s="24"/>
      <c r="E977" s="24"/>
      <c r="F977" s="24"/>
      <c r="G977" s="24"/>
      <c r="W977" s="24"/>
      <c r="X977" s="24"/>
      <c r="Y977" s="24"/>
      <c r="Z977" s="24"/>
      <c r="AA977" s="24"/>
      <c r="AB977" s="24"/>
      <c r="AC977" s="24"/>
    </row>
    <row r="978" spans="1:29">
      <c r="A978" s="24"/>
      <c r="B978" s="24"/>
      <c r="C978" s="24"/>
      <c r="D978" s="24"/>
      <c r="E978" s="24"/>
      <c r="F978" s="24"/>
      <c r="G978" s="24"/>
      <c r="W978" s="24"/>
      <c r="X978" s="24"/>
      <c r="Y978" s="24"/>
      <c r="Z978" s="24"/>
      <c r="AA978" s="24"/>
      <c r="AB978" s="24"/>
      <c r="AC978" s="24"/>
    </row>
    <row r="979" spans="1:29">
      <c r="A979" s="24"/>
      <c r="B979" s="24"/>
      <c r="C979" s="24"/>
      <c r="D979" s="24"/>
      <c r="E979" s="24"/>
      <c r="F979" s="24"/>
      <c r="G979" s="24"/>
      <c r="W979" s="24"/>
      <c r="X979" s="24"/>
      <c r="Y979" s="24"/>
      <c r="Z979" s="24"/>
      <c r="AA979" s="24"/>
      <c r="AB979" s="24"/>
      <c r="AC979" s="24"/>
    </row>
    <row r="980" spans="1:29">
      <c r="A980" s="24"/>
      <c r="B980" s="24"/>
      <c r="C980" s="24"/>
      <c r="D980" s="24"/>
      <c r="E980" s="24"/>
      <c r="F980" s="24"/>
      <c r="G980" s="24"/>
      <c r="W980" s="24"/>
      <c r="X980" s="24"/>
      <c r="Y980" s="24"/>
      <c r="Z980" s="24"/>
      <c r="AA980" s="24"/>
      <c r="AB980" s="24"/>
      <c r="AC980" s="24"/>
    </row>
    <row r="981" spans="1:29">
      <c r="A981" s="24"/>
      <c r="B981" s="24"/>
      <c r="C981" s="24"/>
      <c r="D981" s="24"/>
      <c r="E981" s="24"/>
      <c r="F981" s="24"/>
      <c r="G981" s="24"/>
      <c r="W981" s="24"/>
      <c r="X981" s="24"/>
      <c r="Y981" s="24"/>
      <c r="Z981" s="24"/>
      <c r="AA981" s="24"/>
      <c r="AB981" s="24"/>
      <c r="AC981" s="24"/>
    </row>
    <row r="982" spans="1:29">
      <c r="A982" s="24"/>
      <c r="B982" s="24"/>
      <c r="C982" s="24"/>
      <c r="D982" s="24"/>
      <c r="E982" s="24"/>
      <c r="F982" s="24"/>
      <c r="G982" s="24"/>
      <c r="W982" s="24"/>
      <c r="X982" s="24"/>
      <c r="Y982" s="24"/>
      <c r="Z982" s="24"/>
      <c r="AA982" s="24"/>
      <c r="AB982" s="24"/>
      <c r="AC982" s="24"/>
    </row>
    <row r="983" spans="1:29">
      <c r="A983" s="24"/>
      <c r="B983" s="24"/>
      <c r="C983" s="24"/>
      <c r="D983" s="24"/>
      <c r="E983" s="24"/>
      <c r="F983" s="24"/>
      <c r="G983" s="24"/>
      <c r="W983" s="24"/>
      <c r="X983" s="24"/>
      <c r="Y983" s="24"/>
      <c r="Z983" s="24"/>
      <c r="AA983" s="24"/>
      <c r="AB983" s="24"/>
      <c r="AC983" s="24"/>
    </row>
    <row r="984" spans="1:29">
      <c r="A984" s="24"/>
      <c r="B984" s="24"/>
      <c r="C984" s="24"/>
      <c r="D984" s="24"/>
      <c r="E984" s="24"/>
      <c r="F984" s="24"/>
      <c r="G984" s="24"/>
      <c r="W984" s="24"/>
      <c r="X984" s="24"/>
      <c r="Y984" s="24"/>
      <c r="Z984" s="24"/>
      <c r="AA984" s="24"/>
      <c r="AB984" s="24"/>
      <c r="AC984" s="24"/>
    </row>
    <row r="985" spans="1:29">
      <c r="A985" s="24"/>
      <c r="B985" s="24"/>
      <c r="C985" s="24"/>
      <c r="D985" s="24"/>
      <c r="E985" s="24"/>
      <c r="F985" s="24"/>
      <c r="G985" s="24"/>
      <c r="W985" s="24"/>
      <c r="X985" s="24"/>
      <c r="Y985" s="24"/>
      <c r="Z985" s="24"/>
      <c r="AA985" s="24"/>
      <c r="AB985" s="24"/>
      <c r="AC985" s="24"/>
    </row>
    <row r="986" spans="1:29">
      <c r="A986" s="24"/>
      <c r="B986" s="24"/>
      <c r="C986" s="24"/>
      <c r="D986" s="24"/>
      <c r="E986" s="24"/>
      <c r="F986" s="24"/>
      <c r="G986" s="24"/>
      <c r="W986" s="24"/>
      <c r="X986" s="24"/>
      <c r="Y986" s="24"/>
      <c r="Z986" s="24"/>
      <c r="AA986" s="24"/>
      <c r="AB986" s="24"/>
      <c r="AC986" s="24"/>
    </row>
    <row r="987" spans="1:29">
      <c r="A987" s="24"/>
      <c r="B987" s="24"/>
      <c r="C987" s="24"/>
      <c r="D987" s="24"/>
      <c r="E987" s="24"/>
      <c r="F987" s="24"/>
      <c r="G987" s="24"/>
      <c r="W987" s="24"/>
      <c r="X987" s="24"/>
      <c r="Y987" s="24"/>
      <c r="Z987" s="24"/>
      <c r="AA987" s="24"/>
      <c r="AB987" s="24"/>
      <c r="AC987" s="24"/>
    </row>
    <row r="988" spans="1:29">
      <c r="A988" s="24"/>
      <c r="B988" s="24"/>
      <c r="C988" s="24"/>
      <c r="D988" s="24"/>
      <c r="E988" s="24"/>
      <c r="F988" s="24"/>
      <c r="G988" s="24"/>
      <c r="W988" s="24"/>
      <c r="X988" s="24"/>
      <c r="Y988" s="24"/>
      <c r="Z988" s="24"/>
      <c r="AA988" s="24"/>
      <c r="AB988" s="24"/>
      <c r="AC988" s="24"/>
    </row>
    <row r="989" spans="1:29">
      <c r="A989" s="24"/>
      <c r="B989" s="24"/>
      <c r="C989" s="24"/>
      <c r="D989" s="24"/>
      <c r="E989" s="24"/>
      <c r="F989" s="24"/>
      <c r="G989" s="24"/>
      <c r="W989" s="24"/>
      <c r="X989" s="24"/>
      <c r="Y989" s="24"/>
      <c r="Z989" s="24"/>
      <c r="AA989" s="24"/>
      <c r="AB989" s="24"/>
      <c r="AC989" s="24"/>
    </row>
    <row r="990" spans="1:29">
      <c r="A990" s="24"/>
      <c r="B990" s="24"/>
      <c r="C990" s="24"/>
      <c r="D990" s="24"/>
      <c r="E990" s="24"/>
      <c r="F990" s="24"/>
      <c r="G990" s="24"/>
      <c r="W990" s="24"/>
      <c r="X990" s="24"/>
      <c r="Y990" s="24"/>
      <c r="Z990" s="24"/>
      <c r="AA990" s="24"/>
      <c r="AB990" s="24"/>
      <c r="AC990" s="24"/>
    </row>
    <row r="991" spans="1:29">
      <c r="A991" s="24"/>
      <c r="B991" s="24"/>
      <c r="C991" s="24"/>
      <c r="D991" s="24"/>
      <c r="E991" s="24"/>
      <c r="F991" s="24"/>
      <c r="G991" s="24"/>
      <c r="W991" s="24"/>
      <c r="X991" s="24"/>
      <c r="Y991" s="24"/>
      <c r="Z991" s="24"/>
      <c r="AA991" s="24"/>
      <c r="AB991" s="24"/>
      <c r="AC991" s="24"/>
    </row>
    <row r="992" spans="1:29">
      <c r="A992" s="24"/>
      <c r="B992" s="24"/>
      <c r="C992" s="24"/>
      <c r="D992" s="24"/>
      <c r="E992" s="24"/>
      <c r="F992" s="24"/>
      <c r="G992" s="24"/>
      <c r="W992" s="24"/>
      <c r="X992" s="24"/>
      <c r="Y992" s="24"/>
      <c r="Z992" s="24"/>
      <c r="AA992" s="24"/>
      <c r="AB992" s="24"/>
      <c r="AC992" s="24"/>
    </row>
    <row r="993" spans="1:29">
      <c r="A993" s="24"/>
      <c r="B993" s="24"/>
      <c r="C993" s="24"/>
      <c r="D993" s="24"/>
      <c r="E993" s="24"/>
      <c r="F993" s="24"/>
      <c r="G993" s="24"/>
      <c r="W993" s="24"/>
      <c r="X993" s="24"/>
      <c r="Y993" s="24"/>
      <c r="Z993" s="24"/>
      <c r="AA993" s="24"/>
      <c r="AB993" s="24"/>
      <c r="AC993" s="24"/>
    </row>
    <row r="994" spans="1:29">
      <c r="A994" s="24"/>
      <c r="B994" s="24"/>
      <c r="C994" s="24"/>
      <c r="D994" s="24"/>
      <c r="E994" s="24"/>
      <c r="F994" s="24"/>
      <c r="G994" s="24"/>
      <c r="W994" s="24"/>
      <c r="X994" s="24"/>
      <c r="Y994" s="24"/>
      <c r="Z994" s="24"/>
      <c r="AA994" s="24"/>
      <c r="AB994" s="24"/>
      <c r="AC994" s="24"/>
    </row>
    <row r="995" spans="1:29">
      <c r="A995" s="24"/>
      <c r="B995" s="24"/>
      <c r="C995" s="24"/>
      <c r="D995" s="24"/>
      <c r="E995" s="24"/>
      <c r="F995" s="24"/>
      <c r="G995" s="24"/>
      <c r="W995" s="24"/>
      <c r="X995" s="24"/>
      <c r="Y995" s="24"/>
      <c r="Z995" s="24"/>
      <c r="AA995" s="24"/>
      <c r="AB995" s="24"/>
      <c r="AC995" s="24"/>
    </row>
    <row r="996" spans="1:29">
      <c r="A996" s="24"/>
      <c r="B996" s="24"/>
      <c r="C996" s="24"/>
      <c r="D996" s="24"/>
      <c r="E996" s="24"/>
      <c r="F996" s="24"/>
      <c r="G996" s="24"/>
      <c r="W996" s="24"/>
      <c r="X996" s="24"/>
      <c r="Y996" s="24"/>
      <c r="Z996" s="24"/>
      <c r="AA996" s="24"/>
      <c r="AB996" s="24"/>
      <c r="AC996" s="24"/>
    </row>
    <row r="997" spans="1:29">
      <c r="A997" s="24"/>
      <c r="B997" s="24"/>
      <c r="C997" s="24"/>
      <c r="D997" s="24"/>
      <c r="E997" s="24"/>
      <c r="F997" s="24"/>
      <c r="G997" s="24"/>
      <c r="W997" s="24"/>
      <c r="X997" s="24"/>
      <c r="Y997" s="24"/>
      <c r="Z997" s="24"/>
      <c r="AA997" s="24"/>
      <c r="AB997" s="24"/>
      <c r="AC997" s="24"/>
    </row>
    <row r="998" spans="1:29">
      <c r="A998" s="24"/>
      <c r="B998" s="24"/>
      <c r="C998" s="24"/>
      <c r="D998" s="24"/>
      <c r="E998" s="24"/>
      <c r="F998" s="24"/>
      <c r="G998" s="24"/>
      <c r="W998" s="24"/>
      <c r="X998" s="24"/>
      <c r="Y998" s="24"/>
      <c r="Z998" s="24"/>
      <c r="AA998" s="24"/>
      <c r="AB998" s="24"/>
      <c r="AC998" s="24"/>
    </row>
    <row r="999" spans="1:29">
      <c r="A999" s="24"/>
      <c r="B999" s="24"/>
      <c r="C999" s="24"/>
      <c r="D999" s="24"/>
      <c r="E999" s="24"/>
      <c r="F999" s="24"/>
      <c r="G999" s="24"/>
      <c r="W999" s="24"/>
      <c r="X999" s="24"/>
      <c r="Y999" s="24"/>
      <c r="Z999" s="24"/>
      <c r="AA999" s="24"/>
      <c r="AB999" s="24"/>
      <c r="AC999" s="24"/>
    </row>
    <row r="1000" spans="1:29">
      <c r="A1000" s="24"/>
      <c r="B1000" s="24"/>
      <c r="C1000" s="24"/>
      <c r="D1000" s="24"/>
      <c r="E1000" s="24"/>
      <c r="F1000" s="24"/>
      <c r="G1000" s="24"/>
      <c r="W1000" s="24"/>
      <c r="X1000" s="24"/>
      <c r="Y1000" s="24"/>
      <c r="Z1000" s="24"/>
      <c r="AA1000" s="24"/>
      <c r="AB1000" s="24"/>
      <c r="AC1000" s="24"/>
    </row>
    <row r="1001" spans="1:29">
      <c r="A1001" s="24"/>
      <c r="B1001" s="24"/>
      <c r="C1001" s="24"/>
      <c r="D1001" s="24"/>
      <c r="E1001" s="24"/>
      <c r="F1001" s="24"/>
      <c r="G1001" s="24"/>
      <c r="W1001" s="24"/>
      <c r="X1001" s="24"/>
      <c r="Y1001" s="24"/>
      <c r="Z1001" s="24"/>
      <c r="AA1001" s="24"/>
      <c r="AB1001" s="24"/>
      <c r="AC1001" s="24"/>
    </row>
    <row r="1002" spans="1:29">
      <c r="A1002" s="24"/>
      <c r="B1002" s="24"/>
      <c r="C1002" s="24"/>
      <c r="D1002" s="24"/>
      <c r="E1002" s="24"/>
      <c r="F1002" s="24"/>
      <c r="G1002" s="24"/>
      <c r="W1002" s="24"/>
      <c r="X1002" s="24"/>
      <c r="Y1002" s="24"/>
      <c r="Z1002" s="24"/>
      <c r="AA1002" s="24"/>
      <c r="AB1002" s="24"/>
      <c r="AC1002" s="24"/>
    </row>
    <row r="1003" spans="1:29">
      <c r="A1003" s="24"/>
      <c r="B1003" s="24"/>
      <c r="C1003" s="24"/>
      <c r="D1003" s="24"/>
      <c r="E1003" s="24"/>
      <c r="F1003" s="24"/>
      <c r="G1003" s="24"/>
      <c r="W1003" s="24"/>
      <c r="X1003" s="24"/>
      <c r="Y1003" s="24"/>
      <c r="Z1003" s="24"/>
      <c r="AA1003" s="24"/>
      <c r="AB1003" s="24"/>
      <c r="AC1003" s="24"/>
    </row>
    <row r="1004" spans="1:29">
      <c r="A1004" s="24"/>
      <c r="B1004" s="24"/>
      <c r="C1004" s="24"/>
      <c r="D1004" s="24"/>
      <c r="E1004" s="24"/>
      <c r="F1004" s="24"/>
      <c r="G1004" s="24"/>
      <c r="W1004" s="24"/>
      <c r="X1004" s="24"/>
      <c r="Y1004" s="24"/>
      <c r="Z1004" s="24"/>
      <c r="AA1004" s="24"/>
      <c r="AB1004" s="24"/>
      <c r="AC1004" s="24"/>
    </row>
    <row r="1005" spans="1:29">
      <c r="A1005" s="24"/>
      <c r="B1005" s="24"/>
      <c r="C1005" s="24"/>
      <c r="D1005" s="24"/>
      <c r="E1005" s="24"/>
      <c r="F1005" s="24"/>
      <c r="G1005" s="24"/>
      <c r="W1005" s="24"/>
      <c r="X1005" s="24"/>
      <c r="Y1005" s="24"/>
      <c r="Z1005" s="24"/>
      <c r="AA1005" s="24"/>
      <c r="AB1005" s="24"/>
      <c r="AC1005" s="24"/>
    </row>
    <row r="1006" spans="1:29">
      <c r="A1006" s="24"/>
      <c r="B1006" s="24"/>
      <c r="C1006" s="24"/>
      <c r="D1006" s="24"/>
      <c r="E1006" s="24"/>
      <c r="F1006" s="24"/>
      <c r="G1006" s="24"/>
      <c r="W1006" s="24"/>
      <c r="X1006" s="24"/>
      <c r="Y1006" s="24"/>
      <c r="Z1006" s="24"/>
      <c r="AA1006" s="24"/>
      <c r="AB1006" s="24"/>
      <c r="AC1006" s="24"/>
    </row>
    <row r="1007" spans="1:29">
      <c r="A1007" s="24"/>
      <c r="B1007" s="24"/>
      <c r="C1007" s="24"/>
      <c r="D1007" s="24"/>
      <c r="E1007" s="24"/>
      <c r="F1007" s="24"/>
      <c r="G1007" s="24"/>
      <c r="W1007" s="24"/>
      <c r="X1007" s="24"/>
      <c r="Y1007" s="24"/>
      <c r="Z1007" s="24"/>
      <c r="AA1007" s="24"/>
      <c r="AB1007" s="24"/>
      <c r="AC1007" s="24"/>
    </row>
    <row r="1008" spans="1:29">
      <c r="A1008" s="24"/>
      <c r="B1008" s="24"/>
      <c r="C1008" s="24"/>
      <c r="D1008" s="24"/>
      <c r="E1008" s="24"/>
      <c r="F1008" s="24"/>
      <c r="G1008" s="24"/>
      <c r="W1008" s="24"/>
      <c r="X1008" s="24"/>
      <c r="Y1008" s="24"/>
      <c r="Z1008" s="24"/>
      <c r="AA1008" s="24"/>
      <c r="AB1008" s="24"/>
      <c r="AC1008" s="24"/>
    </row>
    <row r="1009" spans="1:29">
      <c r="A1009" s="24"/>
      <c r="B1009" s="24"/>
      <c r="C1009" s="24"/>
      <c r="D1009" s="24"/>
      <c r="E1009" s="24"/>
      <c r="F1009" s="24"/>
      <c r="G1009" s="24"/>
      <c r="W1009" s="24"/>
      <c r="X1009" s="24"/>
      <c r="Y1009" s="24"/>
      <c r="Z1009" s="24"/>
      <c r="AA1009" s="24"/>
      <c r="AB1009" s="24"/>
      <c r="AC1009" s="24"/>
    </row>
    <row r="1010" spans="1:29">
      <c r="A1010" s="24"/>
      <c r="B1010" s="24"/>
      <c r="C1010" s="24"/>
      <c r="D1010" s="24"/>
      <c r="E1010" s="24"/>
      <c r="F1010" s="24"/>
      <c r="G1010" s="24"/>
      <c r="W1010" s="24"/>
      <c r="X1010" s="24"/>
      <c r="Y1010" s="24"/>
      <c r="Z1010" s="24"/>
      <c r="AA1010" s="24"/>
      <c r="AB1010" s="24"/>
      <c r="AC1010" s="24"/>
    </row>
    <row r="1011" spans="1:29">
      <c r="A1011" s="24"/>
      <c r="B1011" s="24"/>
      <c r="C1011" s="24"/>
      <c r="D1011" s="24"/>
      <c r="E1011" s="24"/>
      <c r="F1011" s="24"/>
      <c r="G1011" s="24"/>
      <c r="W1011" s="24"/>
      <c r="X1011" s="24"/>
      <c r="Y1011" s="24"/>
      <c r="Z1011" s="24"/>
      <c r="AA1011" s="24"/>
      <c r="AB1011" s="24"/>
      <c r="AC1011" s="24"/>
    </row>
    <row r="1012" spans="1:29">
      <c r="A1012" s="24"/>
      <c r="B1012" s="24"/>
      <c r="C1012" s="24"/>
      <c r="D1012" s="24"/>
      <c r="E1012" s="24"/>
      <c r="F1012" s="24"/>
      <c r="G1012" s="24"/>
      <c r="W1012" s="24"/>
      <c r="X1012" s="24"/>
      <c r="Y1012" s="24"/>
      <c r="Z1012" s="24"/>
      <c r="AA1012" s="24"/>
      <c r="AB1012" s="24"/>
      <c r="AC1012" s="24"/>
    </row>
    <row r="1013" spans="1:29">
      <c r="A1013" s="24"/>
      <c r="B1013" s="24"/>
      <c r="C1013" s="24"/>
      <c r="D1013" s="24"/>
      <c r="E1013" s="24"/>
      <c r="F1013" s="24"/>
      <c r="G1013" s="24"/>
      <c r="W1013" s="24"/>
      <c r="X1013" s="24"/>
      <c r="Y1013" s="24"/>
      <c r="Z1013" s="24"/>
      <c r="AA1013" s="24"/>
      <c r="AB1013" s="24"/>
      <c r="AC1013" s="24"/>
    </row>
    <row r="1014" spans="1:29">
      <c r="A1014" s="24"/>
      <c r="B1014" s="24"/>
      <c r="C1014" s="24"/>
      <c r="D1014" s="24"/>
      <c r="E1014" s="24"/>
      <c r="F1014" s="24"/>
      <c r="G1014" s="24"/>
      <c r="W1014" s="24"/>
      <c r="X1014" s="24"/>
      <c r="Y1014" s="24"/>
      <c r="Z1014" s="24"/>
      <c r="AA1014" s="24"/>
      <c r="AB1014" s="24"/>
      <c r="AC1014" s="24"/>
    </row>
    <row r="1015" spans="1:29">
      <c r="A1015" s="24"/>
      <c r="B1015" s="24"/>
      <c r="C1015" s="24"/>
      <c r="D1015" s="24"/>
      <c r="E1015" s="24"/>
      <c r="F1015" s="24"/>
      <c r="G1015" s="24"/>
      <c r="W1015" s="24"/>
      <c r="X1015" s="24"/>
      <c r="Y1015" s="24"/>
      <c r="Z1015" s="24"/>
      <c r="AA1015" s="24"/>
      <c r="AB1015" s="24"/>
      <c r="AC1015" s="24"/>
    </row>
    <row r="1016" spans="1:29">
      <c r="A1016" s="24"/>
      <c r="B1016" s="24"/>
      <c r="C1016" s="24"/>
      <c r="D1016" s="24"/>
      <c r="E1016" s="24"/>
      <c r="F1016" s="24"/>
      <c r="G1016" s="24"/>
      <c r="W1016" s="24"/>
      <c r="X1016" s="24"/>
      <c r="Y1016" s="24"/>
      <c r="Z1016" s="24"/>
      <c r="AA1016" s="24"/>
      <c r="AB1016" s="24"/>
      <c r="AC1016" s="24"/>
    </row>
    <row r="1017" spans="1:29">
      <c r="A1017" s="24"/>
      <c r="B1017" s="24"/>
      <c r="C1017" s="24"/>
      <c r="D1017" s="24"/>
      <c r="E1017" s="24"/>
      <c r="F1017" s="24"/>
      <c r="G1017" s="24"/>
      <c r="W1017" s="24"/>
      <c r="X1017" s="24"/>
      <c r="Y1017" s="24"/>
      <c r="Z1017" s="24"/>
      <c r="AA1017" s="24"/>
      <c r="AB1017" s="24"/>
      <c r="AC1017" s="24"/>
    </row>
    <row r="1018" spans="1:29">
      <c r="A1018" s="24"/>
      <c r="B1018" s="24"/>
      <c r="C1018" s="24"/>
      <c r="D1018" s="24"/>
      <c r="E1018" s="24"/>
      <c r="F1018" s="24"/>
      <c r="G1018" s="24"/>
      <c r="W1018" s="24"/>
      <c r="X1018" s="24"/>
      <c r="Y1018" s="24"/>
      <c r="Z1018" s="24"/>
      <c r="AA1018" s="24"/>
      <c r="AB1018" s="24"/>
      <c r="AC1018" s="24"/>
    </row>
    <row r="1019" spans="1:29">
      <c r="A1019" s="24"/>
      <c r="B1019" s="24"/>
      <c r="C1019" s="24"/>
      <c r="D1019" s="24"/>
      <c r="E1019" s="24"/>
      <c r="F1019" s="24"/>
      <c r="G1019" s="24"/>
      <c r="W1019" s="24"/>
      <c r="X1019" s="24"/>
      <c r="Y1019" s="24"/>
      <c r="Z1019" s="24"/>
      <c r="AA1019" s="24"/>
      <c r="AB1019" s="24"/>
      <c r="AC1019" s="24"/>
    </row>
    <row r="1020" spans="1:29">
      <c r="A1020" s="24"/>
      <c r="B1020" s="24"/>
      <c r="C1020" s="24"/>
      <c r="D1020" s="24"/>
      <c r="E1020" s="24"/>
      <c r="F1020" s="24"/>
      <c r="G1020" s="24"/>
      <c r="W1020" s="24"/>
      <c r="X1020" s="24"/>
      <c r="Y1020" s="24"/>
      <c r="Z1020" s="24"/>
      <c r="AA1020" s="24"/>
      <c r="AB1020" s="24"/>
      <c r="AC1020" s="24"/>
    </row>
    <row r="1021" spans="1:29">
      <c r="A1021" s="24"/>
      <c r="B1021" s="24"/>
      <c r="C1021" s="24"/>
      <c r="D1021" s="24"/>
      <c r="E1021" s="24"/>
      <c r="F1021" s="24"/>
      <c r="G1021" s="24"/>
      <c r="W1021" s="24"/>
      <c r="X1021" s="24"/>
      <c r="Y1021" s="24"/>
      <c r="Z1021" s="24"/>
      <c r="AA1021" s="24"/>
      <c r="AB1021" s="24"/>
      <c r="AC1021" s="24"/>
    </row>
    <row r="1022" spans="1:29">
      <c r="A1022" s="24"/>
      <c r="B1022" s="24"/>
      <c r="C1022" s="24"/>
      <c r="D1022" s="24"/>
      <c r="E1022" s="24"/>
      <c r="F1022" s="24"/>
      <c r="G1022" s="24"/>
      <c r="W1022" s="24"/>
      <c r="X1022" s="24"/>
      <c r="Y1022" s="24"/>
      <c r="Z1022" s="24"/>
      <c r="AA1022" s="24"/>
      <c r="AB1022" s="24"/>
      <c r="AC1022" s="24"/>
    </row>
    <row r="1023" spans="1:29">
      <c r="A1023" s="24"/>
      <c r="B1023" s="24"/>
      <c r="C1023" s="24"/>
      <c r="D1023" s="24"/>
      <c r="E1023" s="24"/>
      <c r="F1023" s="24"/>
      <c r="G1023" s="24"/>
      <c r="W1023" s="24"/>
      <c r="X1023" s="24"/>
      <c r="Y1023" s="24"/>
      <c r="Z1023" s="24"/>
      <c r="AA1023" s="24"/>
      <c r="AB1023" s="24"/>
      <c r="AC1023" s="24"/>
    </row>
    <row r="1024" spans="1:29">
      <c r="A1024" s="24"/>
      <c r="B1024" s="24"/>
      <c r="C1024" s="24"/>
      <c r="D1024" s="24"/>
      <c r="E1024" s="24"/>
      <c r="F1024" s="24"/>
      <c r="G1024" s="24"/>
      <c r="W1024" s="24"/>
      <c r="X1024" s="24"/>
      <c r="Y1024" s="24"/>
      <c r="Z1024" s="24"/>
      <c r="AA1024" s="24"/>
      <c r="AB1024" s="24"/>
      <c r="AC1024" s="24"/>
    </row>
    <row r="1025" spans="1:29">
      <c r="A1025" s="24"/>
      <c r="B1025" s="24"/>
      <c r="C1025" s="24"/>
      <c r="D1025" s="24"/>
      <c r="E1025" s="24"/>
      <c r="F1025" s="24"/>
      <c r="G1025" s="24"/>
      <c r="W1025" s="24"/>
      <c r="X1025" s="24"/>
      <c r="Y1025" s="24"/>
      <c r="Z1025" s="24"/>
      <c r="AA1025" s="24"/>
      <c r="AB1025" s="24"/>
      <c r="AC1025" s="24"/>
    </row>
    <row r="1026" spans="1:29">
      <c r="A1026" s="24"/>
      <c r="B1026" s="24"/>
      <c r="C1026" s="24"/>
      <c r="D1026" s="24"/>
      <c r="E1026" s="24"/>
      <c r="F1026" s="24"/>
      <c r="G1026" s="24"/>
      <c r="W1026" s="24"/>
      <c r="X1026" s="24"/>
      <c r="Y1026" s="24"/>
      <c r="Z1026" s="24"/>
      <c r="AA1026" s="24"/>
      <c r="AB1026" s="24"/>
      <c r="AC1026" s="24"/>
    </row>
    <row r="1027" spans="1:29">
      <c r="A1027" s="24"/>
      <c r="B1027" s="24"/>
      <c r="C1027" s="24"/>
      <c r="D1027" s="24"/>
      <c r="E1027" s="24"/>
      <c r="F1027" s="24"/>
      <c r="G1027" s="24"/>
      <c r="W1027" s="24"/>
      <c r="X1027" s="24"/>
      <c r="Y1027" s="24"/>
      <c r="Z1027" s="24"/>
      <c r="AA1027" s="24"/>
      <c r="AB1027" s="24"/>
      <c r="AC1027" s="24"/>
    </row>
    <row r="1028" spans="1:29">
      <c r="A1028" s="24"/>
      <c r="B1028" s="24"/>
      <c r="C1028" s="24"/>
      <c r="D1028" s="24"/>
      <c r="E1028" s="24"/>
      <c r="F1028" s="24"/>
      <c r="G1028" s="24"/>
      <c r="W1028" s="24"/>
      <c r="X1028" s="24"/>
      <c r="Y1028" s="24"/>
      <c r="Z1028" s="24"/>
      <c r="AA1028" s="24"/>
      <c r="AB1028" s="24"/>
      <c r="AC1028" s="24"/>
    </row>
    <row r="1029" spans="1:29">
      <c r="A1029" s="24"/>
      <c r="B1029" s="24"/>
      <c r="C1029" s="24"/>
      <c r="D1029" s="24"/>
      <c r="E1029" s="24"/>
      <c r="F1029" s="24"/>
      <c r="G1029" s="24"/>
      <c r="W1029" s="24"/>
      <c r="X1029" s="24"/>
      <c r="Y1029" s="24"/>
      <c r="Z1029" s="24"/>
      <c r="AA1029" s="24"/>
      <c r="AB1029" s="24"/>
      <c r="AC1029" s="24"/>
    </row>
    <row r="1030" spans="1:29">
      <c r="A1030" s="24"/>
      <c r="B1030" s="24"/>
      <c r="C1030" s="24"/>
      <c r="D1030" s="24"/>
      <c r="E1030" s="24"/>
      <c r="F1030" s="24"/>
      <c r="G1030" s="24"/>
      <c r="W1030" s="24"/>
      <c r="X1030" s="24"/>
      <c r="Y1030" s="24"/>
      <c r="Z1030" s="24"/>
      <c r="AA1030" s="24"/>
      <c r="AB1030" s="24"/>
      <c r="AC1030" s="24"/>
    </row>
    <row r="1031" spans="1:29">
      <c r="A1031" s="24"/>
      <c r="B1031" s="24"/>
      <c r="C1031" s="24"/>
      <c r="D1031" s="24"/>
      <c r="E1031" s="24"/>
      <c r="F1031" s="24"/>
      <c r="G1031" s="24"/>
      <c r="W1031" s="24"/>
      <c r="X1031" s="24"/>
      <c r="Y1031" s="24"/>
      <c r="Z1031" s="24"/>
      <c r="AA1031" s="24"/>
      <c r="AB1031" s="24"/>
      <c r="AC1031" s="24"/>
    </row>
    <row r="1032" spans="1:29">
      <c r="A1032" s="24"/>
      <c r="B1032" s="24"/>
      <c r="C1032" s="24"/>
      <c r="D1032" s="24"/>
      <c r="E1032" s="24"/>
      <c r="F1032" s="24"/>
      <c r="G1032" s="24"/>
      <c r="W1032" s="24"/>
      <c r="X1032" s="24"/>
      <c r="Y1032" s="24"/>
      <c r="Z1032" s="24"/>
      <c r="AA1032" s="24"/>
      <c r="AB1032" s="24"/>
      <c r="AC1032" s="24"/>
    </row>
    <row r="1033" spans="1:29">
      <c r="A1033" s="24"/>
      <c r="B1033" s="24"/>
      <c r="C1033" s="24"/>
      <c r="D1033" s="24"/>
      <c r="E1033" s="24"/>
      <c r="F1033" s="24"/>
      <c r="G1033" s="24"/>
      <c r="W1033" s="24"/>
      <c r="X1033" s="24"/>
      <c r="Y1033" s="24"/>
      <c r="Z1033" s="24"/>
      <c r="AA1033" s="24"/>
      <c r="AB1033" s="24"/>
      <c r="AC1033" s="24"/>
    </row>
    <row r="1034" spans="1:29">
      <c r="A1034" s="24"/>
      <c r="B1034" s="24"/>
      <c r="C1034" s="24"/>
      <c r="D1034" s="24"/>
      <c r="E1034" s="24"/>
      <c r="F1034" s="24"/>
      <c r="G1034" s="24"/>
      <c r="W1034" s="24"/>
      <c r="X1034" s="24"/>
      <c r="Y1034" s="24"/>
      <c r="Z1034" s="24"/>
      <c r="AA1034" s="24"/>
      <c r="AB1034" s="24"/>
      <c r="AC1034" s="24"/>
    </row>
    <row r="1035" spans="1:29">
      <c r="A1035" s="24"/>
      <c r="B1035" s="24"/>
      <c r="C1035" s="24"/>
      <c r="D1035" s="24"/>
      <c r="E1035" s="24"/>
      <c r="F1035" s="24"/>
      <c r="G1035" s="24"/>
      <c r="W1035" s="24"/>
      <c r="X1035" s="24"/>
      <c r="Y1035" s="24"/>
      <c r="Z1035" s="24"/>
      <c r="AA1035" s="24"/>
      <c r="AB1035" s="24"/>
      <c r="AC1035" s="24"/>
    </row>
    <row r="1036" spans="1:29">
      <c r="A1036" s="24"/>
      <c r="B1036" s="24"/>
      <c r="C1036" s="24"/>
      <c r="D1036" s="24"/>
      <c r="E1036" s="24"/>
      <c r="F1036" s="24"/>
      <c r="G1036" s="24"/>
      <c r="W1036" s="24"/>
      <c r="X1036" s="24"/>
      <c r="Y1036" s="24"/>
      <c r="Z1036" s="24"/>
      <c r="AA1036" s="24"/>
      <c r="AB1036" s="24"/>
      <c r="AC1036" s="24"/>
    </row>
    <row r="1037" spans="1:29">
      <c r="A1037" s="24"/>
      <c r="B1037" s="24"/>
      <c r="C1037" s="24"/>
      <c r="D1037" s="24"/>
      <c r="E1037" s="24"/>
      <c r="F1037" s="24"/>
      <c r="G1037" s="24"/>
      <c r="W1037" s="24"/>
      <c r="X1037" s="24"/>
      <c r="Y1037" s="24"/>
      <c r="Z1037" s="24"/>
      <c r="AA1037" s="24"/>
      <c r="AB1037" s="24"/>
      <c r="AC1037" s="24"/>
    </row>
    <row r="1038" spans="1:29">
      <c r="A1038" s="24"/>
      <c r="B1038" s="24"/>
      <c r="C1038" s="24"/>
      <c r="D1038" s="24"/>
      <c r="E1038" s="24"/>
      <c r="F1038" s="24"/>
      <c r="G1038" s="24"/>
      <c r="W1038" s="24"/>
      <c r="X1038" s="24"/>
      <c r="Y1038" s="24"/>
      <c r="Z1038" s="24"/>
      <c r="AA1038" s="24"/>
      <c r="AB1038" s="24"/>
      <c r="AC1038" s="24"/>
    </row>
    <row r="1039" spans="1:29">
      <c r="A1039" s="24"/>
      <c r="B1039" s="24"/>
      <c r="C1039" s="24"/>
      <c r="D1039" s="24"/>
      <c r="E1039" s="24"/>
      <c r="F1039" s="24"/>
      <c r="G1039" s="24"/>
      <c r="W1039" s="24"/>
      <c r="X1039" s="24"/>
      <c r="Y1039" s="24"/>
      <c r="Z1039" s="24"/>
      <c r="AA1039" s="24"/>
      <c r="AB1039" s="24"/>
      <c r="AC1039" s="24"/>
    </row>
    <row r="1040" spans="1:29">
      <c r="A1040" s="24"/>
      <c r="B1040" s="24"/>
      <c r="C1040" s="24"/>
      <c r="D1040" s="24"/>
      <c r="E1040" s="24"/>
      <c r="F1040" s="24"/>
      <c r="G1040" s="24"/>
      <c r="W1040" s="24"/>
      <c r="X1040" s="24"/>
      <c r="Y1040" s="24"/>
      <c r="Z1040" s="24"/>
      <c r="AA1040" s="24"/>
      <c r="AB1040" s="24"/>
      <c r="AC1040" s="24"/>
    </row>
    <row r="1041" spans="1:29">
      <c r="A1041" s="24"/>
      <c r="B1041" s="24"/>
      <c r="C1041" s="24"/>
      <c r="D1041" s="24"/>
      <c r="E1041" s="24"/>
      <c r="F1041" s="24"/>
      <c r="G1041" s="24"/>
      <c r="W1041" s="24"/>
      <c r="X1041" s="24"/>
      <c r="Y1041" s="24"/>
      <c r="Z1041" s="24"/>
      <c r="AA1041" s="24"/>
      <c r="AB1041" s="24"/>
      <c r="AC1041" s="24"/>
    </row>
    <row r="1042" spans="1:29">
      <c r="A1042" s="24"/>
      <c r="B1042" s="24"/>
      <c r="C1042" s="24"/>
      <c r="D1042" s="24"/>
      <c r="E1042" s="24"/>
      <c r="F1042" s="24"/>
      <c r="G1042" s="24"/>
      <c r="W1042" s="24"/>
      <c r="X1042" s="24"/>
      <c r="Y1042" s="24"/>
      <c r="Z1042" s="24"/>
      <c r="AA1042" s="24"/>
      <c r="AB1042" s="24"/>
      <c r="AC1042" s="24"/>
    </row>
    <row r="1043" spans="1:29">
      <c r="A1043" s="24"/>
      <c r="B1043" s="24"/>
      <c r="C1043" s="24"/>
      <c r="D1043" s="24"/>
      <c r="E1043" s="24"/>
      <c r="F1043" s="24"/>
      <c r="G1043" s="24"/>
      <c r="W1043" s="24"/>
      <c r="X1043" s="24"/>
      <c r="Y1043" s="24"/>
      <c r="Z1043" s="24"/>
      <c r="AA1043" s="24"/>
      <c r="AB1043" s="24"/>
      <c r="AC1043" s="24"/>
    </row>
    <row r="1044" spans="1:29">
      <c r="A1044" s="24"/>
      <c r="B1044" s="24"/>
      <c r="C1044" s="24"/>
      <c r="D1044" s="24"/>
      <c r="E1044" s="24"/>
      <c r="F1044" s="24"/>
      <c r="G1044" s="24"/>
      <c r="W1044" s="24"/>
      <c r="X1044" s="24"/>
      <c r="Y1044" s="24"/>
      <c r="Z1044" s="24"/>
      <c r="AA1044" s="24"/>
      <c r="AB1044" s="24"/>
      <c r="AC1044" s="24"/>
    </row>
    <row r="1045" spans="1:29">
      <c r="A1045" s="24"/>
      <c r="B1045" s="24"/>
      <c r="C1045" s="24"/>
      <c r="D1045" s="24"/>
      <c r="E1045" s="24"/>
      <c r="F1045" s="24"/>
      <c r="G1045" s="24"/>
      <c r="W1045" s="24"/>
      <c r="X1045" s="24"/>
      <c r="Y1045" s="24"/>
      <c r="Z1045" s="24"/>
      <c r="AA1045" s="24"/>
      <c r="AB1045" s="24"/>
      <c r="AC1045" s="24"/>
    </row>
    <row r="1046" spans="1:29">
      <c r="A1046" s="24"/>
      <c r="B1046" s="24"/>
      <c r="C1046" s="24"/>
      <c r="D1046" s="24"/>
      <c r="E1046" s="24"/>
      <c r="F1046" s="24"/>
      <c r="G1046" s="24"/>
      <c r="W1046" s="24"/>
      <c r="X1046" s="24"/>
      <c r="Y1046" s="24"/>
      <c r="Z1046" s="24"/>
      <c r="AA1046" s="24"/>
      <c r="AB1046" s="24"/>
      <c r="AC1046" s="24"/>
    </row>
    <row r="1047" spans="1:29">
      <c r="A1047" s="24"/>
      <c r="B1047" s="24"/>
      <c r="C1047" s="24"/>
      <c r="D1047" s="24"/>
      <c r="E1047" s="24"/>
      <c r="F1047" s="24"/>
      <c r="G1047" s="24"/>
      <c r="W1047" s="24"/>
      <c r="X1047" s="24"/>
      <c r="Y1047" s="24"/>
      <c r="Z1047" s="24"/>
      <c r="AA1047" s="24"/>
      <c r="AB1047" s="24"/>
      <c r="AC1047" s="24"/>
    </row>
    <row r="1048" spans="1:29">
      <c r="A1048" s="24"/>
      <c r="B1048" s="24"/>
      <c r="C1048" s="24"/>
      <c r="D1048" s="24"/>
      <c r="E1048" s="24"/>
      <c r="F1048" s="24"/>
      <c r="G1048" s="24"/>
      <c r="W1048" s="24"/>
      <c r="X1048" s="24"/>
      <c r="Y1048" s="24"/>
      <c r="Z1048" s="24"/>
      <c r="AA1048" s="24"/>
      <c r="AB1048" s="24"/>
      <c r="AC1048" s="24"/>
    </row>
    <row r="1049" spans="1:29">
      <c r="A1049" s="24"/>
      <c r="B1049" s="24"/>
      <c r="C1049" s="24"/>
      <c r="D1049" s="24"/>
      <c r="E1049" s="24"/>
      <c r="F1049" s="24"/>
      <c r="G1049" s="24"/>
      <c r="W1049" s="24"/>
      <c r="X1049" s="24"/>
      <c r="Y1049" s="24"/>
      <c r="Z1049" s="24"/>
      <c r="AA1049" s="24"/>
      <c r="AB1049" s="24"/>
      <c r="AC1049" s="24"/>
    </row>
    <row r="1050" spans="1:29">
      <c r="A1050" s="24"/>
      <c r="B1050" s="24"/>
      <c r="C1050" s="24"/>
      <c r="D1050" s="24"/>
      <c r="E1050" s="24"/>
      <c r="F1050" s="24"/>
      <c r="G1050" s="24"/>
      <c r="W1050" s="24"/>
      <c r="X1050" s="24"/>
      <c r="Y1050" s="24"/>
      <c r="Z1050" s="24"/>
      <c r="AA1050" s="24"/>
      <c r="AB1050" s="24"/>
      <c r="AC1050" s="24"/>
    </row>
    <row r="1051" spans="1:29">
      <c r="A1051" s="24"/>
      <c r="B1051" s="24"/>
      <c r="C1051" s="24"/>
      <c r="D1051" s="24"/>
      <c r="E1051" s="24"/>
      <c r="F1051" s="24"/>
      <c r="G1051" s="24"/>
      <c r="W1051" s="24"/>
      <c r="X1051" s="24"/>
      <c r="Y1051" s="24"/>
      <c r="Z1051" s="24"/>
      <c r="AA1051" s="24"/>
      <c r="AB1051" s="24"/>
      <c r="AC1051" s="24"/>
    </row>
    <row r="1052" spans="1:29">
      <c r="A1052" s="24"/>
      <c r="B1052" s="24"/>
      <c r="C1052" s="24"/>
      <c r="D1052" s="24"/>
      <c r="E1052" s="24"/>
      <c r="F1052" s="24"/>
      <c r="G1052" s="24"/>
      <c r="W1052" s="24"/>
      <c r="X1052" s="24"/>
      <c r="Y1052" s="24"/>
      <c r="Z1052" s="24"/>
      <c r="AA1052" s="24"/>
      <c r="AB1052" s="24"/>
      <c r="AC1052" s="24"/>
    </row>
    <row r="1053" spans="1:29">
      <c r="A1053" s="24"/>
      <c r="B1053" s="24"/>
      <c r="C1053" s="24"/>
      <c r="D1053" s="24"/>
      <c r="E1053" s="24"/>
      <c r="F1053" s="24"/>
      <c r="G1053" s="24"/>
      <c r="W1053" s="24"/>
      <c r="X1053" s="24"/>
      <c r="Y1053" s="24"/>
      <c r="Z1053" s="24"/>
      <c r="AA1053" s="24"/>
      <c r="AB1053" s="24"/>
      <c r="AC1053" s="24"/>
    </row>
    <row r="1054" spans="1:29">
      <c r="A1054" s="24"/>
      <c r="B1054" s="24"/>
      <c r="C1054" s="24"/>
      <c r="D1054" s="24"/>
      <c r="E1054" s="24"/>
      <c r="F1054" s="24"/>
      <c r="G1054" s="24"/>
      <c r="W1054" s="24"/>
      <c r="X1054" s="24"/>
      <c r="Y1054" s="24"/>
      <c r="Z1054" s="24"/>
      <c r="AA1054" s="24"/>
      <c r="AB1054" s="24"/>
      <c r="AC1054" s="24"/>
    </row>
    <row r="1055" spans="1:29">
      <c r="A1055" s="24"/>
      <c r="B1055" s="24"/>
      <c r="C1055" s="24"/>
      <c r="D1055" s="24"/>
      <c r="E1055" s="24"/>
      <c r="F1055" s="24"/>
      <c r="G1055" s="24"/>
      <c r="W1055" s="24"/>
      <c r="X1055" s="24"/>
      <c r="Y1055" s="24"/>
      <c r="Z1055" s="24"/>
      <c r="AA1055" s="24"/>
      <c r="AB1055" s="24"/>
      <c r="AC1055" s="24"/>
    </row>
    <row r="1056" spans="1:29">
      <c r="A1056" s="24"/>
      <c r="B1056" s="24"/>
      <c r="C1056" s="24"/>
      <c r="D1056" s="24"/>
      <c r="E1056" s="24"/>
      <c r="F1056" s="24"/>
      <c r="G1056" s="24"/>
      <c r="W1056" s="24"/>
      <c r="X1056" s="24"/>
      <c r="Y1056" s="24"/>
      <c r="Z1056" s="24"/>
      <c r="AA1056" s="24"/>
      <c r="AB1056" s="24"/>
      <c r="AC1056" s="24"/>
    </row>
    <row r="1057" spans="1:29">
      <c r="A1057" s="24"/>
      <c r="B1057" s="24"/>
      <c r="C1057" s="24"/>
      <c r="D1057" s="24"/>
      <c r="E1057" s="24"/>
      <c r="F1057" s="24"/>
      <c r="G1057" s="24"/>
      <c r="W1057" s="24"/>
      <c r="X1057" s="24"/>
      <c r="Y1057" s="24"/>
      <c r="Z1057" s="24"/>
      <c r="AA1057" s="24"/>
      <c r="AB1057" s="24"/>
      <c r="AC1057" s="24"/>
    </row>
    <row r="1058" spans="1:29">
      <c r="A1058" s="24"/>
      <c r="B1058" s="24"/>
      <c r="C1058" s="24"/>
      <c r="D1058" s="24"/>
      <c r="E1058" s="24"/>
      <c r="F1058" s="24"/>
      <c r="G1058" s="24"/>
      <c r="W1058" s="24"/>
      <c r="X1058" s="24"/>
      <c r="Y1058" s="24"/>
      <c r="Z1058" s="24"/>
      <c r="AA1058" s="24"/>
      <c r="AB1058" s="24"/>
      <c r="AC1058" s="24"/>
    </row>
    <row r="1059" spans="1:29">
      <c r="A1059" s="24"/>
      <c r="B1059" s="24"/>
      <c r="C1059" s="24"/>
      <c r="D1059" s="24"/>
      <c r="E1059" s="24"/>
      <c r="F1059" s="24"/>
      <c r="G1059" s="24"/>
      <c r="W1059" s="24"/>
      <c r="X1059" s="24"/>
      <c r="Y1059" s="24"/>
      <c r="Z1059" s="24"/>
      <c r="AA1059" s="24"/>
      <c r="AB1059" s="24"/>
      <c r="AC1059" s="24"/>
    </row>
    <row r="1060" spans="1:29">
      <c r="A1060" s="24"/>
      <c r="B1060" s="24"/>
      <c r="C1060" s="24"/>
      <c r="D1060" s="24"/>
      <c r="E1060" s="24"/>
      <c r="F1060" s="24"/>
      <c r="G1060" s="24"/>
      <c r="W1060" s="24"/>
      <c r="X1060" s="24"/>
      <c r="Y1060" s="24"/>
      <c r="Z1060" s="24"/>
      <c r="AA1060" s="24"/>
      <c r="AB1060" s="24"/>
      <c r="AC1060" s="24"/>
    </row>
    <row r="1061" spans="1:29">
      <c r="A1061" s="24"/>
      <c r="B1061" s="24"/>
      <c r="C1061" s="24"/>
      <c r="D1061" s="24"/>
      <c r="E1061" s="24"/>
      <c r="F1061" s="24"/>
      <c r="G1061" s="24"/>
      <c r="W1061" s="24"/>
      <c r="X1061" s="24"/>
      <c r="Y1061" s="24"/>
      <c r="Z1061" s="24"/>
      <c r="AA1061" s="24"/>
      <c r="AB1061" s="24"/>
      <c r="AC1061" s="24"/>
    </row>
    <row r="1062" spans="1:29">
      <c r="A1062" s="24"/>
      <c r="B1062" s="24"/>
      <c r="C1062" s="24"/>
      <c r="D1062" s="24"/>
      <c r="E1062" s="24"/>
      <c r="F1062" s="24"/>
      <c r="G1062" s="24"/>
      <c r="W1062" s="24"/>
      <c r="X1062" s="24"/>
      <c r="Y1062" s="24"/>
      <c r="Z1062" s="24"/>
      <c r="AA1062" s="24"/>
      <c r="AB1062" s="24"/>
      <c r="AC1062" s="24"/>
    </row>
    <row r="1063" spans="1:29">
      <c r="A1063" s="24"/>
      <c r="B1063" s="24"/>
      <c r="C1063" s="24"/>
      <c r="D1063" s="24"/>
      <c r="E1063" s="24"/>
      <c r="F1063" s="24"/>
      <c r="G1063" s="24"/>
      <c r="W1063" s="24"/>
      <c r="X1063" s="24"/>
      <c r="Y1063" s="24"/>
      <c r="Z1063" s="24"/>
      <c r="AA1063" s="24"/>
      <c r="AB1063" s="24"/>
      <c r="AC1063" s="24"/>
    </row>
    <row r="1064" spans="1:29">
      <c r="A1064" s="24"/>
      <c r="B1064" s="24"/>
      <c r="C1064" s="24"/>
      <c r="D1064" s="24"/>
      <c r="E1064" s="24"/>
      <c r="F1064" s="24"/>
      <c r="G1064" s="24"/>
      <c r="W1064" s="24"/>
      <c r="X1064" s="24"/>
      <c r="Y1064" s="24"/>
      <c r="Z1064" s="24"/>
      <c r="AA1064" s="24"/>
      <c r="AB1064" s="24"/>
      <c r="AC1064" s="24"/>
    </row>
    <row r="1065" spans="1:29">
      <c r="A1065" s="24"/>
      <c r="B1065" s="24"/>
      <c r="C1065" s="24"/>
      <c r="D1065" s="24"/>
      <c r="E1065" s="24"/>
      <c r="F1065" s="24"/>
      <c r="G1065" s="24"/>
      <c r="W1065" s="24"/>
      <c r="X1065" s="24"/>
      <c r="Y1065" s="24"/>
      <c r="Z1065" s="24"/>
      <c r="AA1065" s="24"/>
      <c r="AB1065" s="24"/>
      <c r="AC1065" s="24"/>
    </row>
    <row r="1066" spans="1:29">
      <c r="A1066" s="24"/>
      <c r="B1066" s="24"/>
      <c r="C1066" s="24"/>
      <c r="D1066" s="24"/>
      <c r="E1066" s="24"/>
      <c r="F1066" s="24"/>
      <c r="G1066" s="24"/>
      <c r="W1066" s="24"/>
      <c r="X1066" s="24"/>
      <c r="Y1066" s="24"/>
      <c r="Z1066" s="24"/>
      <c r="AA1066" s="24"/>
      <c r="AB1066" s="24"/>
      <c r="AC1066" s="24"/>
    </row>
    <row r="1067" spans="1:29">
      <c r="A1067" s="24"/>
      <c r="B1067" s="24"/>
      <c r="C1067" s="24"/>
      <c r="D1067" s="24"/>
      <c r="E1067" s="24"/>
      <c r="F1067" s="24"/>
      <c r="G1067" s="24"/>
      <c r="W1067" s="24"/>
      <c r="X1067" s="24"/>
      <c r="Y1067" s="24"/>
      <c r="Z1067" s="24"/>
      <c r="AA1067" s="24"/>
      <c r="AB1067" s="24"/>
      <c r="AC1067" s="24"/>
    </row>
    <row r="1068" spans="1:29">
      <c r="A1068" s="24"/>
      <c r="B1068" s="24"/>
      <c r="C1068" s="24"/>
      <c r="D1068" s="24"/>
      <c r="E1068" s="24"/>
      <c r="F1068" s="24"/>
      <c r="G1068" s="24"/>
      <c r="W1068" s="24"/>
      <c r="X1068" s="24"/>
      <c r="Y1068" s="24"/>
      <c r="Z1068" s="24"/>
      <c r="AA1068" s="24"/>
      <c r="AB1068" s="24"/>
      <c r="AC1068" s="24"/>
    </row>
    <row r="1069" spans="1:29">
      <c r="A1069" s="24"/>
      <c r="B1069" s="24"/>
      <c r="C1069" s="24"/>
      <c r="D1069" s="24"/>
      <c r="E1069" s="24"/>
      <c r="F1069" s="24"/>
      <c r="G1069" s="24"/>
      <c r="W1069" s="24"/>
      <c r="X1069" s="24"/>
      <c r="Y1069" s="24"/>
      <c r="Z1069" s="24"/>
      <c r="AA1069" s="24"/>
      <c r="AB1069" s="24"/>
      <c r="AC1069" s="24"/>
    </row>
    <row r="1070" spans="1:29">
      <c r="A1070" s="24"/>
      <c r="B1070" s="24"/>
      <c r="C1070" s="24"/>
      <c r="D1070" s="24"/>
      <c r="E1070" s="24"/>
      <c r="F1070" s="24"/>
      <c r="G1070" s="24"/>
      <c r="W1070" s="24"/>
      <c r="X1070" s="24"/>
      <c r="Y1070" s="24"/>
      <c r="Z1070" s="24"/>
      <c r="AA1070" s="24"/>
      <c r="AB1070" s="24"/>
      <c r="AC1070" s="24"/>
    </row>
    <row r="1071" spans="1:29">
      <c r="A1071" s="24"/>
      <c r="B1071" s="24"/>
      <c r="C1071" s="24"/>
      <c r="D1071" s="24"/>
      <c r="E1071" s="24"/>
      <c r="F1071" s="24"/>
      <c r="G1071" s="24"/>
      <c r="W1071" s="24"/>
      <c r="X1071" s="24"/>
      <c r="Y1071" s="24"/>
      <c r="Z1071" s="24"/>
      <c r="AA1071" s="24"/>
      <c r="AB1071" s="24"/>
      <c r="AC1071" s="24"/>
    </row>
    <row r="1072" spans="1:29">
      <c r="A1072" s="24"/>
      <c r="B1072" s="24"/>
      <c r="C1072" s="24"/>
      <c r="D1072" s="24"/>
      <c r="E1072" s="24"/>
      <c r="F1072" s="24"/>
      <c r="G1072" s="24"/>
      <c r="W1072" s="24"/>
      <c r="X1072" s="24"/>
      <c r="Y1072" s="24"/>
      <c r="Z1072" s="24"/>
      <c r="AA1072" s="24"/>
      <c r="AB1072" s="24"/>
      <c r="AC1072" s="24"/>
    </row>
    <row r="1073" spans="1:29">
      <c r="A1073" s="24"/>
      <c r="B1073" s="24"/>
      <c r="C1073" s="24"/>
      <c r="D1073" s="24"/>
      <c r="E1073" s="24"/>
      <c r="F1073" s="24"/>
      <c r="G1073" s="24"/>
      <c r="W1073" s="24"/>
      <c r="X1073" s="24"/>
      <c r="Y1073" s="24"/>
      <c r="Z1073" s="24"/>
      <c r="AA1073" s="24"/>
      <c r="AB1073" s="24"/>
      <c r="AC1073" s="24"/>
    </row>
    <row r="1074" spans="1:29">
      <c r="A1074" s="24"/>
      <c r="B1074" s="24"/>
      <c r="C1074" s="24"/>
      <c r="D1074" s="24"/>
      <c r="E1074" s="24"/>
      <c r="F1074" s="24"/>
      <c r="G1074" s="24"/>
      <c r="W1074" s="24"/>
      <c r="X1074" s="24"/>
      <c r="Y1074" s="24"/>
      <c r="Z1074" s="24"/>
      <c r="AA1074" s="24"/>
      <c r="AB1074" s="24"/>
      <c r="AC1074" s="24"/>
    </row>
    <row r="1075" spans="1:29">
      <c r="A1075" s="24"/>
      <c r="B1075" s="24"/>
      <c r="C1075" s="24"/>
      <c r="D1075" s="24"/>
      <c r="E1075" s="24"/>
      <c r="F1075" s="24"/>
      <c r="G1075" s="24"/>
      <c r="W1075" s="24"/>
      <c r="X1075" s="24"/>
      <c r="Y1075" s="24"/>
      <c r="Z1075" s="24"/>
      <c r="AA1075" s="24"/>
      <c r="AB1075" s="24"/>
      <c r="AC1075" s="24"/>
    </row>
    <row r="1076" spans="1:29">
      <c r="A1076" s="24"/>
      <c r="B1076" s="24"/>
      <c r="C1076" s="24"/>
      <c r="D1076" s="24"/>
      <c r="E1076" s="24"/>
      <c r="F1076" s="24"/>
      <c r="G1076" s="24"/>
      <c r="W1076" s="24"/>
      <c r="X1076" s="24"/>
      <c r="Y1076" s="24"/>
      <c r="Z1076" s="24"/>
      <c r="AA1076" s="24"/>
      <c r="AB1076" s="24"/>
      <c r="AC1076" s="24"/>
    </row>
    <row r="1077" spans="1:29">
      <c r="A1077" s="24"/>
      <c r="B1077" s="24"/>
      <c r="C1077" s="24"/>
      <c r="D1077" s="24"/>
      <c r="E1077" s="24"/>
      <c r="F1077" s="24"/>
      <c r="G1077" s="24"/>
      <c r="W1077" s="24"/>
      <c r="X1077" s="24"/>
      <c r="Y1077" s="24"/>
      <c r="Z1077" s="24"/>
      <c r="AA1077" s="24"/>
      <c r="AB1077" s="24"/>
      <c r="AC1077" s="24"/>
    </row>
    <row r="1078" spans="1:29">
      <c r="A1078" s="24"/>
      <c r="B1078" s="24"/>
      <c r="C1078" s="24"/>
      <c r="D1078" s="24"/>
      <c r="E1078" s="24"/>
      <c r="F1078" s="24"/>
      <c r="G1078" s="24"/>
      <c r="W1078" s="24"/>
      <c r="X1078" s="24"/>
      <c r="Y1078" s="24"/>
      <c r="Z1078" s="24"/>
      <c r="AA1078" s="24"/>
      <c r="AB1078" s="24"/>
      <c r="AC1078" s="24"/>
    </row>
    <row r="1079" spans="1:29">
      <c r="A1079" s="24"/>
      <c r="B1079" s="24"/>
      <c r="C1079" s="24"/>
      <c r="D1079" s="24"/>
      <c r="E1079" s="24"/>
      <c r="F1079" s="24"/>
      <c r="G1079" s="24"/>
      <c r="W1079" s="24"/>
      <c r="X1079" s="24"/>
      <c r="Y1079" s="24"/>
      <c r="Z1079" s="24"/>
      <c r="AA1079" s="24"/>
      <c r="AB1079" s="24"/>
      <c r="AC1079" s="24"/>
    </row>
    <row r="1080" spans="1:29">
      <c r="A1080" s="24"/>
      <c r="B1080" s="24"/>
      <c r="C1080" s="24"/>
      <c r="D1080" s="24"/>
      <c r="E1080" s="24"/>
      <c r="F1080" s="24"/>
      <c r="G1080" s="24"/>
      <c r="W1080" s="24"/>
      <c r="X1080" s="24"/>
      <c r="Y1080" s="24"/>
      <c r="Z1080" s="24"/>
      <c r="AA1080" s="24"/>
      <c r="AB1080" s="24"/>
      <c r="AC1080" s="24"/>
    </row>
    <row r="1081" spans="1:29">
      <c r="A1081" s="24"/>
      <c r="B1081" s="24"/>
      <c r="C1081" s="24"/>
      <c r="D1081" s="24"/>
      <c r="E1081" s="24"/>
      <c r="F1081" s="24"/>
      <c r="G1081" s="24"/>
      <c r="W1081" s="24"/>
      <c r="X1081" s="24"/>
      <c r="Y1081" s="24"/>
      <c r="Z1081" s="24"/>
      <c r="AA1081" s="24"/>
      <c r="AB1081" s="24"/>
      <c r="AC1081" s="24"/>
    </row>
    <row r="1082" spans="1:29">
      <c r="A1082" s="24"/>
      <c r="B1082" s="24"/>
      <c r="C1082" s="24"/>
      <c r="D1082" s="24"/>
      <c r="E1082" s="24"/>
      <c r="F1082" s="24"/>
      <c r="G1082" s="24"/>
      <c r="W1082" s="24"/>
      <c r="X1082" s="24"/>
      <c r="Y1082" s="24"/>
      <c r="Z1082" s="24"/>
      <c r="AA1082" s="24"/>
      <c r="AB1082" s="24"/>
      <c r="AC1082" s="24"/>
    </row>
    <row r="1083" spans="1:29">
      <c r="A1083" s="24"/>
      <c r="B1083" s="24"/>
      <c r="C1083" s="24"/>
      <c r="D1083" s="24"/>
      <c r="E1083" s="24"/>
      <c r="F1083" s="24"/>
      <c r="G1083" s="24"/>
      <c r="W1083" s="24"/>
      <c r="X1083" s="24"/>
      <c r="Y1083" s="24"/>
      <c r="Z1083" s="24"/>
      <c r="AA1083" s="24"/>
      <c r="AB1083" s="24"/>
      <c r="AC1083" s="24"/>
    </row>
    <row r="1084" spans="1:29">
      <c r="A1084" s="24"/>
      <c r="B1084" s="24"/>
      <c r="C1084" s="24"/>
      <c r="D1084" s="24"/>
      <c r="E1084" s="24"/>
      <c r="F1084" s="24"/>
      <c r="G1084" s="24"/>
      <c r="W1084" s="24"/>
      <c r="X1084" s="24"/>
      <c r="Y1084" s="24"/>
      <c r="Z1084" s="24"/>
      <c r="AA1084" s="24"/>
      <c r="AB1084" s="24"/>
      <c r="AC1084" s="24"/>
    </row>
    <row r="1085" spans="1:29">
      <c r="A1085" s="24"/>
      <c r="B1085" s="24"/>
      <c r="C1085" s="24"/>
      <c r="D1085" s="24"/>
      <c r="E1085" s="24"/>
      <c r="F1085" s="24"/>
      <c r="G1085" s="24"/>
      <c r="W1085" s="24"/>
      <c r="X1085" s="24"/>
      <c r="Y1085" s="24"/>
      <c r="Z1085" s="24"/>
      <c r="AA1085" s="24"/>
      <c r="AB1085" s="24"/>
      <c r="AC1085" s="24"/>
    </row>
    <row r="1086" spans="1:29">
      <c r="A1086" s="24"/>
      <c r="B1086" s="24"/>
      <c r="C1086" s="24"/>
      <c r="D1086" s="24"/>
      <c r="E1086" s="24"/>
      <c r="F1086" s="24"/>
      <c r="G1086" s="24"/>
      <c r="W1086" s="24"/>
      <c r="X1086" s="24"/>
      <c r="Y1086" s="24"/>
      <c r="Z1086" s="24"/>
      <c r="AA1086" s="24"/>
      <c r="AB1086" s="24"/>
      <c r="AC1086" s="24"/>
    </row>
    <row r="1087" spans="1:29">
      <c r="A1087" s="24"/>
      <c r="B1087" s="24"/>
      <c r="C1087" s="24"/>
      <c r="D1087" s="24"/>
      <c r="E1087" s="24"/>
      <c r="F1087" s="24"/>
      <c r="G1087" s="24"/>
      <c r="W1087" s="24"/>
      <c r="X1087" s="24"/>
      <c r="Y1087" s="24"/>
      <c r="Z1087" s="24"/>
      <c r="AA1087" s="24"/>
      <c r="AB1087" s="24"/>
      <c r="AC1087" s="24"/>
    </row>
    <row r="1088" spans="1:29">
      <c r="A1088" s="24"/>
      <c r="B1088" s="24"/>
      <c r="C1088" s="24"/>
      <c r="D1088" s="24"/>
      <c r="E1088" s="24"/>
      <c r="F1088" s="24"/>
      <c r="G1088" s="24"/>
      <c r="W1088" s="24"/>
      <c r="X1088" s="24"/>
      <c r="Y1088" s="24"/>
      <c r="Z1088" s="24"/>
      <c r="AA1088" s="24"/>
      <c r="AB1088" s="24"/>
      <c r="AC1088" s="24"/>
    </row>
    <row r="1089" spans="1:29">
      <c r="A1089" s="24"/>
      <c r="B1089" s="24"/>
      <c r="C1089" s="24"/>
      <c r="D1089" s="24"/>
      <c r="E1089" s="24"/>
      <c r="F1089" s="24"/>
      <c r="G1089" s="24"/>
      <c r="W1089" s="24"/>
      <c r="X1089" s="24"/>
      <c r="Y1089" s="24"/>
      <c r="Z1089" s="24"/>
      <c r="AA1089" s="24"/>
      <c r="AB1089" s="24"/>
      <c r="AC1089" s="24"/>
    </row>
    <row r="1090" spans="1:29">
      <c r="A1090" s="24"/>
      <c r="B1090" s="24"/>
      <c r="C1090" s="24"/>
      <c r="D1090" s="24"/>
      <c r="E1090" s="24"/>
      <c r="F1090" s="24"/>
      <c r="G1090" s="24"/>
      <c r="W1090" s="24"/>
      <c r="X1090" s="24"/>
      <c r="Y1090" s="24"/>
      <c r="Z1090" s="24"/>
      <c r="AA1090" s="24"/>
      <c r="AB1090" s="24"/>
      <c r="AC1090" s="24"/>
    </row>
    <row r="1091" spans="1:29">
      <c r="A1091" s="24"/>
      <c r="B1091" s="24"/>
      <c r="C1091" s="24"/>
      <c r="D1091" s="24"/>
      <c r="E1091" s="24"/>
      <c r="F1091" s="24"/>
      <c r="G1091" s="24"/>
      <c r="W1091" s="24"/>
      <c r="X1091" s="24"/>
      <c r="Y1091" s="24"/>
      <c r="Z1091" s="24"/>
      <c r="AA1091" s="24"/>
      <c r="AB1091" s="24"/>
      <c r="AC1091" s="24"/>
    </row>
    <row r="1092" spans="1:29">
      <c r="A1092" s="24"/>
      <c r="B1092" s="24"/>
      <c r="C1092" s="24"/>
      <c r="D1092" s="24"/>
      <c r="E1092" s="24"/>
      <c r="F1092" s="24"/>
      <c r="G1092" s="24"/>
      <c r="W1092" s="24"/>
      <c r="X1092" s="24"/>
      <c r="Y1092" s="24"/>
      <c r="Z1092" s="24"/>
      <c r="AA1092" s="24"/>
      <c r="AB1092" s="24"/>
      <c r="AC1092" s="24"/>
    </row>
    <row r="1093" spans="1:29">
      <c r="A1093" s="24"/>
      <c r="B1093" s="24"/>
      <c r="C1093" s="24"/>
      <c r="D1093" s="24"/>
      <c r="E1093" s="24"/>
      <c r="F1093" s="24"/>
      <c r="G1093" s="24"/>
      <c r="W1093" s="24"/>
      <c r="X1093" s="24"/>
      <c r="Y1093" s="24"/>
      <c r="Z1093" s="24"/>
      <c r="AA1093" s="24"/>
      <c r="AB1093" s="24"/>
      <c r="AC1093" s="24"/>
    </row>
    <row r="1094" spans="1:29">
      <c r="A1094" s="24"/>
      <c r="B1094" s="24"/>
      <c r="C1094" s="24"/>
      <c r="D1094" s="24"/>
      <c r="E1094" s="24"/>
      <c r="F1094" s="24"/>
      <c r="G1094" s="24"/>
      <c r="W1094" s="24"/>
      <c r="X1094" s="24"/>
      <c r="Y1094" s="24"/>
      <c r="Z1094" s="24"/>
      <c r="AA1094" s="24"/>
      <c r="AB1094" s="24"/>
      <c r="AC1094" s="24"/>
    </row>
    <row r="1095" spans="1:29">
      <c r="A1095" s="24"/>
      <c r="B1095" s="24"/>
      <c r="C1095" s="24"/>
      <c r="D1095" s="24"/>
      <c r="E1095" s="24"/>
      <c r="F1095" s="24"/>
      <c r="G1095" s="24"/>
      <c r="W1095" s="24"/>
      <c r="X1095" s="24"/>
      <c r="Y1095" s="24"/>
      <c r="Z1095" s="24"/>
      <c r="AA1095" s="24"/>
      <c r="AB1095" s="24"/>
      <c r="AC1095" s="24"/>
    </row>
    <row r="1096" spans="1:29">
      <c r="A1096" s="24"/>
      <c r="B1096" s="24"/>
      <c r="C1096" s="24"/>
      <c r="D1096" s="24"/>
      <c r="E1096" s="24"/>
      <c r="F1096" s="24"/>
      <c r="G1096" s="24"/>
      <c r="W1096" s="24"/>
      <c r="X1096" s="24"/>
      <c r="Y1096" s="24"/>
      <c r="Z1096" s="24"/>
      <c r="AA1096" s="24"/>
      <c r="AB1096" s="24"/>
      <c r="AC1096" s="24"/>
    </row>
    <row r="1097" spans="1:29">
      <c r="A1097" s="24"/>
      <c r="B1097" s="24"/>
      <c r="C1097" s="24"/>
      <c r="D1097" s="24"/>
      <c r="E1097" s="24"/>
      <c r="F1097" s="24"/>
      <c r="G1097" s="24"/>
      <c r="W1097" s="24"/>
      <c r="X1097" s="24"/>
      <c r="Y1097" s="24"/>
      <c r="Z1097" s="24"/>
      <c r="AA1097" s="24"/>
      <c r="AB1097" s="24"/>
      <c r="AC1097" s="24"/>
    </row>
    <row r="1098" spans="1:29">
      <c r="A1098" s="24"/>
      <c r="B1098" s="24"/>
      <c r="C1098" s="24"/>
      <c r="D1098" s="24"/>
      <c r="E1098" s="24"/>
      <c r="F1098" s="24"/>
      <c r="G1098" s="24"/>
      <c r="W1098" s="24"/>
      <c r="X1098" s="24"/>
      <c r="Y1098" s="24"/>
      <c r="Z1098" s="24"/>
      <c r="AA1098" s="24"/>
      <c r="AB1098" s="24"/>
      <c r="AC1098" s="24"/>
    </row>
    <row r="1099" spans="1:29">
      <c r="A1099" s="24"/>
      <c r="B1099" s="24"/>
      <c r="C1099" s="24"/>
      <c r="D1099" s="24"/>
      <c r="E1099" s="24"/>
      <c r="F1099" s="24"/>
      <c r="G1099" s="24"/>
      <c r="W1099" s="24"/>
      <c r="X1099" s="24"/>
      <c r="Y1099" s="24"/>
      <c r="Z1099" s="24"/>
      <c r="AA1099" s="24"/>
      <c r="AB1099" s="24"/>
      <c r="AC1099" s="24"/>
    </row>
    <row r="1100" spans="1:29">
      <c r="A1100" s="24"/>
      <c r="B1100" s="24"/>
      <c r="C1100" s="24"/>
      <c r="D1100" s="24"/>
      <c r="E1100" s="24"/>
      <c r="F1100" s="24"/>
      <c r="G1100" s="24"/>
      <c r="W1100" s="24"/>
      <c r="X1100" s="24"/>
      <c r="Y1100" s="24"/>
      <c r="Z1100" s="24"/>
      <c r="AA1100" s="24"/>
      <c r="AB1100" s="24"/>
      <c r="AC1100" s="24"/>
    </row>
    <row r="1101" spans="1:29">
      <c r="A1101" s="24"/>
      <c r="B1101" s="24"/>
      <c r="C1101" s="24"/>
      <c r="D1101" s="24"/>
      <c r="E1101" s="24"/>
      <c r="F1101" s="24"/>
      <c r="G1101" s="24"/>
      <c r="W1101" s="24"/>
      <c r="X1101" s="24"/>
      <c r="Y1101" s="24"/>
      <c r="Z1101" s="24"/>
      <c r="AA1101" s="24"/>
      <c r="AB1101" s="24"/>
      <c r="AC1101" s="24"/>
    </row>
    <row r="1102" spans="1:29">
      <c r="A1102" s="24"/>
      <c r="B1102" s="24"/>
      <c r="C1102" s="24"/>
      <c r="D1102" s="24"/>
      <c r="E1102" s="24"/>
      <c r="F1102" s="24"/>
      <c r="G1102" s="24"/>
      <c r="W1102" s="24"/>
      <c r="X1102" s="24"/>
      <c r="Y1102" s="24"/>
      <c r="Z1102" s="24"/>
      <c r="AA1102" s="24"/>
      <c r="AB1102" s="24"/>
      <c r="AC1102" s="24"/>
    </row>
    <row r="1103" spans="1:29">
      <c r="A1103" s="24"/>
      <c r="B1103" s="24"/>
      <c r="C1103" s="24"/>
      <c r="D1103" s="24"/>
      <c r="E1103" s="24"/>
      <c r="F1103" s="24"/>
      <c r="G1103" s="24"/>
      <c r="W1103" s="24"/>
      <c r="X1103" s="24"/>
      <c r="Y1103" s="24"/>
      <c r="Z1103" s="24"/>
      <c r="AA1103" s="24"/>
      <c r="AB1103" s="24"/>
      <c r="AC1103" s="24"/>
    </row>
    <row r="1104" spans="1:29">
      <c r="A1104" s="24"/>
      <c r="B1104" s="24"/>
      <c r="C1104" s="24"/>
      <c r="D1104" s="24"/>
      <c r="E1104" s="24"/>
      <c r="F1104" s="24"/>
      <c r="G1104" s="24"/>
      <c r="W1104" s="24"/>
      <c r="X1104" s="24"/>
      <c r="Y1104" s="24"/>
      <c r="Z1104" s="24"/>
      <c r="AA1104" s="24"/>
      <c r="AB1104" s="24"/>
      <c r="AC1104" s="24"/>
    </row>
    <row r="1105" spans="1:29">
      <c r="A1105" s="24"/>
      <c r="B1105" s="24"/>
      <c r="C1105" s="24"/>
      <c r="D1105" s="24"/>
      <c r="E1105" s="24"/>
      <c r="F1105" s="24"/>
      <c r="G1105" s="24"/>
      <c r="W1105" s="24"/>
      <c r="X1105" s="24"/>
      <c r="Y1105" s="24"/>
      <c r="Z1105" s="24"/>
      <c r="AA1105" s="24"/>
      <c r="AB1105" s="24"/>
      <c r="AC1105" s="24"/>
    </row>
    <row r="1106" spans="1:29">
      <c r="A1106" s="24"/>
      <c r="B1106" s="24"/>
      <c r="C1106" s="24"/>
      <c r="D1106" s="24"/>
      <c r="E1106" s="24"/>
      <c r="F1106" s="24"/>
      <c r="G1106" s="24"/>
      <c r="W1106" s="24"/>
      <c r="X1106" s="24"/>
      <c r="Y1106" s="24"/>
      <c r="Z1106" s="24"/>
      <c r="AA1106" s="24"/>
      <c r="AB1106" s="24"/>
      <c r="AC1106" s="24"/>
    </row>
    <row r="1107" spans="1:29">
      <c r="A1107" s="24"/>
      <c r="B1107" s="24"/>
      <c r="C1107" s="24"/>
      <c r="D1107" s="24"/>
      <c r="E1107" s="24"/>
      <c r="F1107" s="24"/>
      <c r="G1107" s="24"/>
      <c r="W1107" s="24"/>
      <c r="X1107" s="24"/>
      <c r="Y1107" s="24"/>
      <c r="Z1107" s="24"/>
      <c r="AA1107" s="24"/>
      <c r="AB1107" s="24"/>
      <c r="AC1107" s="24"/>
    </row>
    <row r="1108" spans="1:29">
      <c r="A1108" s="24"/>
      <c r="B1108" s="24"/>
      <c r="C1108" s="24"/>
      <c r="D1108" s="24"/>
      <c r="E1108" s="24"/>
      <c r="F1108" s="24"/>
      <c r="G1108" s="24"/>
      <c r="W1108" s="24"/>
      <c r="X1108" s="24"/>
      <c r="Y1108" s="24"/>
      <c r="Z1108" s="24"/>
      <c r="AA1108" s="24"/>
      <c r="AB1108" s="24"/>
      <c r="AC1108" s="24"/>
    </row>
    <row r="1109" spans="1:29">
      <c r="A1109" s="24"/>
      <c r="B1109" s="24"/>
      <c r="C1109" s="24"/>
      <c r="D1109" s="24"/>
      <c r="E1109" s="24"/>
      <c r="F1109" s="24"/>
      <c r="G1109" s="24"/>
      <c r="W1109" s="24"/>
      <c r="X1109" s="24"/>
      <c r="Y1109" s="24"/>
      <c r="Z1109" s="24"/>
      <c r="AA1109" s="24"/>
      <c r="AB1109" s="24"/>
      <c r="AC1109" s="24"/>
    </row>
    <row r="1110" spans="1:29">
      <c r="A1110" s="24"/>
      <c r="B1110" s="24"/>
      <c r="C1110" s="24"/>
      <c r="D1110" s="24"/>
      <c r="E1110" s="24"/>
      <c r="F1110" s="24"/>
      <c r="G1110" s="24"/>
      <c r="W1110" s="24"/>
      <c r="X1110" s="24"/>
      <c r="Y1110" s="24"/>
      <c r="Z1110" s="24"/>
      <c r="AA1110" s="24"/>
      <c r="AB1110" s="24"/>
      <c r="AC1110" s="24"/>
    </row>
    <row r="1111" spans="1:29">
      <c r="A1111" s="24"/>
      <c r="B1111" s="24"/>
      <c r="C1111" s="24"/>
      <c r="D1111" s="24"/>
      <c r="E1111" s="24"/>
      <c r="F1111" s="24"/>
      <c r="G1111" s="24"/>
      <c r="W1111" s="24"/>
      <c r="X1111" s="24"/>
      <c r="Y1111" s="24"/>
      <c r="Z1111" s="24"/>
      <c r="AA1111" s="24"/>
      <c r="AB1111" s="24"/>
      <c r="AC1111" s="24"/>
    </row>
    <row r="1112" spans="1:29">
      <c r="A1112" s="24"/>
      <c r="B1112" s="24"/>
      <c r="C1112" s="24"/>
      <c r="D1112" s="24"/>
      <c r="E1112" s="24"/>
      <c r="F1112" s="24"/>
      <c r="G1112" s="24"/>
      <c r="W1112" s="24"/>
      <c r="X1112" s="24"/>
      <c r="Y1112" s="24"/>
      <c r="Z1112" s="24"/>
      <c r="AA1112" s="24"/>
      <c r="AB1112" s="24"/>
      <c r="AC1112" s="24"/>
    </row>
    <row r="1113" spans="1:29">
      <c r="A1113" s="24"/>
      <c r="B1113" s="24"/>
      <c r="C1113" s="24"/>
      <c r="D1113" s="24"/>
      <c r="E1113" s="24"/>
      <c r="F1113" s="24"/>
      <c r="G1113" s="24"/>
      <c r="W1113" s="24"/>
      <c r="X1113" s="24"/>
      <c r="Y1113" s="24"/>
      <c r="Z1113" s="24"/>
      <c r="AA1113" s="24"/>
      <c r="AB1113" s="24"/>
      <c r="AC1113" s="24"/>
    </row>
    <row r="1114" spans="1:29">
      <c r="A1114" s="24"/>
      <c r="B1114" s="24"/>
      <c r="C1114" s="24"/>
      <c r="D1114" s="24"/>
      <c r="E1114" s="24"/>
      <c r="F1114" s="24"/>
      <c r="G1114" s="24"/>
      <c r="W1114" s="24"/>
      <c r="X1114" s="24"/>
      <c r="Y1114" s="24"/>
      <c r="Z1114" s="24"/>
      <c r="AA1114" s="24"/>
      <c r="AB1114" s="24"/>
      <c r="AC1114" s="24"/>
    </row>
    <row r="1115" spans="1:29">
      <c r="A1115" s="24"/>
      <c r="B1115" s="24"/>
      <c r="C1115" s="24"/>
      <c r="D1115" s="24"/>
      <c r="E1115" s="24"/>
      <c r="F1115" s="24"/>
      <c r="G1115" s="24"/>
      <c r="W1115" s="24"/>
      <c r="X1115" s="24"/>
      <c r="Y1115" s="24"/>
      <c r="Z1115" s="24"/>
      <c r="AA1115" s="24"/>
      <c r="AB1115" s="24"/>
      <c r="AC1115" s="24"/>
    </row>
    <row r="1116" spans="1:29">
      <c r="A1116" s="24"/>
      <c r="B1116" s="24"/>
      <c r="C1116" s="24"/>
      <c r="D1116" s="24"/>
      <c r="E1116" s="24"/>
      <c r="F1116" s="24"/>
      <c r="G1116" s="24"/>
      <c r="W1116" s="24"/>
      <c r="X1116" s="24"/>
      <c r="Y1116" s="24"/>
      <c r="Z1116" s="24"/>
      <c r="AA1116" s="24"/>
      <c r="AB1116" s="24"/>
      <c r="AC1116" s="24"/>
    </row>
    <row r="1117" spans="1:29">
      <c r="A1117" s="24"/>
      <c r="B1117" s="24"/>
      <c r="C1117" s="24"/>
      <c r="D1117" s="24"/>
      <c r="E1117" s="24"/>
      <c r="F1117" s="24"/>
      <c r="G1117" s="24"/>
      <c r="W1117" s="24"/>
      <c r="X1117" s="24"/>
      <c r="Y1117" s="24"/>
      <c r="Z1117" s="24"/>
      <c r="AA1117" s="24"/>
      <c r="AB1117" s="24"/>
      <c r="AC1117" s="24"/>
    </row>
    <row r="1118" spans="1:29">
      <c r="A1118" s="24"/>
      <c r="B1118" s="24"/>
      <c r="C1118" s="24"/>
      <c r="D1118" s="24"/>
      <c r="E1118" s="24"/>
      <c r="F1118" s="24"/>
      <c r="G1118" s="24"/>
      <c r="W1118" s="24"/>
      <c r="X1118" s="24"/>
      <c r="Y1118" s="24"/>
      <c r="Z1118" s="24"/>
      <c r="AA1118" s="24"/>
      <c r="AB1118" s="24"/>
      <c r="AC1118" s="24"/>
    </row>
    <row r="1119" spans="1:29">
      <c r="A1119" s="24"/>
      <c r="B1119" s="24"/>
      <c r="C1119" s="24"/>
      <c r="D1119" s="24"/>
      <c r="E1119" s="24"/>
      <c r="F1119" s="24"/>
      <c r="G1119" s="24"/>
      <c r="W1119" s="24"/>
      <c r="X1119" s="24"/>
      <c r="Y1119" s="24"/>
      <c r="Z1119" s="24"/>
      <c r="AA1119" s="24"/>
      <c r="AB1119" s="24"/>
      <c r="AC1119" s="24"/>
    </row>
    <row r="1120" spans="1:29">
      <c r="A1120" s="24"/>
      <c r="B1120" s="24"/>
      <c r="C1120" s="24"/>
      <c r="D1120" s="24"/>
      <c r="E1120" s="24"/>
      <c r="F1120" s="24"/>
      <c r="G1120" s="24"/>
      <c r="W1120" s="24"/>
      <c r="X1120" s="24"/>
      <c r="Y1120" s="24"/>
      <c r="Z1120" s="24"/>
      <c r="AA1120" s="24"/>
      <c r="AB1120" s="24"/>
      <c r="AC1120" s="24"/>
    </row>
    <row r="1121" spans="1:29">
      <c r="A1121" s="24"/>
      <c r="B1121" s="24"/>
      <c r="C1121" s="24"/>
      <c r="D1121" s="24"/>
      <c r="E1121" s="24"/>
      <c r="F1121" s="24"/>
      <c r="G1121" s="24"/>
      <c r="W1121" s="24"/>
      <c r="X1121" s="24"/>
      <c r="Y1121" s="24"/>
      <c r="Z1121" s="24"/>
      <c r="AA1121" s="24"/>
      <c r="AB1121" s="24"/>
      <c r="AC1121" s="24"/>
    </row>
    <row r="1122" spans="1:29">
      <c r="A1122" s="24"/>
      <c r="B1122" s="24"/>
      <c r="C1122" s="24"/>
      <c r="D1122" s="24"/>
      <c r="E1122" s="24"/>
      <c r="F1122" s="24"/>
      <c r="G1122" s="24"/>
      <c r="W1122" s="24"/>
      <c r="X1122" s="24"/>
      <c r="Y1122" s="24"/>
      <c r="Z1122" s="24"/>
      <c r="AA1122" s="24"/>
      <c r="AB1122" s="24"/>
      <c r="AC1122" s="24"/>
    </row>
    <row r="1123" spans="1:29">
      <c r="A1123" s="24"/>
      <c r="B1123" s="24"/>
      <c r="C1123" s="24"/>
      <c r="D1123" s="24"/>
      <c r="E1123" s="24"/>
      <c r="F1123" s="24"/>
      <c r="G1123" s="24"/>
      <c r="W1123" s="24"/>
      <c r="X1123" s="24"/>
      <c r="Y1123" s="24"/>
      <c r="Z1123" s="24"/>
      <c r="AA1123" s="24"/>
      <c r="AB1123" s="24"/>
      <c r="AC1123" s="24"/>
    </row>
    <row r="1124" spans="1:29">
      <c r="A1124" s="24"/>
      <c r="B1124" s="24"/>
      <c r="C1124" s="24"/>
      <c r="D1124" s="24"/>
      <c r="E1124" s="24"/>
      <c r="F1124" s="24"/>
      <c r="G1124" s="24"/>
      <c r="W1124" s="24"/>
      <c r="X1124" s="24"/>
      <c r="Y1124" s="24"/>
      <c r="Z1124" s="24"/>
      <c r="AA1124" s="24"/>
      <c r="AB1124" s="24"/>
      <c r="AC1124" s="24"/>
    </row>
    <row r="1125" spans="1:29">
      <c r="A1125" s="24"/>
      <c r="B1125" s="24"/>
      <c r="C1125" s="24"/>
      <c r="D1125" s="24"/>
      <c r="E1125" s="24"/>
      <c r="F1125" s="24"/>
      <c r="G1125" s="24"/>
      <c r="W1125" s="24"/>
      <c r="X1125" s="24"/>
      <c r="Y1125" s="24"/>
      <c r="Z1125" s="24"/>
      <c r="AA1125" s="24"/>
      <c r="AB1125" s="24"/>
      <c r="AC1125" s="24"/>
    </row>
    <row r="1126" spans="1:29">
      <c r="A1126" s="24"/>
      <c r="B1126" s="24"/>
      <c r="C1126" s="24"/>
      <c r="D1126" s="24"/>
      <c r="E1126" s="24"/>
      <c r="F1126" s="24"/>
      <c r="G1126" s="24"/>
      <c r="W1126" s="24"/>
      <c r="X1126" s="24"/>
      <c r="Y1126" s="24"/>
      <c r="Z1126" s="24"/>
      <c r="AA1126" s="24"/>
      <c r="AB1126" s="24"/>
      <c r="AC1126" s="24"/>
    </row>
    <row r="1127" spans="1:29">
      <c r="A1127" s="24"/>
      <c r="B1127" s="24"/>
      <c r="C1127" s="24"/>
      <c r="D1127" s="24"/>
      <c r="E1127" s="24"/>
      <c r="F1127" s="24"/>
      <c r="G1127" s="24"/>
      <c r="W1127" s="24"/>
      <c r="X1127" s="24"/>
      <c r="Y1127" s="24"/>
      <c r="Z1127" s="24"/>
      <c r="AA1127" s="24"/>
      <c r="AB1127" s="24"/>
      <c r="AC1127" s="24"/>
    </row>
    <row r="1128" spans="1:29">
      <c r="A1128" s="24"/>
      <c r="B1128" s="24"/>
      <c r="C1128" s="24"/>
      <c r="D1128" s="24"/>
      <c r="E1128" s="24"/>
      <c r="F1128" s="24"/>
      <c r="G1128" s="24"/>
      <c r="W1128" s="24"/>
      <c r="X1128" s="24"/>
      <c r="Y1128" s="24"/>
      <c r="Z1128" s="24"/>
      <c r="AA1128" s="24"/>
      <c r="AB1128" s="24"/>
      <c r="AC1128" s="24"/>
    </row>
    <row r="1129" spans="1:29">
      <c r="A1129" s="24"/>
      <c r="B1129" s="24"/>
      <c r="C1129" s="24"/>
      <c r="D1129" s="24"/>
      <c r="E1129" s="24"/>
      <c r="F1129" s="24"/>
      <c r="G1129" s="24"/>
      <c r="W1129" s="24"/>
      <c r="X1129" s="24"/>
      <c r="Y1129" s="24"/>
      <c r="Z1129" s="24"/>
      <c r="AA1129" s="24"/>
      <c r="AB1129" s="24"/>
      <c r="AC1129" s="24"/>
    </row>
    <row r="1130" spans="1:29">
      <c r="A1130" s="24"/>
      <c r="B1130" s="24"/>
      <c r="C1130" s="24"/>
      <c r="D1130" s="24"/>
      <c r="E1130" s="24"/>
      <c r="F1130" s="24"/>
      <c r="G1130" s="24"/>
      <c r="W1130" s="24"/>
      <c r="X1130" s="24"/>
      <c r="Y1130" s="24"/>
      <c r="Z1130" s="24"/>
      <c r="AA1130" s="24"/>
      <c r="AB1130" s="24"/>
      <c r="AC1130" s="24"/>
    </row>
    <row r="1131" spans="1:29">
      <c r="A1131" s="24"/>
      <c r="B1131" s="24"/>
      <c r="C1131" s="24"/>
      <c r="D1131" s="24"/>
      <c r="E1131" s="24"/>
      <c r="F1131" s="24"/>
      <c r="G1131" s="24"/>
      <c r="W1131" s="24"/>
      <c r="X1131" s="24"/>
      <c r="Y1131" s="24"/>
      <c r="Z1131" s="24"/>
      <c r="AA1131" s="24"/>
      <c r="AB1131" s="24"/>
      <c r="AC1131" s="24"/>
    </row>
    <row r="1132" spans="1:29">
      <c r="A1132" s="24"/>
      <c r="B1132" s="24"/>
      <c r="C1132" s="24"/>
      <c r="D1132" s="24"/>
      <c r="E1132" s="24"/>
      <c r="F1132" s="24"/>
      <c r="G1132" s="24"/>
      <c r="W1132" s="24"/>
      <c r="X1132" s="24"/>
      <c r="Y1132" s="24"/>
      <c r="Z1132" s="24"/>
      <c r="AA1132" s="24"/>
      <c r="AB1132" s="24"/>
      <c r="AC1132" s="24"/>
    </row>
    <row r="1133" spans="1:29">
      <c r="A1133" s="24"/>
      <c r="B1133" s="24"/>
      <c r="C1133" s="24"/>
      <c r="D1133" s="24"/>
      <c r="E1133" s="24"/>
      <c r="F1133" s="24"/>
      <c r="G1133" s="24"/>
      <c r="W1133" s="24"/>
      <c r="X1133" s="24"/>
      <c r="Y1133" s="24"/>
      <c r="Z1133" s="24"/>
      <c r="AA1133" s="24"/>
      <c r="AB1133" s="24"/>
      <c r="AC1133" s="24"/>
    </row>
    <row r="1134" spans="1:29">
      <c r="A1134" s="24"/>
      <c r="B1134" s="24"/>
      <c r="C1134" s="24"/>
      <c r="D1134" s="24"/>
      <c r="E1134" s="24"/>
      <c r="F1134" s="24"/>
      <c r="G1134" s="24"/>
      <c r="W1134" s="24"/>
      <c r="X1134" s="24"/>
      <c r="Y1134" s="24"/>
      <c r="Z1134" s="24"/>
      <c r="AA1134" s="24"/>
      <c r="AB1134" s="24"/>
      <c r="AC1134" s="24"/>
    </row>
    <row r="1135" spans="1:29">
      <c r="A1135" s="24"/>
      <c r="B1135" s="24"/>
      <c r="C1135" s="24"/>
      <c r="D1135" s="24"/>
      <c r="E1135" s="24"/>
      <c r="F1135" s="24"/>
      <c r="G1135" s="24"/>
      <c r="W1135" s="24"/>
      <c r="X1135" s="24"/>
      <c r="Y1135" s="24"/>
      <c r="Z1135" s="24"/>
      <c r="AA1135" s="24"/>
      <c r="AB1135" s="24"/>
      <c r="AC1135" s="24"/>
    </row>
    <row r="1136" spans="1:29">
      <c r="A1136" s="24"/>
      <c r="B1136" s="24"/>
      <c r="C1136" s="24"/>
      <c r="D1136" s="24"/>
      <c r="E1136" s="24"/>
      <c r="F1136" s="24"/>
      <c r="G1136" s="24"/>
      <c r="W1136" s="24"/>
      <c r="X1136" s="24"/>
      <c r="Y1136" s="24"/>
      <c r="Z1136" s="24"/>
      <c r="AA1136" s="24"/>
      <c r="AB1136" s="24"/>
      <c r="AC1136" s="24"/>
    </row>
    <row r="1137" spans="1:29">
      <c r="A1137" s="24"/>
      <c r="B1137" s="24"/>
      <c r="C1137" s="24"/>
      <c r="D1137" s="24"/>
      <c r="E1137" s="24"/>
      <c r="F1137" s="24"/>
      <c r="G1137" s="24"/>
      <c r="W1137" s="24"/>
      <c r="X1137" s="24"/>
      <c r="Y1137" s="24"/>
      <c r="Z1137" s="24"/>
      <c r="AA1137" s="24"/>
      <c r="AB1137" s="24"/>
      <c r="AC1137" s="24"/>
    </row>
    <row r="1138" spans="1:29">
      <c r="A1138" s="24"/>
      <c r="B1138" s="24"/>
      <c r="C1138" s="24"/>
      <c r="D1138" s="24"/>
      <c r="E1138" s="24"/>
      <c r="F1138" s="24"/>
      <c r="G1138" s="24"/>
      <c r="W1138" s="24"/>
      <c r="X1138" s="24"/>
      <c r="Y1138" s="24"/>
      <c r="Z1138" s="24"/>
      <c r="AA1138" s="24"/>
      <c r="AB1138" s="24"/>
      <c r="AC1138" s="24"/>
    </row>
    <row r="1139" spans="1:29">
      <c r="A1139" s="24"/>
      <c r="B1139" s="24"/>
      <c r="C1139" s="24"/>
      <c r="D1139" s="24"/>
      <c r="E1139" s="24"/>
      <c r="F1139" s="24"/>
      <c r="G1139" s="24"/>
      <c r="W1139" s="24"/>
      <c r="X1139" s="24"/>
      <c r="Y1139" s="24"/>
      <c r="Z1139" s="24"/>
      <c r="AA1139" s="24"/>
      <c r="AB1139" s="24"/>
      <c r="AC1139" s="24"/>
    </row>
    <row r="1140" spans="1:29">
      <c r="A1140" s="24"/>
      <c r="B1140" s="24"/>
      <c r="C1140" s="24"/>
      <c r="D1140" s="24"/>
      <c r="E1140" s="24"/>
      <c r="F1140" s="24"/>
      <c r="G1140" s="24"/>
      <c r="W1140" s="24"/>
      <c r="X1140" s="24"/>
      <c r="Y1140" s="24"/>
      <c r="Z1140" s="24"/>
      <c r="AA1140" s="24"/>
      <c r="AB1140" s="24"/>
      <c r="AC1140" s="24"/>
    </row>
    <row r="1141" spans="1:29">
      <c r="A1141" s="24"/>
      <c r="B1141" s="24"/>
      <c r="C1141" s="24"/>
      <c r="D1141" s="24"/>
      <c r="E1141" s="24"/>
      <c r="F1141" s="24"/>
      <c r="G1141" s="24"/>
      <c r="W1141" s="24"/>
      <c r="X1141" s="24"/>
      <c r="Y1141" s="24"/>
      <c r="Z1141" s="24"/>
      <c r="AA1141" s="24"/>
      <c r="AB1141" s="24"/>
      <c r="AC1141" s="24"/>
    </row>
    <row r="1142" spans="1:29">
      <c r="A1142" s="24"/>
      <c r="B1142" s="24"/>
      <c r="C1142" s="24"/>
      <c r="D1142" s="24"/>
      <c r="E1142" s="24"/>
      <c r="F1142" s="24"/>
      <c r="G1142" s="24"/>
      <c r="W1142" s="24"/>
      <c r="X1142" s="24"/>
      <c r="Y1142" s="24"/>
      <c r="Z1142" s="24"/>
      <c r="AA1142" s="24"/>
      <c r="AB1142" s="24"/>
      <c r="AC1142" s="24"/>
    </row>
    <row r="1143" spans="1:29">
      <c r="A1143" s="24"/>
      <c r="B1143" s="24"/>
      <c r="C1143" s="24"/>
      <c r="D1143" s="24"/>
      <c r="E1143" s="24"/>
      <c r="F1143" s="24"/>
      <c r="G1143" s="24"/>
      <c r="W1143" s="24"/>
      <c r="X1143" s="24"/>
      <c r="Y1143" s="24"/>
      <c r="Z1143" s="24"/>
      <c r="AA1143" s="24"/>
      <c r="AB1143" s="24"/>
      <c r="AC1143" s="24"/>
    </row>
    <row r="1144" spans="1:29">
      <c r="A1144" s="24"/>
      <c r="B1144" s="24"/>
      <c r="C1144" s="24"/>
      <c r="D1144" s="24"/>
      <c r="E1144" s="24"/>
      <c r="F1144" s="24"/>
      <c r="G1144" s="24"/>
      <c r="W1144" s="24"/>
      <c r="X1144" s="24"/>
      <c r="Y1144" s="24"/>
      <c r="Z1144" s="24"/>
      <c r="AA1144" s="24"/>
      <c r="AB1144" s="24"/>
      <c r="AC1144" s="24"/>
    </row>
    <row r="1145" spans="1:29">
      <c r="A1145" s="24"/>
      <c r="B1145" s="24"/>
      <c r="C1145" s="24"/>
      <c r="D1145" s="24"/>
      <c r="E1145" s="24"/>
      <c r="F1145" s="24"/>
      <c r="G1145" s="24"/>
      <c r="W1145" s="24"/>
      <c r="X1145" s="24"/>
      <c r="Y1145" s="24"/>
      <c r="Z1145" s="24"/>
      <c r="AA1145" s="24"/>
      <c r="AB1145" s="24"/>
      <c r="AC1145" s="24"/>
    </row>
    <row r="1146" spans="1:29">
      <c r="A1146" s="24"/>
      <c r="B1146" s="24"/>
      <c r="C1146" s="24"/>
      <c r="D1146" s="24"/>
      <c r="E1146" s="24"/>
      <c r="F1146" s="24"/>
      <c r="G1146" s="24"/>
      <c r="W1146" s="24"/>
      <c r="X1146" s="24"/>
      <c r="Y1146" s="24"/>
      <c r="Z1146" s="24"/>
      <c r="AA1146" s="24"/>
      <c r="AB1146" s="24"/>
      <c r="AC1146" s="24"/>
    </row>
    <row r="1147" spans="1:29">
      <c r="A1147" s="24"/>
      <c r="B1147" s="24"/>
      <c r="C1147" s="24"/>
      <c r="D1147" s="24"/>
      <c r="E1147" s="24"/>
      <c r="F1147" s="24"/>
      <c r="G1147" s="24"/>
      <c r="W1147" s="24"/>
      <c r="X1147" s="24"/>
      <c r="Y1147" s="24"/>
      <c r="Z1147" s="24"/>
      <c r="AA1147" s="24"/>
      <c r="AB1147" s="24"/>
      <c r="AC1147" s="24"/>
    </row>
    <row r="1148" spans="1:29">
      <c r="A1148" s="24"/>
      <c r="B1148" s="24"/>
      <c r="C1148" s="24"/>
      <c r="D1148" s="24"/>
      <c r="E1148" s="24"/>
      <c r="F1148" s="24"/>
      <c r="G1148" s="24"/>
      <c r="W1148" s="24"/>
      <c r="X1148" s="24"/>
      <c r="Y1148" s="24"/>
      <c r="Z1148" s="24"/>
      <c r="AA1148" s="24"/>
      <c r="AB1148" s="24"/>
      <c r="AC1148" s="24"/>
    </row>
    <row r="1149" spans="1:29">
      <c r="A1149" s="24"/>
      <c r="B1149" s="24"/>
      <c r="C1149" s="24"/>
      <c r="D1149" s="24"/>
      <c r="E1149" s="24"/>
      <c r="F1149" s="24"/>
      <c r="G1149" s="24"/>
      <c r="W1149" s="24"/>
      <c r="X1149" s="24"/>
      <c r="Y1149" s="24"/>
      <c r="Z1149" s="24"/>
      <c r="AA1149" s="24"/>
      <c r="AB1149" s="24"/>
      <c r="AC1149" s="24"/>
    </row>
    <row r="1150" spans="1:29">
      <c r="A1150" s="24"/>
      <c r="B1150" s="24"/>
      <c r="C1150" s="24"/>
      <c r="D1150" s="24"/>
      <c r="E1150" s="24"/>
      <c r="F1150" s="24"/>
      <c r="G1150" s="24"/>
      <c r="W1150" s="24"/>
      <c r="X1150" s="24"/>
      <c r="Y1150" s="24"/>
      <c r="Z1150" s="24"/>
      <c r="AA1150" s="24"/>
      <c r="AB1150" s="24"/>
      <c r="AC1150" s="24"/>
    </row>
    <row r="1151" spans="1:29">
      <c r="A1151" s="24"/>
      <c r="B1151" s="24"/>
      <c r="C1151" s="24"/>
      <c r="D1151" s="24"/>
      <c r="E1151" s="24"/>
      <c r="F1151" s="24"/>
      <c r="G1151" s="24"/>
      <c r="W1151" s="24"/>
      <c r="X1151" s="24"/>
      <c r="Y1151" s="24"/>
      <c r="Z1151" s="24"/>
      <c r="AA1151" s="24"/>
      <c r="AB1151" s="24"/>
      <c r="AC1151" s="24"/>
    </row>
    <row r="1152" spans="1:29">
      <c r="A1152" s="24"/>
      <c r="B1152" s="24"/>
      <c r="C1152" s="24"/>
      <c r="D1152" s="24"/>
      <c r="E1152" s="24"/>
      <c r="F1152" s="24"/>
      <c r="G1152" s="24"/>
      <c r="W1152" s="24"/>
      <c r="X1152" s="24"/>
      <c r="Y1152" s="24"/>
      <c r="Z1152" s="24"/>
      <c r="AA1152" s="24"/>
      <c r="AB1152" s="24"/>
      <c r="AC1152" s="24"/>
    </row>
    <row r="1153" spans="1:29">
      <c r="A1153" s="24"/>
      <c r="B1153" s="24"/>
      <c r="C1153" s="24"/>
      <c r="D1153" s="24"/>
      <c r="E1153" s="24"/>
      <c r="F1153" s="24"/>
      <c r="G1153" s="24"/>
      <c r="W1153" s="24"/>
      <c r="X1153" s="24"/>
      <c r="Y1153" s="24"/>
      <c r="Z1153" s="24"/>
      <c r="AA1153" s="24"/>
      <c r="AB1153" s="24"/>
      <c r="AC1153" s="24"/>
    </row>
    <row r="1154" spans="1:29">
      <c r="A1154" s="24"/>
      <c r="B1154" s="24"/>
      <c r="C1154" s="24"/>
      <c r="D1154" s="24"/>
      <c r="E1154" s="24"/>
      <c r="F1154" s="24"/>
      <c r="G1154" s="24"/>
      <c r="W1154" s="24"/>
      <c r="X1154" s="24"/>
      <c r="Y1154" s="24"/>
      <c r="Z1154" s="24"/>
      <c r="AA1154" s="24"/>
      <c r="AB1154" s="24"/>
      <c r="AC1154" s="24"/>
    </row>
    <row r="1155" spans="1:29">
      <c r="A1155" s="24"/>
      <c r="B1155" s="24"/>
      <c r="C1155" s="24"/>
      <c r="D1155" s="24"/>
      <c r="E1155" s="24"/>
      <c r="F1155" s="24"/>
      <c r="G1155" s="24"/>
      <c r="W1155" s="24"/>
      <c r="X1155" s="24"/>
      <c r="Y1155" s="24"/>
      <c r="Z1155" s="24"/>
      <c r="AA1155" s="24"/>
      <c r="AB1155" s="24"/>
      <c r="AC1155" s="24"/>
    </row>
    <row r="1156" spans="1:29">
      <c r="A1156" s="24"/>
      <c r="B1156" s="24"/>
      <c r="C1156" s="24"/>
      <c r="D1156" s="24"/>
      <c r="E1156" s="24"/>
      <c r="F1156" s="24"/>
      <c r="G1156" s="24"/>
      <c r="W1156" s="24"/>
      <c r="X1156" s="24"/>
      <c r="Y1156" s="24"/>
      <c r="Z1156" s="24"/>
      <c r="AA1156" s="24"/>
      <c r="AB1156" s="24"/>
      <c r="AC1156" s="24"/>
    </row>
    <row r="1157" spans="1:29">
      <c r="A1157" s="24"/>
      <c r="B1157" s="24"/>
      <c r="C1157" s="24"/>
      <c r="D1157" s="24"/>
      <c r="E1157" s="24"/>
      <c r="F1157" s="24"/>
      <c r="G1157" s="24"/>
      <c r="W1157" s="24"/>
      <c r="X1157" s="24"/>
      <c r="Y1157" s="24"/>
      <c r="Z1157" s="24"/>
      <c r="AA1157" s="24"/>
      <c r="AB1157" s="24"/>
      <c r="AC1157" s="24"/>
    </row>
    <row r="1158" spans="1:29">
      <c r="A1158" s="24"/>
      <c r="B1158" s="24"/>
      <c r="C1158" s="24"/>
      <c r="D1158" s="24"/>
      <c r="E1158" s="24"/>
      <c r="F1158" s="24"/>
      <c r="G1158" s="24"/>
      <c r="W1158" s="24"/>
      <c r="X1158" s="24"/>
      <c r="Y1158" s="24"/>
      <c r="Z1158" s="24"/>
      <c r="AA1158" s="24"/>
      <c r="AB1158" s="24"/>
      <c r="AC1158" s="24"/>
    </row>
    <row r="1159" spans="1:29">
      <c r="A1159" s="24"/>
      <c r="B1159" s="24"/>
      <c r="C1159" s="24"/>
      <c r="D1159" s="24"/>
      <c r="E1159" s="24"/>
      <c r="F1159" s="24"/>
      <c r="G1159" s="24"/>
      <c r="W1159" s="24"/>
      <c r="X1159" s="24"/>
      <c r="Y1159" s="24"/>
      <c r="Z1159" s="24"/>
      <c r="AA1159" s="24"/>
      <c r="AB1159" s="24"/>
      <c r="AC1159" s="24"/>
    </row>
    <row r="1160" spans="1:29">
      <c r="A1160" s="24"/>
      <c r="B1160" s="24"/>
      <c r="C1160" s="24"/>
      <c r="D1160" s="24"/>
      <c r="E1160" s="24"/>
      <c r="F1160" s="24"/>
      <c r="G1160" s="24"/>
      <c r="W1160" s="24"/>
      <c r="X1160" s="24"/>
      <c r="Y1160" s="24"/>
      <c r="Z1160" s="24"/>
      <c r="AA1160" s="24"/>
      <c r="AB1160" s="24"/>
      <c r="AC1160" s="24"/>
    </row>
    <row r="1161" spans="1:29">
      <c r="A1161" s="24"/>
      <c r="B1161" s="24"/>
      <c r="C1161" s="24"/>
      <c r="D1161" s="24"/>
      <c r="E1161" s="24"/>
      <c r="F1161" s="24"/>
      <c r="G1161" s="24"/>
      <c r="W1161" s="24"/>
      <c r="X1161" s="24"/>
      <c r="Y1161" s="24"/>
      <c r="Z1161" s="24"/>
      <c r="AA1161" s="24"/>
      <c r="AB1161" s="24"/>
      <c r="AC1161" s="24"/>
    </row>
    <row r="1162" spans="1:29">
      <c r="A1162" s="24"/>
      <c r="B1162" s="24"/>
      <c r="C1162" s="24"/>
      <c r="D1162" s="24"/>
      <c r="E1162" s="24"/>
      <c r="F1162" s="24"/>
      <c r="G1162" s="24"/>
      <c r="W1162" s="24"/>
      <c r="X1162" s="24"/>
      <c r="Y1162" s="24"/>
      <c r="Z1162" s="24"/>
      <c r="AA1162" s="24"/>
      <c r="AB1162" s="24"/>
      <c r="AC1162" s="24"/>
    </row>
    <row r="1163" spans="1:29">
      <c r="A1163" s="24"/>
      <c r="B1163" s="24"/>
      <c r="C1163" s="24"/>
      <c r="D1163" s="24"/>
      <c r="E1163" s="24"/>
      <c r="F1163" s="24"/>
      <c r="G1163" s="24"/>
      <c r="W1163" s="24"/>
      <c r="X1163" s="24"/>
      <c r="Y1163" s="24"/>
      <c r="Z1163" s="24"/>
      <c r="AA1163" s="24"/>
      <c r="AB1163" s="24"/>
      <c r="AC1163" s="24"/>
    </row>
    <row r="1164" spans="1:29">
      <c r="A1164" s="24"/>
      <c r="B1164" s="24"/>
      <c r="C1164" s="24"/>
      <c r="D1164" s="24"/>
      <c r="E1164" s="24"/>
      <c r="F1164" s="24"/>
      <c r="G1164" s="24"/>
      <c r="W1164" s="24"/>
      <c r="X1164" s="24"/>
      <c r="Y1164" s="24"/>
      <c r="Z1164" s="24"/>
      <c r="AA1164" s="24"/>
      <c r="AB1164" s="24"/>
      <c r="AC1164" s="24"/>
    </row>
    <row r="1165" spans="1:29">
      <c r="A1165" s="24"/>
      <c r="B1165" s="24"/>
      <c r="C1165" s="24"/>
      <c r="D1165" s="24"/>
      <c r="E1165" s="24"/>
      <c r="F1165" s="24"/>
      <c r="G1165" s="24"/>
      <c r="W1165" s="24"/>
      <c r="X1165" s="24"/>
      <c r="Y1165" s="24"/>
      <c r="Z1165" s="24"/>
      <c r="AA1165" s="24"/>
      <c r="AB1165" s="24"/>
      <c r="AC1165" s="24"/>
    </row>
    <row r="1166" spans="1:29">
      <c r="A1166" s="24"/>
      <c r="B1166" s="24"/>
      <c r="C1166" s="24"/>
      <c r="D1166" s="24"/>
      <c r="E1166" s="24"/>
      <c r="F1166" s="24"/>
      <c r="G1166" s="24"/>
      <c r="W1166" s="24"/>
      <c r="X1166" s="24"/>
      <c r="Y1166" s="24"/>
      <c r="Z1166" s="24"/>
      <c r="AA1166" s="24"/>
      <c r="AB1166" s="24"/>
      <c r="AC1166" s="24"/>
    </row>
    <row r="1167" spans="1:29">
      <c r="A1167" s="24"/>
      <c r="B1167" s="24"/>
      <c r="C1167" s="24"/>
      <c r="D1167" s="24"/>
      <c r="E1167" s="24"/>
      <c r="F1167" s="24"/>
      <c r="G1167" s="24"/>
      <c r="W1167" s="24"/>
      <c r="X1167" s="24"/>
      <c r="Y1167" s="24"/>
      <c r="Z1167" s="24"/>
      <c r="AA1167" s="24"/>
      <c r="AB1167" s="24"/>
      <c r="AC1167" s="24"/>
    </row>
    <row r="1168" spans="1:29">
      <c r="A1168" s="24"/>
      <c r="B1168" s="24"/>
      <c r="C1168" s="24"/>
      <c r="D1168" s="24"/>
      <c r="E1168" s="24"/>
      <c r="F1168" s="24"/>
      <c r="G1168" s="24"/>
      <c r="W1168" s="24"/>
      <c r="X1168" s="24"/>
      <c r="Y1168" s="24"/>
      <c r="Z1168" s="24"/>
      <c r="AA1168" s="24"/>
      <c r="AB1168" s="24"/>
      <c r="AC1168" s="24"/>
    </row>
    <row r="1169" spans="1:29">
      <c r="A1169" s="24"/>
      <c r="B1169" s="24"/>
      <c r="C1169" s="24"/>
      <c r="D1169" s="24"/>
      <c r="E1169" s="24"/>
      <c r="F1169" s="24"/>
      <c r="G1169" s="24"/>
      <c r="W1169" s="24"/>
      <c r="X1169" s="24"/>
      <c r="Y1169" s="24"/>
      <c r="Z1169" s="24"/>
      <c r="AA1169" s="24"/>
      <c r="AB1169" s="24"/>
      <c r="AC1169" s="24"/>
    </row>
    <row r="1170" spans="1:29">
      <c r="A1170" s="24"/>
      <c r="B1170" s="24"/>
      <c r="C1170" s="24"/>
      <c r="D1170" s="24"/>
      <c r="E1170" s="24"/>
      <c r="F1170" s="24"/>
      <c r="G1170" s="24"/>
      <c r="W1170" s="24"/>
      <c r="X1170" s="24"/>
      <c r="Y1170" s="24"/>
      <c r="Z1170" s="24"/>
      <c r="AA1170" s="24"/>
      <c r="AB1170" s="24"/>
      <c r="AC1170" s="24"/>
    </row>
    <row r="1171" spans="1:29">
      <c r="A1171" s="24"/>
      <c r="B1171" s="24"/>
      <c r="C1171" s="24"/>
      <c r="D1171" s="24"/>
      <c r="E1171" s="24"/>
      <c r="F1171" s="24"/>
      <c r="G1171" s="24"/>
      <c r="W1171" s="24"/>
      <c r="X1171" s="24"/>
      <c r="Y1171" s="24"/>
      <c r="Z1171" s="24"/>
      <c r="AA1171" s="24"/>
      <c r="AB1171" s="24"/>
      <c r="AC1171" s="24"/>
    </row>
    <row r="1172" spans="1:29">
      <c r="A1172" s="24"/>
      <c r="B1172" s="24"/>
      <c r="C1172" s="24"/>
      <c r="D1172" s="24"/>
      <c r="E1172" s="24"/>
      <c r="F1172" s="24"/>
      <c r="G1172" s="24"/>
      <c r="W1172" s="24"/>
      <c r="X1172" s="24"/>
      <c r="Y1172" s="24"/>
      <c r="Z1172" s="24"/>
      <c r="AA1172" s="24"/>
      <c r="AB1172" s="24"/>
      <c r="AC1172" s="24"/>
    </row>
    <row r="1173" spans="1:29">
      <c r="A1173" s="24"/>
      <c r="B1173" s="24"/>
      <c r="C1173" s="24"/>
      <c r="D1173" s="24"/>
      <c r="E1173" s="24"/>
      <c r="F1173" s="24"/>
      <c r="G1173" s="24"/>
      <c r="W1173" s="24"/>
      <c r="X1173" s="24"/>
      <c r="Y1173" s="24"/>
      <c r="Z1173" s="24"/>
      <c r="AA1173" s="24"/>
      <c r="AB1173" s="24"/>
      <c r="AC1173" s="24"/>
    </row>
    <row r="1174" spans="1:29">
      <c r="A1174" s="24"/>
      <c r="B1174" s="24"/>
      <c r="C1174" s="24"/>
      <c r="D1174" s="24"/>
      <c r="E1174" s="24"/>
      <c r="F1174" s="24"/>
      <c r="G1174" s="24"/>
      <c r="W1174" s="24"/>
      <c r="X1174" s="24"/>
      <c r="Y1174" s="24"/>
      <c r="Z1174" s="24"/>
      <c r="AA1174" s="24"/>
      <c r="AB1174" s="24"/>
      <c r="AC1174" s="24"/>
    </row>
    <row r="1175" spans="1:29">
      <c r="A1175" s="24"/>
      <c r="B1175" s="24"/>
      <c r="C1175" s="24"/>
      <c r="D1175" s="24"/>
      <c r="E1175" s="24"/>
      <c r="F1175" s="24"/>
      <c r="G1175" s="24"/>
      <c r="W1175" s="24"/>
      <c r="X1175" s="24"/>
      <c r="Y1175" s="24"/>
      <c r="Z1175" s="24"/>
      <c r="AA1175" s="24"/>
      <c r="AB1175" s="24"/>
      <c r="AC1175" s="24"/>
    </row>
    <row r="1176" spans="1:29">
      <c r="A1176" s="24"/>
      <c r="B1176" s="24"/>
      <c r="C1176" s="24"/>
      <c r="D1176" s="24"/>
      <c r="E1176" s="24"/>
      <c r="F1176" s="24"/>
      <c r="G1176" s="24"/>
      <c r="W1176" s="24"/>
      <c r="X1176" s="24"/>
      <c r="Y1176" s="24"/>
      <c r="Z1176" s="24"/>
      <c r="AA1176" s="24"/>
      <c r="AB1176" s="24"/>
      <c r="AC1176" s="24"/>
    </row>
    <row r="1177" spans="1:29">
      <c r="A1177" s="24"/>
      <c r="B1177" s="24"/>
      <c r="C1177" s="24"/>
      <c r="D1177" s="24"/>
      <c r="E1177" s="24"/>
      <c r="F1177" s="24"/>
      <c r="G1177" s="24"/>
      <c r="W1177" s="24"/>
      <c r="X1177" s="24"/>
      <c r="Y1177" s="24"/>
      <c r="Z1177" s="24"/>
      <c r="AA1177" s="24"/>
      <c r="AB1177" s="24"/>
      <c r="AC1177" s="24"/>
    </row>
    <row r="1178" spans="1:29">
      <c r="A1178" s="24"/>
      <c r="B1178" s="24"/>
      <c r="C1178" s="24"/>
      <c r="D1178" s="24"/>
      <c r="E1178" s="24"/>
      <c r="F1178" s="24"/>
      <c r="G1178" s="24"/>
      <c r="W1178" s="24"/>
      <c r="X1178" s="24"/>
      <c r="Y1178" s="24"/>
      <c r="Z1178" s="24"/>
      <c r="AA1178" s="24"/>
      <c r="AB1178" s="24"/>
      <c r="AC1178" s="24"/>
    </row>
    <row r="1179" spans="1:29">
      <c r="A1179" s="24"/>
      <c r="B1179" s="24"/>
      <c r="C1179" s="24"/>
      <c r="D1179" s="24"/>
      <c r="E1179" s="24"/>
      <c r="F1179" s="24"/>
      <c r="G1179" s="24"/>
      <c r="W1179" s="24"/>
      <c r="X1179" s="24"/>
      <c r="Y1179" s="24"/>
      <c r="Z1179" s="24"/>
      <c r="AA1179" s="24"/>
      <c r="AB1179" s="24"/>
      <c r="AC1179" s="24"/>
    </row>
    <row r="1180" spans="1:29">
      <c r="A1180" s="24"/>
      <c r="B1180" s="24"/>
      <c r="C1180" s="24"/>
      <c r="D1180" s="24"/>
      <c r="E1180" s="24"/>
      <c r="F1180" s="24"/>
      <c r="G1180" s="24"/>
      <c r="W1180" s="24"/>
      <c r="X1180" s="24"/>
      <c r="Y1180" s="24"/>
      <c r="Z1180" s="24"/>
      <c r="AA1180" s="24"/>
      <c r="AB1180" s="24"/>
      <c r="AC1180" s="24"/>
    </row>
    <row r="1181" spans="1:29">
      <c r="A1181" s="24"/>
      <c r="B1181" s="24"/>
      <c r="C1181" s="24"/>
      <c r="D1181" s="24"/>
      <c r="E1181" s="24"/>
      <c r="F1181" s="24"/>
      <c r="G1181" s="24"/>
      <c r="W1181" s="24"/>
      <c r="X1181" s="24"/>
      <c r="Y1181" s="24"/>
      <c r="Z1181" s="24"/>
      <c r="AA1181" s="24"/>
      <c r="AB1181" s="24"/>
      <c r="AC1181" s="24"/>
    </row>
    <row r="1182" spans="1:29">
      <c r="A1182" s="24"/>
      <c r="B1182" s="24"/>
      <c r="C1182" s="24"/>
      <c r="D1182" s="24"/>
      <c r="E1182" s="24"/>
      <c r="F1182" s="24"/>
      <c r="G1182" s="24"/>
      <c r="W1182" s="24"/>
      <c r="X1182" s="24"/>
      <c r="Y1182" s="24"/>
      <c r="Z1182" s="24"/>
      <c r="AA1182" s="24"/>
      <c r="AB1182" s="24"/>
      <c r="AC1182" s="24"/>
    </row>
    <row r="1183" spans="1:29">
      <c r="A1183" s="24"/>
      <c r="B1183" s="24"/>
      <c r="C1183" s="24"/>
      <c r="D1183" s="24"/>
      <c r="E1183" s="24"/>
      <c r="F1183" s="24"/>
      <c r="G1183" s="24"/>
      <c r="W1183" s="24"/>
      <c r="X1183" s="24"/>
      <c r="Y1183" s="24"/>
      <c r="Z1183" s="24"/>
      <c r="AA1183" s="24"/>
      <c r="AB1183" s="24"/>
      <c r="AC1183" s="24"/>
    </row>
    <row r="1184" spans="1:29">
      <c r="A1184" s="24"/>
      <c r="B1184" s="24"/>
      <c r="C1184" s="24"/>
      <c r="D1184" s="24"/>
      <c r="E1184" s="24"/>
      <c r="F1184" s="24"/>
      <c r="G1184" s="24"/>
      <c r="W1184" s="24"/>
      <c r="X1184" s="24"/>
      <c r="Y1184" s="24"/>
      <c r="Z1184" s="24"/>
      <c r="AA1184" s="24"/>
      <c r="AB1184" s="24"/>
      <c r="AC1184" s="24"/>
    </row>
    <row r="1185" spans="1:29">
      <c r="A1185" s="24"/>
      <c r="B1185" s="24"/>
      <c r="C1185" s="24"/>
      <c r="D1185" s="24"/>
      <c r="E1185" s="24"/>
      <c r="F1185" s="24"/>
      <c r="G1185" s="24"/>
      <c r="W1185" s="24"/>
      <c r="X1185" s="24"/>
      <c r="Y1185" s="24"/>
      <c r="Z1185" s="24"/>
      <c r="AA1185" s="24"/>
      <c r="AB1185" s="24"/>
      <c r="AC1185" s="24"/>
    </row>
    <row r="1186" spans="1:29">
      <c r="A1186" s="24"/>
      <c r="B1186" s="24"/>
      <c r="C1186" s="24"/>
      <c r="D1186" s="24"/>
      <c r="E1186" s="24"/>
      <c r="F1186" s="24"/>
      <c r="G1186" s="24"/>
      <c r="W1186" s="24"/>
      <c r="X1186" s="24"/>
      <c r="Y1186" s="24"/>
      <c r="Z1186" s="24"/>
      <c r="AA1186" s="24"/>
      <c r="AB1186" s="24"/>
      <c r="AC1186" s="24"/>
    </row>
    <row r="1187" spans="1:29">
      <c r="A1187" s="24"/>
      <c r="B1187" s="24"/>
      <c r="C1187" s="24"/>
      <c r="D1187" s="24"/>
      <c r="E1187" s="24"/>
      <c r="F1187" s="24"/>
      <c r="G1187" s="24"/>
      <c r="W1187" s="24"/>
      <c r="X1187" s="24"/>
      <c r="Y1187" s="24"/>
      <c r="Z1187" s="24"/>
      <c r="AA1187" s="24"/>
      <c r="AB1187" s="24"/>
      <c r="AC1187" s="24"/>
    </row>
    <row r="1188" spans="1:29">
      <c r="A1188" s="24"/>
      <c r="B1188" s="24"/>
      <c r="C1188" s="24"/>
      <c r="D1188" s="24"/>
      <c r="E1188" s="24"/>
      <c r="F1188" s="24"/>
      <c r="G1188" s="24"/>
      <c r="W1188" s="24"/>
      <c r="X1188" s="24"/>
      <c r="Y1188" s="24"/>
      <c r="Z1188" s="24"/>
      <c r="AA1188" s="24"/>
      <c r="AB1188" s="24"/>
      <c r="AC1188" s="24"/>
    </row>
    <row r="1189" spans="1:29">
      <c r="A1189" s="24"/>
      <c r="B1189" s="24"/>
      <c r="C1189" s="24"/>
      <c r="D1189" s="24"/>
      <c r="E1189" s="24"/>
      <c r="F1189" s="24"/>
      <c r="G1189" s="24"/>
      <c r="W1189" s="24"/>
      <c r="X1189" s="24"/>
      <c r="Y1189" s="24"/>
      <c r="Z1189" s="24"/>
      <c r="AA1189" s="24"/>
      <c r="AB1189" s="24"/>
      <c r="AC1189" s="24"/>
    </row>
    <row r="1190" spans="1:29">
      <c r="A1190" s="24"/>
      <c r="B1190" s="24"/>
      <c r="C1190" s="24"/>
      <c r="D1190" s="24"/>
      <c r="E1190" s="24"/>
      <c r="F1190" s="24"/>
      <c r="G1190" s="24"/>
      <c r="W1190" s="24"/>
      <c r="X1190" s="24"/>
      <c r="Y1190" s="24"/>
      <c r="Z1190" s="24"/>
      <c r="AA1190" s="24"/>
      <c r="AB1190" s="24"/>
      <c r="AC1190" s="24"/>
    </row>
    <row r="1191" spans="1:29">
      <c r="A1191" s="24"/>
      <c r="B1191" s="24"/>
      <c r="C1191" s="24"/>
      <c r="D1191" s="24"/>
      <c r="E1191" s="24"/>
      <c r="F1191" s="24"/>
      <c r="G1191" s="24"/>
      <c r="W1191" s="24"/>
      <c r="X1191" s="24"/>
      <c r="Y1191" s="24"/>
      <c r="Z1191" s="24"/>
      <c r="AA1191" s="24"/>
      <c r="AB1191" s="24"/>
      <c r="AC1191" s="24"/>
    </row>
    <row r="1192" spans="1:29">
      <c r="A1192" s="24"/>
      <c r="B1192" s="24"/>
      <c r="C1192" s="24"/>
      <c r="D1192" s="24"/>
      <c r="E1192" s="24"/>
      <c r="F1192" s="24"/>
      <c r="G1192" s="24"/>
      <c r="W1192" s="24"/>
      <c r="X1192" s="24"/>
      <c r="Y1192" s="24"/>
      <c r="Z1192" s="24"/>
      <c r="AA1192" s="24"/>
      <c r="AB1192" s="24"/>
      <c r="AC1192" s="24"/>
    </row>
    <row r="1193" spans="1:29">
      <c r="A1193" s="24"/>
      <c r="B1193" s="24"/>
      <c r="C1193" s="24"/>
      <c r="D1193" s="24"/>
      <c r="E1193" s="24"/>
      <c r="F1193" s="24"/>
      <c r="G1193" s="24"/>
      <c r="W1193" s="24"/>
      <c r="X1193" s="24"/>
      <c r="Y1193" s="24"/>
      <c r="Z1193" s="24"/>
      <c r="AA1193" s="24"/>
      <c r="AB1193" s="24"/>
      <c r="AC1193" s="24"/>
    </row>
    <row r="1194" spans="1:29">
      <c r="A1194" s="24"/>
      <c r="B1194" s="24"/>
      <c r="C1194" s="24"/>
      <c r="D1194" s="24"/>
      <c r="E1194" s="24"/>
      <c r="F1194" s="24"/>
      <c r="G1194" s="24"/>
      <c r="W1194" s="24"/>
      <c r="X1194" s="24"/>
      <c r="Y1194" s="24"/>
      <c r="Z1194" s="24"/>
      <c r="AA1194" s="24"/>
      <c r="AB1194" s="24"/>
      <c r="AC1194" s="24"/>
    </row>
    <row r="1195" spans="1:29">
      <c r="A1195" s="24"/>
      <c r="B1195" s="24"/>
      <c r="C1195" s="24"/>
      <c r="D1195" s="24"/>
      <c r="E1195" s="24"/>
      <c r="F1195" s="24"/>
      <c r="G1195" s="24"/>
      <c r="W1195" s="24"/>
      <c r="X1195" s="24"/>
      <c r="Y1195" s="24"/>
      <c r="Z1195" s="24"/>
      <c r="AA1195" s="24"/>
      <c r="AB1195" s="24"/>
      <c r="AC1195" s="24"/>
    </row>
    <row r="1196" spans="1:29">
      <c r="A1196" s="24"/>
      <c r="B1196" s="24"/>
      <c r="C1196" s="24"/>
      <c r="D1196" s="24"/>
      <c r="E1196" s="24"/>
      <c r="F1196" s="24"/>
      <c r="G1196" s="24"/>
      <c r="W1196" s="24"/>
      <c r="X1196" s="24"/>
      <c r="Y1196" s="24"/>
      <c r="Z1196" s="24"/>
      <c r="AA1196" s="24"/>
      <c r="AB1196" s="24"/>
      <c r="AC1196" s="24"/>
    </row>
    <row r="1197" spans="1:29">
      <c r="A1197" s="24"/>
      <c r="B1197" s="24"/>
      <c r="C1197" s="24"/>
      <c r="D1197" s="24"/>
      <c r="E1197" s="24"/>
      <c r="F1197" s="24"/>
      <c r="G1197" s="24"/>
      <c r="W1197" s="24"/>
      <c r="X1197" s="24"/>
      <c r="Y1197" s="24"/>
      <c r="Z1197" s="24"/>
      <c r="AA1197" s="24"/>
      <c r="AB1197" s="24"/>
      <c r="AC1197" s="24"/>
    </row>
    <row r="1198" spans="1:29">
      <c r="A1198" s="24"/>
      <c r="B1198" s="24"/>
      <c r="C1198" s="24"/>
      <c r="D1198" s="24"/>
      <c r="E1198" s="24"/>
      <c r="F1198" s="24"/>
      <c r="G1198" s="24"/>
      <c r="W1198" s="24"/>
      <c r="X1198" s="24"/>
      <c r="Y1198" s="24"/>
      <c r="Z1198" s="24"/>
      <c r="AA1198" s="24"/>
      <c r="AB1198" s="24"/>
      <c r="AC1198" s="24"/>
    </row>
    <row r="1199" spans="1:29">
      <c r="A1199" s="24"/>
      <c r="B1199" s="24"/>
      <c r="C1199" s="24"/>
      <c r="D1199" s="24"/>
      <c r="E1199" s="24"/>
      <c r="F1199" s="24"/>
      <c r="G1199" s="24"/>
      <c r="W1199" s="24"/>
      <c r="X1199" s="24"/>
      <c r="Y1199" s="24"/>
      <c r="Z1199" s="24"/>
      <c r="AA1199" s="24"/>
      <c r="AB1199" s="24"/>
      <c r="AC1199" s="24"/>
    </row>
    <row r="1200" spans="1:29">
      <c r="A1200" s="24"/>
      <c r="B1200" s="24"/>
      <c r="C1200" s="24"/>
      <c r="D1200" s="24"/>
      <c r="E1200" s="24"/>
      <c r="F1200" s="24"/>
      <c r="G1200" s="24"/>
      <c r="W1200" s="24"/>
      <c r="X1200" s="24"/>
      <c r="Y1200" s="24"/>
      <c r="Z1200" s="24"/>
      <c r="AA1200" s="24"/>
      <c r="AB1200" s="24"/>
      <c r="AC1200" s="24"/>
    </row>
    <row r="1201" spans="1:29">
      <c r="A1201" s="24"/>
      <c r="B1201" s="24"/>
      <c r="C1201" s="24"/>
      <c r="D1201" s="24"/>
      <c r="E1201" s="24"/>
      <c r="F1201" s="24"/>
      <c r="G1201" s="24"/>
      <c r="W1201" s="24"/>
      <c r="X1201" s="24"/>
      <c r="Y1201" s="24"/>
      <c r="Z1201" s="24"/>
      <c r="AA1201" s="24"/>
      <c r="AB1201" s="24"/>
      <c r="AC1201" s="24"/>
    </row>
    <row r="1202" spans="1:29">
      <c r="A1202" s="24"/>
      <c r="B1202" s="24"/>
      <c r="C1202" s="24"/>
      <c r="D1202" s="24"/>
      <c r="E1202" s="24"/>
      <c r="F1202" s="24"/>
      <c r="G1202" s="24"/>
      <c r="W1202" s="24"/>
      <c r="X1202" s="24"/>
      <c r="Y1202" s="24"/>
      <c r="Z1202" s="24"/>
      <c r="AA1202" s="24"/>
      <c r="AB1202" s="24"/>
      <c r="AC1202" s="24"/>
    </row>
    <row r="1203" spans="1:29">
      <c r="A1203" s="24"/>
      <c r="B1203" s="24"/>
      <c r="C1203" s="24"/>
      <c r="D1203" s="24"/>
      <c r="E1203" s="24"/>
      <c r="F1203" s="24"/>
      <c r="G1203" s="24"/>
      <c r="W1203" s="24"/>
      <c r="X1203" s="24"/>
      <c r="Y1203" s="24"/>
      <c r="Z1203" s="24"/>
      <c r="AA1203" s="24"/>
      <c r="AB1203" s="24"/>
      <c r="AC1203" s="24"/>
    </row>
    <row r="1204" spans="1:29">
      <c r="A1204" s="24"/>
      <c r="B1204" s="24"/>
      <c r="C1204" s="24"/>
      <c r="D1204" s="24"/>
      <c r="E1204" s="24"/>
      <c r="F1204" s="24"/>
      <c r="G1204" s="24"/>
      <c r="W1204" s="24"/>
      <c r="X1204" s="24"/>
      <c r="Y1204" s="24"/>
      <c r="Z1204" s="24"/>
      <c r="AA1204" s="24"/>
      <c r="AB1204" s="24"/>
      <c r="AC1204" s="24"/>
    </row>
    <row r="1205" spans="1:29">
      <c r="A1205" s="24"/>
      <c r="B1205" s="24"/>
      <c r="C1205" s="24"/>
      <c r="D1205" s="24"/>
      <c r="E1205" s="24"/>
      <c r="F1205" s="24"/>
      <c r="G1205" s="24"/>
      <c r="W1205" s="24"/>
      <c r="X1205" s="24"/>
      <c r="Y1205" s="24"/>
      <c r="Z1205" s="24"/>
      <c r="AA1205" s="24"/>
      <c r="AB1205" s="24"/>
      <c r="AC1205" s="24"/>
    </row>
    <row r="1206" spans="1:29">
      <c r="A1206" s="24"/>
      <c r="B1206" s="24"/>
      <c r="C1206" s="24"/>
      <c r="D1206" s="24"/>
      <c r="E1206" s="24"/>
      <c r="F1206" s="24"/>
      <c r="G1206" s="24"/>
      <c r="W1206" s="24"/>
      <c r="X1206" s="24"/>
      <c r="Y1206" s="24"/>
      <c r="Z1206" s="24"/>
      <c r="AA1206" s="24"/>
      <c r="AB1206" s="24"/>
      <c r="AC1206" s="24"/>
    </row>
    <row r="1207" spans="1:29">
      <c r="A1207" s="24"/>
      <c r="B1207" s="24"/>
      <c r="C1207" s="24"/>
      <c r="D1207" s="24"/>
      <c r="E1207" s="24"/>
      <c r="F1207" s="24"/>
      <c r="G1207" s="24"/>
      <c r="W1207" s="24"/>
      <c r="X1207" s="24"/>
      <c r="Y1207" s="24"/>
      <c r="Z1207" s="24"/>
      <c r="AA1207" s="24"/>
      <c r="AB1207" s="24"/>
      <c r="AC1207" s="24"/>
    </row>
    <row r="1208" spans="1:29">
      <c r="A1208" s="24"/>
      <c r="B1208" s="24"/>
      <c r="C1208" s="24"/>
      <c r="D1208" s="24"/>
      <c r="E1208" s="24"/>
      <c r="F1208" s="24"/>
      <c r="G1208" s="24"/>
      <c r="W1208" s="24"/>
      <c r="X1208" s="24"/>
      <c r="Y1208" s="24"/>
      <c r="Z1208" s="24"/>
      <c r="AA1208" s="24"/>
      <c r="AB1208" s="24"/>
      <c r="AC1208" s="24"/>
    </row>
    <row r="1209" spans="1:29">
      <c r="A1209" s="24"/>
      <c r="B1209" s="24"/>
      <c r="C1209" s="24"/>
      <c r="D1209" s="24"/>
      <c r="E1209" s="24"/>
      <c r="F1209" s="24"/>
      <c r="G1209" s="24"/>
      <c r="W1209" s="24"/>
      <c r="X1209" s="24"/>
      <c r="Y1209" s="24"/>
      <c r="Z1209" s="24"/>
      <c r="AA1209" s="24"/>
      <c r="AB1209" s="24"/>
      <c r="AC1209" s="24"/>
    </row>
    <row r="1210" spans="1:29">
      <c r="A1210" s="24"/>
      <c r="B1210" s="24"/>
      <c r="C1210" s="24"/>
      <c r="D1210" s="24"/>
      <c r="E1210" s="24"/>
      <c r="F1210" s="24"/>
      <c r="G1210" s="24"/>
      <c r="W1210" s="24"/>
      <c r="X1210" s="24"/>
      <c r="Y1210" s="24"/>
      <c r="Z1210" s="24"/>
      <c r="AA1210" s="24"/>
      <c r="AB1210" s="24"/>
      <c r="AC1210" s="24"/>
    </row>
    <row r="1211" spans="1:29">
      <c r="A1211" s="24"/>
      <c r="B1211" s="24"/>
      <c r="C1211" s="24"/>
      <c r="D1211" s="24"/>
      <c r="E1211" s="24"/>
      <c r="F1211" s="24"/>
      <c r="G1211" s="24"/>
      <c r="W1211" s="24"/>
      <c r="X1211" s="24"/>
      <c r="Y1211" s="24"/>
      <c r="Z1211" s="24"/>
      <c r="AA1211" s="24"/>
      <c r="AB1211" s="24"/>
      <c r="AC1211" s="24"/>
    </row>
    <row r="1212" spans="1:29">
      <c r="A1212" s="24"/>
      <c r="B1212" s="24"/>
      <c r="C1212" s="24"/>
      <c r="D1212" s="24"/>
      <c r="E1212" s="24"/>
      <c r="F1212" s="24"/>
      <c r="G1212" s="24"/>
      <c r="W1212" s="24"/>
      <c r="X1212" s="24"/>
      <c r="Y1212" s="24"/>
      <c r="Z1212" s="24"/>
      <c r="AA1212" s="24"/>
      <c r="AB1212" s="24"/>
      <c r="AC1212" s="24"/>
    </row>
    <row r="1213" spans="1:29">
      <c r="A1213" s="24"/>
      <c r="B1213" s="24"/>
      <c r="C1213" s="24"/>
      <c r="D1213" s="24"/>
      <c r="E1213" s="24"/>
      <c r="F1213" s="24"/>
      <c r="G1213" s="24"/>
      <c r="W1213" s="24"/>
      <c r="X1213" s="24"/>
      <c r="Y1213" s="24"/>
      <c r="Z1213" s="24"/>
      <c r="AA1213" s="24"/>
      <c r="AB1213" s="24"/>
      <c r="AC1213" s="24"/>
    </row>
    <row r="1214" spans="1:29">
      <c r="A1214" s="24"/>
      <c r="B1214" s="24"/>
      <c r="C1214" s="24"/>
      <c r="D1214" s="24"/>
      <c r="E1214" s="24"/>
      <c r="F1214" s="24"/>
      <c r="G1214" s="24"/>
      <c r="W1214" s="24"/>
      <c r="X1214" s="24"/>
      <c r="Y1214" s="24"/>
      <c r="Z1214" s="24"/>
      <c r="AA1214" s="24"/>
      <c r="AB1214" s="24"/>
      <c r="AC1214" s="24"/>
    </row>
    <row r="1215" spans="1:29">
      <c r="A1215" s="24"/>
      <c r="B1215" s="24"/>
      <c r="C1215" s="24"/>
      <c r="D1215" s="24"/>
      <c r="E1215" s="24"/>
      <c r="F1215" s="24"/>
      <c r="G1215" s="24"/>
      <c r="W1215" s="24"/>
      <c r="X1215" s="24"/>
      <c r="Y1215" s="24"/>
      <c r="Z1215" s="24"/>
      <c r="AA1215" s="24"/>
      <c r="AB1215" s="24"/>
      <c r="AC1215" s="24"/>
    </row>
    <row r="1216" spans="1:29">
      <c r="A1216" s="24"/>
      <c r="B1216" s="24"/>
      <c r="C1216" s="24"/>
      <c r="D1216" s="24"/>
      <c r="E1216" s="24"/>
      <c r="F1216" s="24"/>
      <c r="G1216" s="24"/>
      <c r="W1216" s="24"/>
      <c r="X1216" s="24"/>
      <c r="Y1216" s="24"/>
      <c r="Z1216" s="24"/>
      <c r="AA1216" s="24"/>
      <c r="AB1216" s="24"/>
      <c r="AC1216" s="24"/>
    </row>
    <row r="1217" spans="1:29">
      <c r="A1217" s="24"/>
      <c r="B1217" s="24"/>
      <c r="C1217" s="24"/>
      <c r="D1217" s="24"/>
      <c r="E1217" s="24"/>
      <c r="F1217" s="24"/>
      <c r="G1217" s="24"/>
      <c r="W1217" s="24"/>
      <c r="X1217" s="24"/>
      <c r="Y1217" s="24"/>
      <c r="Z1217" s="24"/>
      <c r="AA1217" s="24"/>
      <c r="AB1217" s="24"/>
      <c r="AC1217" s="24"/>
    </row>
    <row r="1218" spans="1:29">
      <c r="A1218" s="24"/>
      <c r="B1218" s="24"/>
      <c r="C1218" s="24"/>
      <c r="D1218" s="24"/>
      <c r="E1218" s="24"/>
      <c r="F1218" s="24"/>
      <c r="G1218" s="24"/>
      <c r="W1218" s="24"/>
      <c r="X1218" s="24"/>
      <c r="Y1218" s="24"/>
      <c r="Z1218" s="24"/>
      <c r="AA1218" s="24"/>
      <c r="AB1218" s="24"/>
      <c r="AC1218" s="24"/>
    </row>
    <row r="1219" spans="1:29">
      <c r="A1219" s="24"/>
      <c r="B1219" s="24"/>
      <c r="C1219" s="24"/>
      <c r="D1219" s="24"/>
      <c r="E1219" s="24"/>
      <c r="F1219" s="24"/>
      <c r="G1219" s="24"/>
      <c r="W1219" s="24"/>
      <c r="X1219" s="24"/>
      <c r="Y1219" s="24"/>
      <c r="Z1219" s="24"/>
      <c r="AA1219" s="24"/>
      <c r="AB1219" s="24"/>
      <c r="AC1219" s="24"/>
    </row>
    <row r="1220" spans="1:29">
      <c r="A1220" s="24"/>
      <c r="B1220" s="24"/>
      <c r="C1220" s="24"/>
      <c r="D1220" s="24"/>
      <c r="E1220" s="24"/>
      <c r="F1220" s="24"/>
      <c r="G1220" s="24"/>
      <c r="W1220" s="24"/>
      <c r="X1220" s="24"/>
      <c r="Y1220" s="24"/>
      <c r="Z1220" s="24"/>
      <c r="AA1220" s="24"/>
      <c r="AB1220" s="24"/>
      <c r="AC1220" s="24"/>
    </row>
    <row r="1221" spans="1:29">
      <c r="A1221" s="24"/>
      <c r="B1221" s="24"/>
      <c r="C1221" s="24"/>
      <c r="D1221" s="24"/>
      <c r="E1221" s="24"/>
      <c r="F1221" s="24"/>
      <c r="G1221" s="24"/>
      <c r="W1221" s="24"/>
      <c r="X1221" s="24"/>
      <c r="Y1221" s="24"/>
      <c r="Z1221" s="24"/>
      <c r="AA1221" s="24"/>
      <c r="AB1221" s="24"/>
      <c r="AC1221" s="24"/>
    </row>
    <row r="1222" spans="1:29">
      <c r="A1222" s="24"/>
      <c r="B1222" s="24"/>
      <c r="C1222" s="24"/>
      <c r="D1222" s="24"/>
      <c r="E1222" s="24"/>
      <c r="F1222" s="24"/>
      <c r="G1222" s="24"/>
      <c r="W1222" s="24"/>
      <c r="X1222" s="24"/>
      <c r="Y1222" s="24"/>
      <c r="Z1222" s="24"/>
      <c r="AA1222" s="24"/>
      <c r="AB1222" s="24"/>
      <c r="AC1222" s="24"/>
    </row>
    <row r="1223" spans="1:29">
      <c r="A1223" s="24"/>
      <c r="B1223" s="24"/>
      <c r="C1223" s="24"/>
      <c r="D1223" s="24"/>
      <c r="E1223" s="24"/>
      <c r="F1223" s="24"/>
      <c r="G1223" s="24"/>
      <c r="W1223" s="24"/>
      <c r="X1223" s="24"/>
      <c r="Y1223" s="24"/>
      <c r="Z1223" s="24"/>
      <c r="AA1223" s="24"/>
      <c r="AB1223" s="24"/>
      <c r="AC1223" s="24"/>
    </row>
    <row r="1224" spans="1:29">
      <c r="A1224" s="24"/>
      <c r="B1224" s="24"/>
      <c r="C1224" s="24"/>
      <c r="D1224" s="24"/>
      <c r="E1224" s="24"/>
      <c r="F1224" s="24"/>
      <c r="G1224" s="24"/>
      <c r="W1224" s="24"/>
      <c r="X1224" s="24"/>
      <c r="Y1224" s="24"/>
      <c r="Z1224" s="24"/>
      <c r="AA1224" s="24"/>
      <c r="AB1224" s="24"/>
      <c r="AC1224" s="24"/>
    </row>
    <row r="1225" spans="1:29">
      <c r="A1225" s="24"/>
      <c r="B1225" s="24"/>
      <c r="C1225" s="24"/>
      <c r="D1225" s="24"/>
      <c r="E1225" s="24"/>
      <c r="F1225" s="24"/>
      <c r="G1225" s="24"/>
      <c r="W1225" s="24"/>
      <c r="X1225" s="24"/>
      <c r="Y1225" s="24"/>
      <c r="Z1225" s="24"/>
      <c r="AA1225" s="24"/>
      <c r="AB1225" s="24"/>
      <c r="AC1225" s="24"/>
    </row>
    <row r="1226" spans="1:29">
      <c r="A1226" s="24"/>
      <c r="B1226" s="24"/>
      <c r="C1226" s="24"/>
      <c r="D1226" s="24"/>
      <c r="E1226" s="24"/>
      <c r="F1226" s="24"/>
      <c r="G1226" s="24"/>
      <c r="W1226" s="24"/>
      <c r="X1226" s="24"/>
      <c r="Y1226" s="24"/>
      <c r="Z1226" s="24"/>
      <c r="AA1226" s="24"/>
      <c r="AB1226" s="24"/>
      <c r="AC1226" s="24"/>
    </row>
    <row r="1227" spans="1:29">
      <c r="A1227" s="24"/>
      <c r="B1227" s="24"/>
      <c r="C1227" s="24"/>
      <c r="D1227" s="24"/>
      <c r="E1227" s="24"/>
      <c r="F1227" s="24"/>
      <c r="G1227" s="24"/>
      <c r="W1227" s="24"/>
      <c r="X1227" s="24"/>
      <c r="Y1227" s="24"/>
      <c r="Z1227" s="24"/>
      <c r="AA1227" s="24"/>
      <c r="AB1227" s="24"/>
      <c r="AC1227" s="24"/>
    </row>
    <row r="1228" spans="1:29">
      <c r="A1228" s="24"/>
      <c r="B1228" s="24"/>
      <c r="C1228" s="24"/>
      <c r="D1228" s="24"/>
      <c r="E1228" s="24"/>
      <c r="F1228" s="24"/>
      <c r="G1228" s="24"/>
      <c r="W1228" s="24"/>
      <c r="X1228" s="24"/>
      <c r="Y1228" s="24"/>
      <c r="Z1228" s="24"/>
      <c r="AA1228" s="24"/>
      <c r="AB1228" s="24"/>
      <c r="AC1228" s="24"/>
    </row>
    <row r="1229" spans="1:29">
      <c r="A1229" s="24"/>
      <c r="B1229" s="24"/>
      <c r="C1229" s="24"/>
      <c r="D1229" s="24"/>
      <c r="E1229" s="24"/>
      <c r="F1229" s="24"/>
      <c r="G1229" s="24"/>
      <c r="W1229" s="24"/>
      <c r="X1229" s="24"/>
      <c r="Y1229" s="24"/>
      <c r="Z1229" s="24"/>
      <c r="AA1229" s="24"/>
      <c r="AB1229" s="24"/>
      <c r="AC1229" s="24"/>
    </row>
    <row r="1230" spans="1:29">
      <c r="A1230" s="24"/>
      <c r="B1230" s="24"/>
      <c r="C1230" s="24"/>
      <c r="D1230" s="24"/>
      <c r="E1230" s="24"/>
      <c r="F1230" s="24"/>
      <c r="G1230" s="24"/>
      <c r="W1230" s="24"/>
      <c r="X1230" s="24"/>
      <c r="Y1230" s="24"/>
      <c r="Z1230" s="24"/>
      <c r="AA1230" s="24"/>
      <c r="AB1230" s="24"/>
      <c r="AC1230" s="24"/>
    </row>
    <row r="1231" spans="1:29">
      <c r="A1231" s="24"/>
      <c r="B1231" s="24"/>
      <c r="C1231" s="24"/>
      <c r="D1231" s="24"/>
      <c r="E1231" s="24"/>
      <c r="F1231" s="24"/>
      <c r="G1231" s="24"/>
      <c r="W1231" s="24"/>
      <c r="X1231" s="24"/>
      <c r="Y1231" s="24"/>
      <c r="Z1231" s="24"/>
      <c r="AA1231" s="24"/>
      <c r="AB1231" s="24"/>
      <c r="AC1231" s="24"/>
    </row>
    <row r="1232" spans="1:29">
      <c r="A1232" s="24"/>
      <c r="B1232" s="24"/>
      <c r="C1232" s="24"/>
      <c r="D1232" s="24"/>
      <c r="E1232" s="24"/>
      <c r="F1232" s="24"/>
      <c r="G1232" s="24"/>
      <c r="W1232" s="24"/>
      <c r="X1232" s="24"/>
      <c r="Y1232" s="24"/>
      <c r="Z1232" s="24"/>
      <c r="AA1232" s="24"/>
      <c r="AB1232" s="24"/>
      <c r="AC1232" s="24"/>
    </row>
    <row r="1233" spans="1:29">
      <c r="A1233" s="24"/>
      <c r="B1233" s="24"/>
      <c r="C1233" s="24"/>
      <c r="D1233" s="24"/>
      <c r="E1233" s="24"/>
      <c r="F1233" s="24"/>
      <c r="G1233" s="24"/>
      <c r="W1233" s="24"/>
      <c r="X1233" s="24"/>
      <c r="Y1233" s="24"/>
      <c r="Z1233" s="24"/>
      <c r="AA1233" s="24"/>
      <c r="AB1233" s="24"/>
      <c r="AC1233" s="24"/>
    </row>
    <row r="1234" spans="1:29">
      <c r="A1234" s="24"/>
      <c r="B1234" s="24"/>
      <c r="C1234" s="24"/>
      <c r="D1234" s="24"/>
      <c r="E1234" s="24"/>
      <c r="F1234" s="24"/>
      <c r="G1234" s="24"/>
      <c r="W1234" s="24"/>
      <c r="X1234" s="24"/>
      <c r="Y1234" s="24"/>
      <c r="Z1234" s="24"/>
      <c r="AA1234" s="24"/>
      <c r="AB1234" s="24"/>
      <c r="AC1234" s="24"/>
    </row>
    <row r="1235" spans="1:29">
      <c r="A1235" s="24"/>
      <c r="B1235" s="24"/>
      <c r="C1235" s="24"/>
      <c r="D1235" s="24"/>
      <c r="E1235" s="24"/>
      <c r="F1235" s="24"/>
      <c r="G1235" s="24"/>
      <c r="W1235" s="24"/>
      <c r="X1235" s="24"/>
      <c r="Y1235" s="24"/>
      <c r="Z1235" s="24"/>
      <c r="AA1235" s="24"/>
      <c r="AB1235" s="24"/>
      <c r="AC1235" s="24"/>
    </row>
    <row r="1236" spans="1:29">
      <c r="A1236" s="24"/>
      <c r="B1236" s="24"/>
      <c r="C1236" s="24"/>
      <c r="D1236" s="24"/>
      <c r="E1236" s="24"/>
      <c r="F1236" s="24"/>
      <c r="G1236" s="24"/>
      <c r="W1236" s="24"/>
      <c r="X1236" s="24"/>
      <c r="Y1236" s="24"/>
      <c r="Z1236" s="24"/>
      <c r="AA1236" s="24"/>
      <c r="AB1236" s="24"/>
      <c r="AC1236" s="24"/>
    </row>
    <row r="1237" spans="1:29">
      <c r="A1237" s="24"/>
      <c r="B1237" s="24"/>
      <c r="C1237" s="24"/>
      <c r="D1237" s="24"/>
      <c r="E1237" s="24"/>
      <c r="F1237" s="24"/>
      <c r="G1237" s="24"/>
      <c r="W1237" s="24"/>
      <c r="X1237" s="24"/>
      <c r="Y1237" s="24"/>
      <c r="Z1237" s="24"/>
      <c r="AA1237" s="24"/>
      <c r="AB1237" s="24"/>
      <c r="AC1237" s="24"/>
    </row>
    <row r="1238" spans="1:29">
      <c r="A1238" s="24"/>
      <c r="B1238" s="24"/>
      <c r="C1238" s="24"/>
      <c r="D1238" s="24"/>
      <c r="E1238" s="24"/>
      <c r="F1238" s="24"/>
      <c r="G1238" s="24"/>
      <c r="W1238" s="24"/>
      <c r="X1238" s="24"/>
      <c r="Y1238" s="24"/>
      <c r="Z1238" s="24"/>
      <c r="AA1238" s="24"/>
      <c r="AB1238" s="24"/>
      <c r="AC1238" s="24"/>
    </row>
    <row r="1239" spans="1:29">
      <c r="A1239" s="24"/>
      <c r="B1239" s="24"/>
      <c r="C1239" s="24"/>
      <c r="D1239" s="24"/>
      <c r="E1239" s="24"/>
      <c r="F1239" s="24"/>
      <c r="G1239" s="24"/>
      <c r="W1239" s="24"/>
      <c r="X1239" s="24"/>
      <c r="Y1239" s="24"/>
      <c r="Z1239" s="24"/>
      <c r="AA1239" s="24"/>
      <c r="AB1239" s="24"/>
      <c r="AC1239" s="24"/>
    </row>
    <row r="1240" spans="1:29">
      <c r="A1240" s="24"/>
      <c r="B1240" s="24"/>
      <c r="C1240" s="24"/>
      <c r="D1240" s="24"/>
      <c r="E1240" s="24"/>
      <c r="F1240" s="24"/>
      <c r="G1240" s="24"/>
      <c r="W1240" s="24"/>
      <c r="X1240" s="24"/>
      <c r="Y1240" s="24"/>
      <c r="Z1240" s="24"/>
      <c r="AA1240" s="24"/>
      <c r="AB1240" s="24"/>
      <c r="AC1240" s="24"/>
    </row>
    <row r="1241" spans="1:29">
      <c r="A1241" s="24"/>
      <c r="B1241" s="24"/>
      <c r="C1241" s="24"/>
      <c r="D1241" s="24"/>
      <c r="E1241" s="24"/>
      <c r="F1241" s="24"/>
      <c r="G1241" s="24"/>
      <c r="W1241" s="24"/>
      <c r="X1241" s="24"/>
      <c r="Y1241" s="24"/>
      <c r="Z1241" s="24"/>
      <c r="AA1241" s="24"/>
      <c r="AB1241" s="24"/>
      <c r="AC1241" s="24"/>
    </row>
    <row r="1242" spans="1:29">
      <c r="A1242" s="24"/>
      <c r="B1242" s="24"/>
      <c r="C1242" s="24"/>
      <c r="D1242" s="24"/>
      <c r="E1242" s="24"/>
      <c r="F1242" s="24"/>
      <c r="G1242" s="24"/>
      <c r="W1242" s="24"/>
      <c r="X1242" s="24"/>
      <c r="Y1242" s="24"/>
      <c r="Z1242" s="24"/>
      <c r="AA1242" s="24"/>
      <c r="AB1242" s="24"/>
      <c r="AC1242" s="24"/>
    </row>
    <row r="1243" spans="1:29">
      <c r="A1243" s="24"/>
      <c r="B1243" s="24"/>
      <c r="C1243" s="24"/>
      <c r="D1243" s="24"/>
      <c r="E1243" s="24"/>
      <c r="F1243" s="24"/>
      <c r="G1243" s="24"/>
      <c r="W1243" s="24"/>
      <c r="X1243" s="24"/>
      <c r="Y1243" s="24"/>
      <c r="Z1243" s="24"/>
      <c r="AA1243" s="24"/>
      <c r="AB1243" s="24"/>
      <c r="AC1243" s="24"/>
    </row>
    <row r="1244" spans="1:29">
      <c r="A1244" s="24"/>
      <c r="B1244" s="24"/>
      <c r="C1244" s="24"/>
      <c r="D1244" s="24"/>
      <c r="E1244" s="24"/>
      <c r="F1244" s="24"/>
      <c r="G1244" s="24"/>
      <c r="W1244" s="24"/>
      <c r="X1244" s="24"/>
      <c r="Y1244" s="24"/>
      <c r="Z1244" s="24"/>
      <c r="AA1244" s="24"/>
      <c r="AB1244" s="24"/>
      <c r="AC1244" s="24"/>
    </row>
    <row r="1245" spans="1:29">
      <c r="A1245" s="24"/>
      <c r="B1245" s="24"/>
      <c r="C1245" s="24"/>
      <c r="D1245" s="24"/>
      <c r="E1245" s="24"/>
      <c r="F1245" s="24"/>
      <c r="G1245" s="24"/>
      <c r="W1245" s="24"/>
      <c r="X1245" s="24"/>
      <c r="Y1245" s="24"/>
      <c r="Z1245" s="24"/>
      <c r="AA1245" s="24"/>
      <c r="AB1245" s="24"/>
      <c r="AC1245" s="24"/>
    </row>
    <row r="1246" spans="1:29">
      <c r="A1246" s="24"/>
      <c r="B1246" s="24"/>
      <c r="C1246" s="24"/>
      <c r="D1246" s="24"/>
      <c r="E1246" s="24"/>
      <c r="F1246" s="24"/>
      <c r="G1246" s="24"/>
      <c r="W1246" s="24"/>
      <c r="X1246" s="24"/>
      <c r="Y1246" s="24"/>
      <c r="Z1246" s="24"/>
      <c r="AA1246" s="24"/>
      <c r="AB1246" s="24"/>
      <c r="AC1246" s="24"/>
    </row>
    <row r="1247" spans="1:29">
      <c r="A1247" s="24"/>
      <c r="B1247" s="24"/>
      <c r="C1247" s="24"/>
      <c r="D1247" s="24"/>
      <c r="E1247" s="24"/>
      <c r="F1247" s="24"/>
      <c r="G1247" s="24"/>
      <c r="W1247" s="24"/>
      <c r="X1247" s="24"/>
      <c r="Y1247" s="24"/>
      <c r="Z1247" s="24"/>
      <c r="AA1247" s="24"/>
      <c r="AB1247" s="24"/>
      <c r="AC1247" s="24"/>
    </row>
    <row r="1248" spans="1:29">
      <c r="A1248" s="24"/>
      <c r="B1248" s="24"/>
      <c r="C1248" s="24"/>
      <c r="D1248" s="24"/>
      <c r="E1248" s="24"/>
      <c r="F1248" s="24"/>
      <c r="G1248" s="24"/>
      <c r="W1248" s="24"/>
      <c r="X1248" s="24"/>
      <c r="Y1248" s="24"/>
      <c r="Z1248" s="24"/>
      <c r="AA1248" s="24"/>
      <c r="AB1248" s="24"/>
      <c r="AC1248" s="24"/>
    </row>
    <row r="1249" spans="1:29">
      <c r="A1249" s="24"/>
      <c r="B1249" s="24"/>
      <c r="C1249" s="24"/>
      <c r="D1249" s="24"/>
      <c r="E1249" s="24"/>
      <c r="F1249" s="24"/>
      <c r="G1249" s="24"/>
      <c r="W1249" s="24"/>
      <c r="X1249" s="24"/>
      <c r="Y1249" s="24"/>
      <c r="Z1249" s="24"/>
      <c r="AA1249" s="24"/>
      <c r="AB1249" s="24"/>
      <c r="AC1249" s="24"/>
    </row>
    <row r="1250" spans="1:29">
      <c r="A1250" s="24"/>
      <c r="B1250" s="24"/>
      <c r="C1250" s="24"/>
      <c r="D1250" s="24"/>
      <c r="E1250" s="24"/>
      <c r="F1250" s="24"/>
      <c r="G1250" s="24"/>
      <c r="W1250" s="24"/>
      <c r="X1250" s="24"/>
      <c r="Y1250" s="24"/>
      <c r="Z1250" s="24"/>
      <c r="AA1250" s="24"/>
      <c r="AB1250" s="24"/>
      <c r="AC1250" s="24"/>
    </row>
    <row r="1251" spans="1:29">
      <c r="A1251" s="24"/>
      <c r="B1251" s="24"/>
      <c r="C1251" s="24"/>
      <c r="D1251" s="24"/>
      <c r="E1251" s="24"/>
      <c r="F1251" s="24"/>
      <c r="G1251" s="24"/>
      <c r="W1251" s="24"/>
      <c r="X1251" s="24"/>
      <c r="Y1251" s="24"/>
      <c r="Z1251" s="24"/>
      <c r="AA1251" s="24"/>
      <c r="AB1251" s="24"/>
      <c r="AC1251" s="24"/>
    </row>
    <row r="1252" spans="1:29">
      <c r="A1252" s="24"/>
      <c r="B1252" s="24"/>
      <c r="C1252" s="24"/>
      <c r="D1252" s="24"/>
      <c r="E1252" s="24"/>
      <c r="F1252" s="24"/>
      <c r="G1252" s="24"/>
      <c r="W1252" s="24"/>
      <c r="X1252" s="24"/>
      <c r="Y1252" s="24"/>
      <c r="Z1252" s="24"/>
      <c r="AA1252" s="24"/>
      <c r="AB1252" s="24"/>
      <c r="AC1252" s="24"/>
    </row>
    <row r="1253" spans="1:29">
      <c r="A1253" s="24"/>
      <c r="B1253" s="24"/>
      <c r="C1253" s="24"/>
      <c r="D1253" s="24"/>
      <c r="E1253" s="24"/>
      <c r="F1253" s="24"/>
      <c r="G1253" s="24"/>
      <c r="W1253" s="24"/>
      <c r="X1253" s="24"/>
      <c r="Y1253" s="24"/>
      <c r="Z1253" s="24"/>
      <c r="AA1253" s="24"/>
      <c r="AB1253" s="24"/>
      <c r="AC1253" s="24"/>
    </row>
    <row r="1254" spans="1:29">
      <c r="A1254" s="24"/>
      <c r="B1254" s="24"/>
      <c r="C1254" s="24"/>
      <c r="D1254" s="24"/>
      <c r="E1254" s="24"/>
      <c r="F1254" s="24"/>
      <c r="G1254" s="24"/>
      <c r="W1254" s="24"/>
      <c r="X1254" s="24"/>
      <c r="Y1254" s="24"/>
      <c r="Z1254" s="24"/>
      <c r="AA1254" s="24"/>
      <c r="AB1254" s="24"/>
      <c r="AC1254" s="24"/>
    </row>
    <row r="1255" spans="1:29">
      <c r="A1255" s="24"/>
      <c r="B1255" s="24"/>
      <c r="C1255" s="24"/>
      <c r="D1255" s="24"/>
      <c r="E1255" s="24"/>
      <c r="F1255" s="24"/>
      <c r="G1255" s="24"/>
      <c r="W1255" s="24"/>
      <c r="X1255" s="24"/>
      <c r="Y1255" s="24"/>
      <c r="Z1255" s="24"/>
      <c r="AA1255" s="24"/>
      <c r="AB1255" s="24"/>
      <c r="AC1255" s="24"/>
    </row>
    <row r="1256" spans="1:29">
      <c r="A1256" s="24"/>
      <c r="B1256" s="24"/>
      <c r="C1256" s="24"/>
      <c r="D1256" s="24"/>
      <c r="E1256" s="24"/>
      <c r="F1256" s="24"/>
      <c r="G1256" s="24"/>
      <c r="W1256" s="24"/>
      <c r="X1256" s="24"/>
      <c r="Y1256" s="24"/>
      <c r="Z1256" s="24"/>
      <c r="AA1256" s="24"/>
      <c r="AB1256" s="24"/>
      <c r="AC1256" s="24"/>
    </row>
    <row r="1257" spans="1:29">
      <c r="A1257" s="24"/>
      <c r="B1257" s="24"/>
      <c r="C1257" s="24"/>
      <c r="D1257" s="24"/>
      <c r="E1257" s="24"/>
      <c r="F1257" s="24"/>
      <c r="G1257" s="24"/>
      <c r="W1257" s="24"/>
      <c r="X1257" s="24"/>
      <c r="Y1257" s="24"/>
      <c r="Z1257" s="24"/>
      <c r="AA1257" s="24"/>
      <c r="AB1257" s="24"/>
      <c r="AC1257" s="24"/>
    </row>
    <row r="1258" spans="1:29">
      <c r="A1258" s="24"/>
      <c r="B1258" s="24"/>
      <c r="C1258" s="24"/>
      <c r="D1258" s="24"/>
      <c r="E1258" s="24"/>
      <c r="F1258" s="24"/>
      <c r="G1258" s="24"/>
      <c r="W1258" s="24"/>
      <c r="X1258" s="24"/>
      <c r="Y1258" s="24"/>
      <c r="Z1258" s="24"/>
      <c r="AA1258" s="24"/>
      <c r="AB1258" s="24"/>
      <c r="AC1258" s="24"/>
    </row>
    <row r="1259" spans="1:29">
      <c r="A1259" s="24"/>
      <c r="B1259" s="24"/>
      <c r="C1259" s="24"/>
      <c r="D1259" s="24"/>
      <c r="E1259" s="24"/>
      <c r="F1259" s="24"/>
      <c r="G1259" s="24"/>
      <c r="W1259" s="24"/>
      <c r="X1259" s="24"/>
      <c r="Y1259" s="24"/>
      <c r="Z1259" s="24"/>
      <c r="AA1259" s="24"/>
      <c r="AB1259" s="24"/>
      <c r="AC1259" s="24"/>
    </row>
    <row r="1260" spans="1:29">
      <c r="A1260" s="24"/>
      <c r="B1260" s="24"/>
      <c r="C1260" s="24"/>
      <c r="D1260" s="24"/>
      <c r="E1260" s="24"/>
      <c r="F1260" s="24"/>
      <c r="G1260" s="24"/>
      <c r="W1260" s="24"/>
      <c r="X1260" s="24"/>
      <c r="Y1260" s="24"/>
      <c r="Z1260" s="24"/>
      <c r="AA1260" s="24"/>
      <c r="AB1260" s="24"/>
      <c r="AC1260" s="24"/>
    </row>
    <row r="1261" spans="1:29">
      <c r="A1261" s="24"/>
      <c r="B1261" s="24"/>
      <c r="C1261" s="24"/>
      <c r="D1261" s="24"/>
      <c r="E1261" s="24"/>
      <c r="F1261" s="24"/>
      <c r="G1261" s="24"/>
      <c r="W1261" s="24"/>
      <c r="X1261" s="24"/>
      <c r="Y1261" s="24"/>
      <c r="Z1261" s="24"/>
      <c r="AA1261" s="24"/>
      <c r="AB1261" s="24"/>
      <c r="AC1261" s="24"/>
    </row>
    <row r="1262" spans="1:29">
      <c r="A1262" s="24"/>
      <c r="B1262" s="24"/>
      <c r="C1262" s="24"/>
      <c r="D1262" s="24"/>
      <c r="E1262" s="24"/>
      <c r="F1262" s="24"/>
      <c r="G1262" s="24"/>
      <c r="W1262" s="24"/>
      <c r="X1262" s="24"/>
      <c r="Y1262" s="24"/>
      <c r="Z1262" s="24"/>
      <c r="AA1262" s="24"/>
      <c r="AB1262" s="24"/>
      <c r="AC1262" s="24"/>
    </row>
    <row r="1263" spans="1:29">
      <c r="A1263" s="24"/>
      <c r="B1263" s="24"/>
      <c r="C1263" s="24"/>
      <c r="D1263" s="24"/>
      <c r="E1263" s="24"/>
      <c r="F1263" s="24"/>
      <c r="G1263" s="24"/>
      <c r="W1263" s="24"/>
      <c r="X1263" s="24"/>
      <c r="Y1263" s="24"/>
      <c r="Z1263" s="24"/>
      <c r="AA1263" s="24"/>
      <c r="AB1263" s="24"/>
      <c r="AC1263" s="24"/>
    </row>
    <row r="1264" spans="1:29">
      <c r="A1264" s="24"/>
      <c r="B1264" s="24"/>
      <c r="C1264" s="24"/>
      <c r="D1264" s="24"/>
      <c r="E1264" s="24"/>
      <c r="F1264" s="24"/>
      <c r="G1264" s="24"/>
      <c r="W1264" s="24"/>
      <c r="X1264" s="24"/>
      <c r="Y1264" s="24"/>
      <c r="Z1264" s="24"/>
      <c r="AA1264" s="24"/>
      <c r="AB1264" s="24"/>
      <c r="AC1264" s="24"/>
    </row>
    <row r="1265" spans="1:29">
      <c r="A1265" s="24"/>
      <c r="B1265" s="24"/>
      <c r="C1265" s="24"/>
      <c r="D1265" s="24"/>
      <c r="E1265" s="24"/>
      <c r="F1265" s="24"/>
      <c r="G1265" s="24"/>
      <c r="W1265" s="24"/>
      <c r="X1265" s="24"/>
      <c r="Y1265" s="24"/>
      <c r="Z1265" s="24"/>
      <c r="AA1265" s="24"/>
      <c r="AB1265" s="24"/>
      <c r="AC1265" s="24"/>
    </row>
    <row r="1266" spans="1:29">
      <c r="A1266" s="24"/>
      <c r="B1266" s="24"/>
      <c r="C1266" s="24"/>
      <c r="D1266" s="24"/>
      <c r="E1266" s="24"/>
      <c r="F1266" s="24"/>
      <c r="G1266" s="24"/>
      <c r="W1266" s="24"/>
      <c r="X1266" s="24"/>
      <c r="Y1266" s="24"/>
      <c r="Z1266" s="24"/>
      <c r="AA1266" s="24"/>
      <c r="AB1266" s="24"/>
      <c r="AC1266" s="24"/>
    </row>
    <row r="1267" spans="1:29">
      <c r="A1267" s="24"/>
      <c r="B1267" s="24"/>
      <c r="C1267" s="24"/>
      <c r="D1267" s="24"/>
      <c r="E1267" s="24"/>
      <c r="F1267" s="24"/>
      <c r="G1267" s="24"/>
      <c r="W1267" s="24"/>
      <c r="X1267" s="24"/>
      <c r="Y1267" s="24"/>
      <c r="Z1267" s="24"/>
      <c r="AA1267" s="24"/>
      <c r="AB1267" s="24"/>
      <c r="AC1267" s="24"/>
    </row>
    <row r="1268" spans="1:29">
      <c r="A1268" s="24"/>
      <c r="B1268" s="24"/>
      <c r="C1268" s="24"/>
      <c r="D1268" s="24"/>
      <c r="E1268" s="24"/>
      <c r="F1268" s="24"/>
      <c r="G1268" s="24"/>
      <c r="W1268" s="24"/>
      <c r="X1268" s="24"/>
      <c r="Y1268" s="24"/>
      <c r="Z1268" s="24"/>
      <c r="AA1268" s="24"/>
      <c r="AB1268" s="24"/>
      <c r="AC1268" s="24"/>
    </row>
    <row r="1269" spans="1:29">
      <c r="A1269" s="24"/>
      <c r="B1269" s="24"/>
      <c r="C1269" s="24"/>
      <c r="D1269" s="24"/>
      <c r="E1269" s="24"/>
      <c r="F1269" s="24"/>
      <c r="G1269" s="24"/>
      <c r="W1269" s="24"/>
      <c r="X1269" s="24"/>
      <c r="Y1269" s="24"/>
      <c r="Z1269" s="24"/>
      <c r="AA1269" s="24"/>
      <c r="AB1269" s="24"/>
      <c r="AC1269" s="24"/>
    </row>
    <row r="1270" spans="1:29">
      <c r="A1270" s="24"/>
      <c r="B1270" s="24"/>
      <c r="C1270" s="24"/>
      <c r="D1270" s="24"/>
      <c r="E1270" s="24"/>
      <c r="F1270" s="24"/>
      <c r="G1270" s="24"/>
      <c r="W1270" s="24"/>
      <c r="X1270" s="24"/>
      <c r="Y1270" s="24"/>
      <c r="Z1270" s="24"/>
      <c r="AA1270" s="24"/>
      <c r="AB1270" s="24"/>
      <c r="AC1270" s="24"/>
    </row>
    <row r="1271" spans="1:29">
      <c r="A1271" s="24"/>
      <c r="B1271" s="24"/>
      <c r="C1271" s="24"/>
      <c r="D1271" s="24"/>
      <c r="E1271" s="24"/>
      <c r="F1271" s="24"/>
      <c r="G1271" s="24"/>
      <c r="W1271" s="24"/>
      <c r="X1271" s="24"/>
      <c r="Y1271" s="24"/>
      <c r="Z1271" s="24"/>
      <c r="AA1271" s="24"/>
      <c r="AB1271" s="24"/>
      <c r="AC1271" s="24"/>
    </row>
    <row r="1272" spans="1:29">
      <c r="A1272" s="24"/>
      <c r="B1272" s="24"/>
      <c r="C1272" s="24"/>
      <c r="D1272" s="24"/>
      <c r="E1272" s="24"/>
      <c r="F1272" s="24"/>
      <c r="G1272" s="24"/>
      <c r="W1272" s="24"/>
      <c r="X1272" s="24"/>
      <c r="Y1272" s="24"/>
      <c r="Z1272" s="24"/>
      <c r="AA1272" s="24"/>
      <c r="AB1272" s="24"/>
      <c r="AC1272" s="24"/>
    </row>
    <row r="1273" spans="1:29">
      <c r="A1273" s="24"/>
      <c r="B1273" s="24"/>
      <c r="C1273" s="24"/>
      <c r="D1273" s="24"/>
      <c r="E1273" s="24"/>
      <c r="F1273" s="24"/>
      <c r="G1273" s="24"/>
      <c r="W1273" s="24"/>
      <c r="X1273" s="24"/>
      <c r="Y1273" s="24"/>
      <c r="Z1273" s="24"/>
      <c r="AA1273" s="24"/>
      <c r="AB1273" s="24"/>
      <c r="AC1273" s="24"/>
    </row>
    <row r="1274" spans="1:29">
      <c r="A1274" s="24"/>
      <c r="B1274" s="24"/>
      <c r="C1274" s="24"/>
      <c r="D1274" s="24"/>
      <c r="E1274" s="24"/>
      <c r="F1274" s="24"/>
      <c r="G1274" s="24"/>
      <c r="W1274" s="24"/>
      <c r="X1274" s="24"/>
      <c r="Y1274" s="24"/>
      <c r="Z1274" s="24"/>
      <c r="AA1274" s="24"/>
      <c r="AB1274" s="24"/>
      <c r="AC1274" s="24"/>
    </row>
    <row r="1275" spans="1:29">
      <c r="A1275" s="24"/>
      <c r="B1275" s="24"/>
      <c r="C1275" s="24"/>
      <c r="D1275" s="24"/>
      <c r="E1275" s="24"/>
      <c r="F1275" s="24"/>
      <c r="G1275" s="24"/>
      <c r="W1275" s="24"/>
      <c r="X1275" s="24"/>
      <c r="Y1275" s="24"/>
      <c r="Z1275" s="24"/>
      <c r="AA1275" s="24"/>
      <c r="AB1275" s="24"/>
      <c r="AC1275" s="24"/>
    </row>
    <row r="1276" spans="1:29">
      <c r="A1276" s="24"/>
      <c r="B1276" s="24"/>
      <c r="C1276" s="24"/>
      <c r="D1276" s="24"/>
      <c r="E1276" s="24"/>
      <c r="F1276" s="24"/>
      <c r="G1276" s="24"/>
      <c r="W1276" s="24"/>
      <c r="X1276" s="24"/>
      <c r="Y1276" s="24"/>
      <c r="Z1276" s="24"/>
      <c r="AA1276" s="24"/>
      <c r="AB1276" s="24"/>
      <c r="AC1276" s="24"/>
    </row>
    <row r="1277" spans="1:29">
      <c r="A1277" s="24"/>
      <c r="B1277" s="24"/>
      <c r="C1277" s="24"/>
      <c r="D1277" s="24"/>
      <c r="E1277" s="24"/>
      <c r="F1277" s="24"/>
      <c r="G1277" s="24"/>
      <c r="W1277" s="24"/>
      <c r="X1277" s="24"/>
      <c r="Y1277" s="24"/>
      <c r="Z1277" s="24"/>
      <c r="AA1277" s="24"/>
      <c r="AB1277" s="24"/>
      <c r="AC1277" s="24"/>
    </row>
    <row r="1278" spans="1:29">
      <c r="A1278" s="24"/>
      <c r="B1278" s="24"/>
      <c r="C1278" s="24"/>
      <c r="D1278" s="24"/>
      <c r="E1278" s="24"/>
      <c r="F1278" s="24"/>
      <c r="G1278" s="24"/>
      <c r="W1278" s="24"/>
      <c r="X1278" s="24"/>
      <c r="Y1278" s="24"/>
      <c r="Z1278" s="24"/>
      <c r="AA1278" s="24"/>
      <c r="AB1278" s="24"/>
      <c r="AC1278" s="24"/>
    </row>
    <row r="1279" spans="1:29">
      <c r="A1279" s="24"/>
      <c r="B1279" s="24"/>
      <c r="C1279" s="24"/>
      <c r="D1279" s="24"/>
      <c r="E1279" s="24"/>
      <c r="F1279" s="24"/>
      <c r="G1279" s="24"/>
      <c r="W1279" s="24"/>
      <c r="X1279" s="24"/>
      <c r="Y1279" s="24"/>
      <c r="Z1279" s="24"/>
      <c r="AA1279" s="24"/>
      <c r="AB1279" s="24"/>
      <c r="AC1279" s="24"/>
    </row>
    <row r="1280" spans="1:29">
      <c r="A1280" s="24"/>
      <c r="B1280" s="24"/>
      <c r="C1280" s="24"/>
      <c r="D1280" s="24"/>
      <c r="E1280" s="24"/>
      <c r="F1280" s="24"/>
      <c r="G1280" s="24"/>
      <c r="P1280" s="24"/>
      <c r="Q1280" s="24"/>
      <c r="R1280" s="24"/>
      <c r="S1280" s="24"/>
      <c r="T1280" s="24"/>
      <c r="U1280" s="24"/>
      <c r="V1280" s="24"/>
      <c r="W1280" s="24"/>
      <c r="X1280" s="24"/>
      <c r="Y1280" s="24"/>
      <c r="Z1280" s="24"/>
      <c r="AA1280" s="24"/>
      <c r="AB1280" s="24"/>
      <c r="AC1280" s="24"/>
    </row>
    <row r="1281" spans="1:29">
      <c r="A1281" s="24"/>
      <c r="B1281" s="24"/>
      <c r="C1281" s="24"/>
      <c r="D1281" s="24"/>
      <c r="E1281" s="24"/>
      <c r="F1281" s="24"/>
      <c r="G1281" s="24"/>
      <c r="P1281" s="24"/>
      <c r="Q1281" s="24"/>
      <c r="R1281" s="24"/>
      <c r="S1281" s="24"/>
      <c r="T1281" s="24"/>
      <c r="U1281" s="24"/>
      <c r="V1281" s="24"/>
      <c r="W1281" s="24"/>
      <c r="X1281" s="24"/>
      <c r="Y1281" s="24"/>
      <c r="Z1281" s="24"/>
      <c r="AA1281" s="24"/>
      <c r="AB1281" s="24"/>
      <c r="AC1281" s="24"/>
    </row>
    <row r="1282" spans="1:29">
      <c r="A1282" s="24"/>
      <c r="B1282" s="24"/>
      <c r="C1282" s="24"/>
      <c r="D1282" s="24"/>
      <c r="E1282" s="24"/>
      <c r="F1282" s="24"/>
      <c r="G1282" s="24"/>
      <c r="P1282" s="24"/>
      <c r="Q1282" s="24"/>
      <c r="R1282" s="24"/>
      <c r="S1282" s="24"/>
      <c r="T1282" s="24"/>
      <c r="U1282" s="24"/>
      <c r="V1282" s="24"/>
      <c r="W1282" s="24"/>
      <c r="X1282" s="24"/>
      <c r="Y1282" s="24"/>
      <c r="Z1282" s="24"/>
      <c r="AA1282" s="24"/>
      <c r="AB1282" s="24"/>
      <c r="AC1282" s="24"/>
    </row>
    <row r="1283" spans="1:29">
      <c r="A1283" s="24"/>
      <c r="B1283" s="24"/>
      <c r="C1283" s="24"/>
      <c r="D1283" s="24"/>
      <c r="E1283" s="24"/>
      <c r="F1283" s="24"/>
      <c r="G1283" s="24"/>
      <c r="P1283" s="24"/>
      <c r="Q1283" s="24"/>
      <c r="R1283" s="24"/>
      <c r="S1283" s="24"/>
      <c r="T1283" s="24"/>
      <c r="U1283" s="24"/>
      <c r="V1283" s="24"/>
      <c r="W1283" s="24"/>
      <c r="X1283" s="24"/>
      <c r="Y1283" s="24"/>
      <c r="Z1283" s="24"/>
      <c r="AA1283" s="24"/>
      <c r="AB1283" s="24"/>
      <c r="AC1283" s="24"/>
    </row>
    <row r="1284" spans="1:29">
      <c r="A1284" s="24"/>
      <c r="B1284" s="24"/>
      <c r="C1284" s="24"/>
      <c r="D1284" s="24"/>
      <c r="E1284" s="24"/>
      <c r="F1284" s="24"/>
      <c r="G1284" s="24"/>
      <c r="P1284" s="24"/>
      <c r="Q1284" s="24"/>
      <c r="R1284" s="24"/>
      <c r="S1284" s="24"/>
      <c r="T1284" s="24"/>
      <c r="U1284" s="24"/>
      <c r="V1284" s="24"/>
      <c r="W1284" s="24"/>
      <c r="X1284" s="24"/>
      <c r="Y1284" s="24"/>
      <c r="Z1284" s="24"/>
      <c r="AA1284" s="24"/>
      <c r="AB1284" s="24"/>
      <c r="AC1284" s="24"/>
    </row>
    <row r="1285" spans="1:29">
      <c r="A1285" s="24"/>
      <c r="B1285" s="24"/>
      <c r="C1285" s="24"/>
      <c r="D1285" s="24"/>
      <c r="E1285" s="24"/>
      <c r="F1285" s="24"/>
      <c r="G1285" s="24"/>
      <c r="P1285" s="24"/>
      <c r="Q1285" s="24"/>
      <c r="R1285" s="24"/>
      <c r="S1285" s="24"/>
      <c r="T1285" s="24"/>
      <c r="U1285" s="24"/>
      <c r="V1285" s="24"/>
      <c r="W1285" s="24"/>
      <c r="X1285" s="24"/>
      <c r="Y1285" s="24"/>
      <c r="Z1285" s="24"/>
      <c r="AA1285" s="24"/>
      <c r="AB1285" s="24"/>
      <c r="AC1285" s="24"/>
    </row>
    <row r="1286" spans="1:29">
      <c r="A1286" s="24"/>
      <c r="B1286" s="24"/>
      <c r="C1286" s="24"/>
      <c r="D1286" s="24"/>
      <c r="E1286" s="24"/>
      <c r="F1286" s="24"/>
      <c r="G1286" s="24"/>
      <c r="P1286" s="24"/>
      <c r="Q1286" s="24"/>
      <c r="R1286" s="24"/>
      <c r="S1286" s="24"/>
      <c r="T1286" s="24"/>
      <c r="U1286" s="24"/>
      <c r="V1286" s="24"/>
      <c r="W1286" s="24"/>
      <c r="X1286" s="24"/>
      <c r="Y1286" s="24"/>
      <c r="Z1286" s="24"/>
      <c r="AA1286" s="24"/>
      <c r="AB1286" s="24"/>
      <c r="AC1286" s="24"/>
    </row>
    <row r="1287" spans="1:29">
      <c r="A1287" s="24"/>
      <c r="B1287" s="24"/>
      <c r="C1287" s="24"/>
      <c r="D1287" s="24"/>
      <c r="E1287" s="24"/>
      <c r="F1287" s="24"/>
      <c r="G1287" s="24"/>
      <c r="P1287" s="24"/>
      <c r="Q1287" s="24"/>
      <c r="R1287" s="24"/>
      <c r="S1287" s="24"/>
      <c r="T1287" s="24"/>
      <c r="U1287" s="24"/>
      <c r="V1287" s="24"/>
      <c r="W1287" s="24"/>
      <c r="X1287" s="24"/>
      <c r="Y1287" s="24"/>
      <c r="Z1287" s="24"/>
      <c r="AA1287" s="24"/>
      <c r="AB1287" s="24"/>
      <c r="AC1287" s="24"/>
    </row>
    <row r="1288" spans="1:29">
      <c r="A1288" s="24"/>
      <c r="B1288" s="24"/>
      <c r="C1288" s="24"/>
      <c r="D1288" s="24"/>
      <c r="E1288" s="24"/>
      <c r="F1288" s="24"/>
      <c r="G1288" s="24"/>
      <c r="P1288" s="24"/>
      <c r="Q1288" s="24"/>
      <c r="R1288" s="24"/>
      <c r="S1288" s="24"/>
      <c r="T1288" s="24"/>
      <c r="U1288" s="24"/>
      <c r="V1288" s="24"/>
      <c r="W1288" s="24"/>
      <c r="X1288" s="24"/>
      <c r="Y1288" s="24"/>
      <c r="Z1288" s="24"/>
      <c r="AA1288" s="24"/>
      <c r="AB1288" s="24"/>
      <c r="AC1288" s="24"/>
    </row>
    <row r="1289" spans="1:29">
      <c r="A1289" s="24"/>
      <c r="B1289" s="24"/>
      <c r="C1289" s="24"/>
      <c r="D1289" s="24"/>
      <c r="E1289" s="24"/>
      <c r="F1289" s="24"/>
      <c r="G1289" s="24"/>
      <c r="P1289" s="24"/>
      <c r="Q1289" s="24"/>
      <c r="R1289" s="24"/>
      <c r="S1289" s="24"/>
      <c r="T1289" s="24"/>
      <c r="U1289" s="24"/>
      <c r="V1289" s="24"/>
      <c r="W1289" s="24"/>
      <c r="X1289" s="24"/>
      <c r="Y1289" s="24"/>
      <c r="Z1289" s="24"/>
      <c r="AA1289" s="24"/>
      <c r="AB1289" s="24"/>
      <c r="AC1289" s="24"/>
    </row>
    <row r="1290" spans="1:29">
      <c r="A1290" s="24"/>
      <c r="B1290" s="24"/>
      <c r="C1290" s="24"/>
      <c r="D1290" s="24"/>
      <c r="E1290" s="24"/>
      <c r="F1290" s="24"/>
      <c r="G1290" s="24"/>
      <c r="P1290" s="24"/>
      <c r="Q1290" s="24"/>
      <c r="R1290" s="24"/>
      <c r="S1290" s="24"/>
      <c r="T1290" s="24"/>
      <c r="U1290" s="24"/>
      <c r="V1290" s="24"/>
      <c r="W1290" s="24"/>
      <c r="X1290" s="24"/>
      <c r="Y1290" s="24"/>
      <c r="Z1290" s="24"/>
      <c r="AA1290" s="24"/>
      <c r="AB1290" s="24"/>
      <c r="AC1290" s="24"/>
    </row>
    <row r="1291" spans="1:29">
      <c r="A1291" s="24"/>
      <c r="B1291" s="24"/>
      <c r="C1291" s="24"/>
      <c r="D1291" s="24"/>
      <c r="E1291" s="24"/>
      <c r="F1291" s="24"/>
      <c r="G1291" s="24"/>
      <c r="P1291" s="24"/>
      <c r="Q1291" s="24"/>
      <c r="R1291" s="24"/>
      <c r="S1291" s="24"/>
      <c r="T1291" s="24"/>
      <c r="U1291" s="24"/>
      <c r="V1291" s="24"/>
      <c r="W1291" s="24"/>
      <c r="X1291" s="24"/>
      <c r="Y1291" s="24"/>
      <c r="Z1291" s="24"/>
      <c r="AA1291" s="24"/>
      <c r="AB1291" s="24"/>
      <c r="AC1291" s="24"/>
    </row>
    <row r="1292" spans="1:29">
      <c r="A1292" s="24"/>
      <c r="B1292" s="24"/>
      <c r="C1292" s="24"/>
      <c r="D1292" s="24"/>
      <c r="E1292" s="24"/>
      <c r="F1292" s="24"/>
      <c r="G1292" s="24"/>
      <c r="P1292" s="24"/>
      <c r="Q1292" s="24"/>
      <c r="R1292" s="24"/>
      <c r="S1292" s="24"/>
      <c r="T1292" s="24"/>
      <c r="U1292" s="24"/>
      <c r="V1292" s="24"/>
      <c r="W1292" s="24"/>
      <c r="X1292" s="24"/>
      <c r="Y1292" s="24"/>
      <c r="Z1292" s="24"/>
      <c r="AA1292" s="24"/>
      <c r="AB1292" s="24"/>
      <c r="AC1292" s="24"/>
    </row>
    <row r="1293" spans="1:29">
      <c r="A1293" s="24"/>
      <c r="B1293" s="24"/>
      <c r="C1293" s="24"/>
      <c r="D1293" s="24"/>
      <c r="E1293" s="24"/>
      <c r="F1293" s="24"/>
      <c r="G1293" s="24"/>
      <c r="P1293" s="24"/>
      <c r="Q1293" s="24"/>
      <c r="R1293" s="24"/>
      <c r="S1293" s="24"/>
      <c r="T1293" s="24"/>
      <c r="U1293" s="24"/>
      <c r="V1293" s="24"/>
      <c r="W1293" s="24"/>
      <c r="X1293" s="24"/>
      <c r="Y1293" s="24"/>
      <c r="Z1293" s="24"/>
      <c r="AA1293" s="24"/>
      <c r="AB1293" s="24"/>
      <c r="AC1293" s="24"/>
    </row>
    <row r="1294" spans="1:29">
      <c r="A1294" s="24"/>
      <c r="B1294" s="24"/>
      <c r="C1294" s="24"/>
      <c r="D1294" s="24"/>
      <c r="E1294" s="24"/>
      <c r="F1294" s="24"/>
      <c r="G1294" s="24"/>
      <c r="P1294" s="24"/>
      <c r="Q1294" s="24"/>
      <c r="R1294" s="24"/>
      <c r="S1294" s="24"/>
      <c r="T1294" s="24"/>
      <c r="U1294" s="24"/>
      <c r="V1294" s="24"/>
      <c r="W1294" s="24"/>
      <c r="X1294" s="24"/>
      <c r="Y1294" s="24"/>
      <c r="Z1294" s="24"/>
      <c r="AA1294" s="24"/>
      <c r="AB1294" s="24"/>
      <c r="AC1294" s="24"/>
    </row>
    <row r="1295" spans="1:29">
      <c r="A1295" s="24"/>
      <c r="B1295" s="24"/>
      <c r="C1295" s="24"/>
      <c r="D1295" s="24"/>
      <c r="E1295" s="24"/>
      <c r="F1295" s="24"/>
      <c r="G1295" s="24"/>
      <c r="P1295" s="24"/>
      <c r="Q1295" s="24"/>
      <c r="R1295" s="24"/>
      <c r="S1295" s="24"/>
      <c r="T1295" s="24"/>
      <c r="U1295" s="24"/>
      <c r="V1295" s="24"/>
      <c r="W1295" s="24"/>
      <c r="X1295" s="24"/>
      <c r="Y1295" s="24"/>
      <c r="Z1295" s="24"/>
      <c r="AA1295" s="24"/>
      <c r="AB1295" s="24"/>
      <c r="AC1295" s="24"/>
    </row>
    <row r="1296" spans="1:29">
      <c r="A1296" s="24"/>
      <c r="B1296" s="24"/>
      <c r="C1296" s="24"/>
      <c r="D1296" s="24"/>
      <c r="E1296" s="24"/>
      <c r="F1296" s="24"/>
      <c r="G1296" s="24"/>
      <c r="P1296" s="24"/>
      <c r="Q1296" s="24"/>
      <c r="R1296" s="24"/>
      <c r="S1296" s="24"/>
      <c r="T1296" s="24"/>
      <c r="U1296" s="24"/>
      <c r="V1296" s="24"/>
      <c r="W1296" s="24"/>
      <c r="X1296" s="24"/>
      <c r="Y1296" s="24"/>
      <c r="Z1296" s="24"/>
      <c r="AA1296" s="24"/>
      <c r="AB1296" s="24"/>
      <c r="AC1296" s="24"/>
    </row>
    <row r="1297" spans="1:29">
      <c r="A1297" s="24"/>
      <c r="B1297" s="24"/>
      <c r="C1297" s="24"/>
      <c r="D1297" s="24"/>
      <c r="E1297" s="24"/>
      <c r="F1297" s="24"/>
      <c r="G1297" s="24"/>
      <c r="P1297" s="24"/>
      <c r="Q1297" s="24"/>
      <c r="R1297" s="24"/>
      <c r="S1297" s="24"/>
      <c r="T1297" s="24"/>
      <c r="U1297" s="24"/>
      <c r="V1297" s="24"/>
      <c r="W1297" s="24"/>
      <c r="X1297" s="24"/>
      <c r="Y1297" s="24"/>
      <c r="Z1297" s="24"/>
      <c r="AA1297" s="24"/>
      <c r="AB1297" s="24"/>
      <c r="AC1297" s="24"/>
    </row>
    <row r="1298" spans="1:29">
      <c r="A1298" s="24"/>
      <c r="B1298" s="24"/>
      <c r="C1298" s="24"/>
      <c r="D1298" s="24"/>
      <c r="E1298" s="24"/>
      <c r="F1298" s="24"/>
      <c r="G1298" s="24"/>
      <c r="P1298" s="24"/>
      <c r="Q1298" s="24"/>
      <c r="R1298" s="24"/>
      <c r="S1298" s="24"/>
      <c r="T1298" s="24"/>
      <c r="U1298" s="24"/>
      <c r="V1298" s="24"/>
      <c r="W1298" s="24"/>
      <c r="X1298" s="24"/>
      <c r="Y1298" s="24"/>
      <c r="Z1298" s="24"/>
      <c r="AA1298" s="24"/>
      <c r="AB1298" s="24"/>
      <c r="AC1298" s="24"/>
    </row>
    <row r="1299" spans="1:29">
      <c r="A1299" s="24"/>
      <c r="B1299" s="24"/>
      <c r="C1299" s="24"/>
      <c r="D1299" s="24"/>
      <c r="E1299" s="24"/>
      <c r="F1299" s="24"/>
      <c r="G1299" s="24"/>
      <c r="P1299" s="24"/>
      <c r="Q1299" s="24"/>
      <c r="R1299" s="24"/>
      <c r="S1299" s="24"/>
      <c r="T1299" s="24"/>
      <c r="U1299" s="24"/>
      <c r="V1299" s="24"/>
      <c r="W1299" s="24"/>
      <c r="X1299" s="24"/>
      <c r="Y1299" s="24"/>
      <c r="Z1299" s="24"/>
      <c r="AA1299" s="24"/>
      <c r="AB1299" s="24"/>
      <c r="AC1299" s="24"/>
    </row>
    <row r="1300" spans="1:29">
      <c r="A1300" s="24"/>
      <c r="B1300" s="24"/>
      <c r="C1300" s="24"/>
      <c r="D1300" s="24"/>
      <c r="E1300" s="24"/>
      <c r="F1300" s="24"/>
      <c r="G1300" s="24"/>
      <c r="P1300" s="24"/>
      <c r="Q1300" s="24"/>
      <c r="R1300" s="24"/>
      <c r="S1300" s="24"/>
      <c r="T1300" s="24"/>
      <c r="U1300" s="24"/>
      <c r="V1300" s="24"/>
      <c r="W1300" s="24"/>
      <c r="X1300" s="24"/>
      <c r="Y1300" s="24"/>
      <c r="Z1300" s="24"/>
      <c r="AA1300" s="24"/>
      <c r="AB1300" s="24"/>
      <c r="AC1300" s="24"/>
    </row>
    <row r="1301" spans="1:29">
      <c r="A1301" s="24"/>
      <c r="B1301" s="24"/>
      <c r="C1301" s="24"/>
      <c r="D1301" s="24"/>
      <c r="E1301" s="24"/>
      <c r="F1301" s="24"/>
      <c r="G1301" s="24"/>
      <c r="P1301" s="24"/>
      <c r="Q1301" s="24"/>
      <c r="R1301" s="24"/>
      <c r="S1301" s="24"/>
      <c r="T1301" s="24"/>
      <c r="U1301" s="24"/>
      <c r="V1301" s="24"/>
      <c r="W1301" s="24"/>
      <c r="X1301" s="24"/>
      <c r="Y1301" s="24"/>
      <c r="Z1301" s="24"/>
      <c r="AA1301" s="24"/>
      <c r="AB1301" s="24"/>
      <c r="AC1301" s="24"/>
    </row>
    <row r="1302" spans="1:29">
      <c r="A1302" s="24"/>
      <c r="B1302" s="24"/>
      <c r="C1302" s="24"/>
      <c r="D1302" s="24"/>
      <c r="E1302" s="24"/>
      <c r="F1302" s="24"/>
      <c r="G1302" s="24"/>
      <c r="P1302" s="24"/>
      <c r="Q1302" s="24"/>
      <c r="R1302" s="24"/>
      <c r="S1302" s="24"/>
      <c r="T1302" s="24"/>
      <c r="U1302" s="24"/>
      <c r="V1302" s="24"/>
      <c r="W1302" s="24"/>
      <c r="X1302" s="24"/>
      <c r="Y1302" s="24"/>
      <c r="Z1302" s="24"/>
      <c r="AA1302" s="24"/>
      <c r="AB1302" s="24"/>
      <c r="AC1302" s="24"/>
    </row>
    <row r="1303" spans="1:29">
      <c r="A1303" s="24"/>
      <c r="B1303" s="24"/>
      <c r="C1303" s="24"/>
      <c r="D1303" s="24"/>
      <c r="E1303" s="24"/>
      <c r="F1303" s="24"/>
      <c r="G1303" s="24"/>
      <c r="P1303" s="24"/>
      <c r="Q1303" s="24"/>
      <c r="R1303" s="24"/>
      <c r="S1303" s="24"/>
      <c r="T1303" s="24"/>
      <c r="U1303" s="24"/>
      <c r="V1303" s="24"/>
      <c r="W1303" s="24"/>
      <c r="X1303" s="24"/>
      <c r="Y1303" s="24"/>
      <c r="Z1303" s="24"/>
      <c r="AA1303" s="24"/>
      <c r="AB1303" s="24"/>
      <c r="AC1303" s="24"/>
    </row>
    <row r="1304" spans="1:29">
      <c r="A1304" s="24"/>
      <c r="B1304" s="24"/>
      <c r="C1304" s="24"/>
      <c r="D1304" s="24"/>
      <c r="E1304" s="24"/>
      <c r="F1304" s="24"/>
      <c r="G1304" s="24"/>
      <c r="P1304" s="24"/>
      <c r="Q1304" s="24"/>
      <c r="R1304" s="24"/>
      <c r="S1304" s="24"/>
      <c r="T1304" s="24"/>
      <c r="U1304" s="24"/>
      <c r="V1304" s="24"/>
      <c r="W1304" s="24"/>
      <c r="X1304" s="24"/>
      <c r="Y1304" s="24"/>
      <c r="Z1304" s="24"/>
      <c r="AA1304" s="24"/>
      <c r="AB1304" s="24"/>
      <c r="AC1304" s="24"/>
    </row>
    <row r="1305" spans="1:29">
      <c r="A1305" s="24"/>
      <c r="B1305" s="24"/>
      <c r="C1305" s="24"/>
      <c r="D1305" s="24"/>
      <c r="E1305" s="24"/>
      <c r="F1305" s="24"/>
      <c r="G1305" s="24"/>
      <c r="P1305" s="24"/>
      <c r="Q1305" s="24"/>
      <c r="R1305" s="24"/>
      <c r="S1305" s="24"/>
      <c r="T1305" s="24"/>
      <c r="U1305" s="24"/>
      <c r="V1305" s="24"/>
      <c r="W1305" s="24"/>
      <c r="X1305" s="24"/>
      <c r="Y1305" s="24"/>
      <c r="Z1305" s="24"/>
      <c r="AA1305" s="24"/>
      <c r="AB1305" s="24"/>
      <c r="AC1305" s="24"/>
    </row>
    <row r="1306" spans="1:29">
      <c r="A1306" s="24"/>
      <c r="B1306" s="24"/>
      <c r="C1306" s="24"/>
      <c r="D1306" s="24"/>
      <c r="E1306" s="24"/>
      <c r="F1306" s="24"/>
      <c r="G1306" s="24"/>
      <c r="P1306" s="24"/>
      <c r="Q1306" s="24"/>
      <c r="R1306" s="24"/>
      <c r="S1306" s="24"/>
      <c r="T1306" s="24"/>
      <c r="U1306" s="24"/>
      <c r="V1306" s="24"/>
      <c r="W1306" s="24"/>
      <c r="X1306" s="24"/>
      <c r="Y1306" s="24"/>
      <c r="Z1306" s="24"/>
      <c r="AA1306" s="24"/>
      <c r="AB1306" s="24"/>
      <c r="AC1306" s="24"/>
    </row>
    <row r="1307" spans="1:29">
      <c r="A1307" s="24"/>
      <c r="B1307" s="24"/>
      <c r="C1307" s="24"/>
      <c r="D1307" s="24"/>
      <c r="E1307" s="24"/>
      <c r="F1307" s="24"/>
      <c r="G1307" s="24"/>
      <c r="P1307" s="24"/>
      <c r="Q1307" s="24"/>
      <c r="R1307" s="24"/>
      <c r="S1307" s="24"/>
      <c r="T1307" s="24"/>
      <c r="U1307" s="24"/>
      <c r="V1307" s="24"/>
      <c r="W1307" s="24"/>
      <c r="X1307" s="24"/>
      <c r="Y1307" s="24"/>
      <c r="Z1307" s="24"/>
      <c r="AA1307" s="24"/>
      <c r="AB1307" s="24"/>
      <c r="AC1307" s="24"/>
    </row>
    <row r="1308" spans="1:29">
      <c r="A1308" s="24"/>
      <c r="B1308" s="24"/>
      <c r="C1308" s="24"/>
      <c r="D1308" s="24"/>
      <c r="E1308" s="24"/>
      <c r="F1308" s="24"/>
      <c r="G1308" s="24"/>
      <c r="P1308" s="24"/>
      <c r="Q1308" s="24"/>
      <c r="R1308" s="24"/>
      <c r="S1308" s="24"/>
      <c r="T1308" s="24"/>
      <c r="U1308" s="24"/>
      <c r="V1308" s="24"/>
      <c r="W1308" s="24"/>
      <c r="X1308" s="24"/>
      <c r="Y1308" s="24"/>
      <c r="Z1308" s="24"/>
      <c r="AA1308" s="24"/>
      <c r="AB1308" s="24"/>
      <c r="AC1308" s="24"/>
    </row>
    <row r="1309" spans="1:29">
      <c r="A1309" s="24"/>
      <c r="B1309" s="24"/>
      <c r="C1309" s="24"/>
      <c r="D1309" s="24"/>
      <c r="E1309" s="24"/>
      <c r="F1309" s="24"/>
      <c r="G1309" s="24"/>
      <c r="P1309" s="24"/>
      <c r="Q1309" s="24"/>
      <c r="R1309" s="24"/>
      <c r="S1309" s="24"/>
      <c r="T1309" s="24"/>
      <c r="U1309" s="24"/>
      <c r="V1309" s="24"/>
      <c r="W1309" s="24"/>
      <c r="X1309" s="24"/>
      <c r="Y1309" s="24"/>
      <c r="Z1309" s="24"/>
      <c r="AA1309" s="24"/>
      <c r="AB1309" s="24"/>
      <c r="AC1309" s="24"/>
    </row>
    <row r="1310" spans="1:29">
      <c r="A1310" s="24"/>
      <c r="B1310" s="24"/>
      <c r="C1310" s="24"/>
      <c r="D1310" s="24"/>
      <c r="E1310" s="24"/>
      <c r="F1310" s="24"/>
      <c r="G1310" s="24"/>
      <c r="P1310" s="24"/>
      <c r="Q1310" s="24"/>
      <c r="R1310" s="24"/>
      <c r="S1310" s="24"/>
      <c r="T1310" s="24"/>
      <c r="U1310" s="24"/>
      <c r="V1310" s="24"/>
      <c r="W1310" s="24"/>
      <c r="X1310" s="24"/>
      <c r="Y1310" s="24"/>
      <c r="Z1310" s="24"/>
      <c r="AA1310" s="24"/>
      <c r="AB1310" s="24"/>
      <c r="AC1310" s="24"/>
    </row>
    <row r="1311" spans="1:29">
      <c r="A1311" s="24"/>
      <c r="B1311" s="24"/>
      <c r="C1311" s="24"/>
      <c r="D1311" s="24"/>
      <c r="E1311" s="24"/>
      <c r="F1311" s="24"/>
      <c r="G1311" s="24"/>
      <c r="P1311" s="24"/>
      <c r="Q1311" s="24"/>
      <c r="R1311" s="24"/>
      <c r="S1311" s="24"/>
      <c r="T1311" s="24"/>
      <c r="U1311" s="24"/>
      <c r="V1311" s="24"/>
      <c r="W1311" s="24"/>
      <c r="X1311" s="24"/>
      <c r="Y1311" s="24"/>
      <c r="Z1311" s="24"/>
      <c r="AA1311" s="24"/>
      <c r="AB1311" s="24"/>
      <c r="AC1311" s="24"/>
    </row>
    <row r="1312" spans="1:29">
      <c r="A1312" s="24"/>
      <c r="B1312" s="24"/>
      <c r="C1312" s="24"/>
      <c r="D1312" s="24"/>
      <c r="E1312" s="24"/>
      <c r="F1312" s="24"/>
      <c r="G1312" s="24"/>
      <c r="P1312" s="24"/>
      <c r="Q1312" s="24"/>
      <c r="R1312" s="24"/>
      <c r="S1312" s="24"/>
      <c r="T1312" s="24"/>
      <c r="U1312" s="24"/>
      <c r="V1312" s="24"/>
      <c r="W1312" s="24"/>
      <c r="X1312" s="24"/>
      <c r="Y1312" s="24"/>
      <c r="Z1312" s="24"/>
      <c r="AA1312" s="24"/>
      <c r="AB1312" s="24"/>
      <c r="AC1312" s="24"/>
    </row>
    <row r="1313" spans="1:29">
      <c r="A1313" s="24"/>
      <c r="B1313" s="24"/>
      <c r="C1313" s="24"/>
      <c r="D1313" s="24"/>
      <c r="E1313" s="24"/>
      <c r="F1313" s="24"/>
      <c r="G1313" s="24"/>
      <c r="P1313" s="24"/>
      <c r="Q1313" s="24"/>
      <c r="R1313" s="24"/>
      <c r="S1313" s="24"/>
      <c r="T1313" s="24"/>
      <c r="U1313" s="24"/>
      <c r="V1313" s="24"/>
      <c r="W1313" s="24"/>
      <c r="X1313" s="24"/>
      <c r="Y1313" s="24"/>
      <c r="Z1313" s="24"/>
      <c r="AA1313" s="24"/>
      <c r="AB1313" s="24"/>
      <c r="AC1313" s="24"/>
    </row>
    <row r="1314" spans="1:29">
      <c r="A1314" s="24"/>
      <c r="B1314" s="24"/>
      <c r="C1314" s="24"/>
      <c r="D1314" s="24"/>
      <c r="E1314" s="24"/>
      <c r="F1314" s="24"/>
      <c r="G1314" s="24"/>
      <c r="P1314" s="24"/>
      <c r="Q1314" s="24"/>
      <c r="R1314" s="24"/>
      <c r="S1314" s="24"/>
      <c r="T1314" s="24"/>
      <c r="U1314" s="24"/>
      <c r="V1314" s="24"/>
      <c r="W1314" s="24"/>
      <c r="X1314" s="24"/>
      <c r="Y1314" s="24"/>
      <c r="Z1314" s="24"/>
      <c r="AA1314" s="24"/>
      <c r="AB1314" s="24"/>
      <c r="AC1314" s="24"/>
    </row>
    <row r="1315" spans="1:29">
      <c r="A1315" s="24"/>
      <c r="B1315" s="24"/>
      <c r="C1315" s="24"/>
      <c r="D1315" s="24"/>
      <c r="E1315" s="24"/>
      <c r="F1315" s="24"/>
      <c r="G1315" s="24"/>
      <c r="P1315" s="24"/>
      <c r="Q1315" s="24"/>
      <c r="R1315" s="24"/>
      <c r="S1315" s="24"/>
      <c r="T1315" s="24"/>
      <c r="U1315" s="24"/>
      <c r="V1315" s="24"/>
      <c r="W1315" s="24"/>
      <c r="X1315" s="24"/>
      <c r="Y1315" s="24"/>
      <c r="Z1315" s="24"/>
      <c r="AA1315" s="24"/>
      <c r="AB1315" s="24"/>
      <c r="AC1315" s="24"/>
    </row>
    <row r="1316" spans="1:29">
      <c r="A1316" s="24"/>
      <c r="B1316" s="24"/>
      <c r="C1316" s="24"/>
      <c r="D1316" s="24"/>
      <c r="E1316" s="24"/>
      <c r="F1316" s="24"/>
      <c r="G1316" s="24"/>
      <c r="P1316" s="24"/>
      <c r="Q1316" s="24"/>
      <c r="R1316" s="24"/>
      <c r="S1316" s="24"/>
      <c r="T1316" s="24"/>
      <c r="U1316" s="24"/>
      <c r="V1316" s="24"/>
      <c r="W1316" s="24"/>
      <c r="X1316" s="24"/>
      <c r="Y1316" s="24"/>
      <c r="Z1316" s="24"/>
      <c r="AA1316" s="24"/>
      <c r="AB1316" s="24"/>
      <c r="AC1316" s="24"/>
    </row>
    <row r="1317" spans="1:29">
      <c r="A1317" s="24"/>
      <c r="B1317" s="24"/>
      <c r="C1317" s="24"/>
      <c r="D1317" s="24"/>
      <c r="E1317" s="24"/>
      <c r="F1317" s="24"/>
      <c r="G1317" s="24"/>
      <c r="P1317" s="24"/>
      <c r="Q1317" s="24"/>
      <c r="R1317" s="24"/>
      <c r="S1317" s="24"/>
      <c r="T1317" s="24"/>
      <c r="U1317" s="24"/>
      <c r="V1317" s="24"/>
      <c r="W1317" s="24"/>
      <c r="X1317" s="24"/>
      <c r="Y1317" s="24"/>
      <c r="Z1317" s="24"/>
      <c r="AA1317" s="24"/>
      <c r="AB1317" s="24"/>
      <c r="AC1317" s="24"/>
    </row>
    <row r="1318" spans="1:29">
      <c r="A1318" s="24"/>
      <c r="B1318" s="24"/>
      <c r="C1318" s="24"/>
      <c r="D1318" s="24"/>
      <c r="E1318" s="24"/>
      <c r="F1318" s="24"/>
      <c r="G1318" s="24"/>
      <c r="P1318" s="24"/>
      <c r="Q1318" s="24"/>
      <c r="R1318" s="24"/>
      <c r="S1318" s="24"/>
      <c r="T1318" s="24"/>
      <c r="U1318" s="24"/>
      <c r="V1318" s="24"/>
      <c r="W1318" s="24"/>
      <c r="X1318" s="24"/>
      <c r="Y1318" s="24"/>
      <c r="Z1318" s="24"/>
      <c r="AA1318" s="24"/>
      <c r="AB1318" s="24"/>
      <c r="AC1318" s="24"/>
    </row>
    <row r="1319" spans="1:29">
      <c r="A1319" s="24"/>
      <c r="B1319" s="24"/>
      <c r="C1319" s="24"/>
      <c r="D1319" s="24"/>
      <c r="E1319" s="24"/>
      <c r="F1319" s="24"/>
      <c r="G1319" s="24"/>
      <c r="P1319" s="24"/>
      <c r="Q1319" s="24"/>
      <c r="R1319" s="24"/>
      <c r="S1319" s="24"/>
      <c r="T1319" s="24"/>
      <c r="U1319" s="24"/>
      <c r="V1319" s="24"/>
      <c r="W1319" s="24"/>
      <c r="X1319" s="24"/>
      <c r="Y1319" s="24"/>
      <c r="Z1319" s="24"/>
      <c r="AA1319" s="24"/>
      <c r="AB1319" s="24"/>
      <c r="AC1319" s="24"/>
    </row>
    <row r="1320" spans="1:29">
      <c r="A1320" s="24"/>
      <c r="B1320" s="24"/>
      <c r="C1320" s="24"/>
      <c r="D1320" s="24"/>
      <c r="E1320" s="24"/>
      <c r="F1320" s="24"/>
      <c r="G1320" s="24"/>
      <c r="P1320" s="24"/>
      <c r="Q1320" s="24"/>
      <c r="R1320" s="24"/>
      <c r="S1320" s="24"/>
      <c r="T1320" s="24"/>
      <c r="U1320" s="24"/>
      <c r="V1320" s="24"/>
      <c r="W1320" s="24"/>
      <c r="X1320" s="24"/>
      <c r="Y1320" s="24"/>
      <c r="Z1320" s="24"/>
      <c r="AA1320" s="24"/>
      <c r="AB1320" s="24"/>
      <c r="AC1320" s="24"/>
    </row>
    <row r="1321" spans="1:29">
      <c r="A1321" s="24"/>
      <c r="B1321" s="24"/>
      <c r="C1321" s="24"/>
      <c r="D1321" s="24"/>
      <c r="E1321" s="24"/>
      <c r="F1321" s="24"/>
      <c r="G1321" s="24"/>
      <c r="P1321" s="24"/>
      <c r="Q1321" s="24"/>
      <c r="R1321" s="24"/>
      <c r="S1321" s="24"/>
      <c r="T1321" s="24"/>
      <c r="U1321" s="24"/>
      <c r="V1321" s="24"/>
      <c r="W1321" s="24"/>
      <c r="X1321" s="24"/>
      <c r="Y1321" s="24"/>
      <c r="Z1321" s="24"/>
      <c r="AA1321" s="24"/>
      <c r="AB1321" s="24"/>
      <c r="AC1321" s="24"/>
    </row>
    <row r="1322" spans="1:29">
      <c r="A1322" s="24"/>
      <c r="B1322" s="24"/>
      <c r="C1322" s="24"/>
      <c r="D1322" s="24"/>
      <c r="E1322" s="24"/>
      <c r="F1322" s="24"/>
      <c r="G1322" s="24"/>
      <c r="P1322" s="24"/>
      <c r="Q1322" s="24"/>
      <c r="R1322" s="24"/>
      <c r="S1322" s="24"/>
      <c r="T1322" s="24"/>
      <c r="U1322" s="24"/>
      <c r="V1322" s="24"/>
      <c r="W1322" s="24"/>
      <c r="X1322" s="24"/>
      <c r="Y1322" s="24"/>
      <c r="Z1322" s="24"/>
      <c r="AA1322" s="24"/>
      <c r="AB1322" s="24"/>
      <c r="AC1322" s="24"/>
    </row>
    <row r="1323" spans="1:29">
      <c r="A1323" s="24"/>
      <c r="B1323" s="24"/>
      <c r="C1323" s="24"/>
      <c r="D1323" s="24"/>
      <c r="E1323" s="24"/>
      <c r="F1323" s="24"/>
      <c r="G1323" s="24"/>
      <c r="P1323" s="24"/>
      <c r="Q1323" s="24"/>
      <c r="R1323" s="24"/>
      <c r="S1323" s="24"/>
      <c r="T1323" s="24"/>
      <c r="U1323" s="24"/>
      <c r="V1323" s="24"/>
      <c r="W1323" s="24"/>
      <c r="X1323" s="24"/>
      <c r="Y1323" s="24"/>
      <c r="Z1323" s="24"/>
      <c r="AA1323" s="24"/>
      <c r="AB1323" s="24"/>
      <c r="AC1323" s="24"/>
    </row>
    <row r="1324" spans="1:29">
      <c r="A1324" s="24"/>
      <c r="B1324" s="24"/>
      <c r="C1324" s="24"/>
      <c r="D1324" s="24"/>
      <c r="E1324" s="24"/>
      <c r="F1324" s="24"/>
      <c r="G1324" s="24"/>
      <c r="P1324" s="24"/>
      <c r="Q1324" s="24"/>
      <c r="R1324" s="24"/>
      <c r="S1324" s="24"/>
      <c r="T1324" s="24"/>
      <c r="U1324" s="24"/>
      <c r="V1324" s="24"/>
      <c r="W1324" s="24"/>
      <c r="X1324" s="24"/>
      <c r="Y1324" s="24"/>
      <c r="Z1324" s="24"/>
      <c r="AA1324" s="24"/>
      <c r="AB1324" s="24"/>
      <c r="AC1324" s="24"/>
    </row>
    <row r="1325" spans="1:29">
      <c r="A1325" s="24"/>
      <c r="B1325" s="24"/>
      <c r="C1325" s="24"/>
      <c r="D1325" s="24"/>
      <c r="E1325" s="24"/>
      <c r="F1325" s="24"/>
      <c r="G1325" s="24"/>
      <c r="P1325" s="24"/>
      <c r="Q1325" s="24"/>
      <c r="R1325" s="24"/>
      <c r="S1325" s="24"/>
      <c r="T1325" s="24"/>
      <c r="U1325" s="24"/>
      <c r="V1325" s="24"/>
      <c r="W1325" s="24"/>
      <c r="X1325" s="24"/>
      <c r="Y1325" s="24"/>
      <c r="Z1325" s="24"/>
      <c r="AA1325" s="24"/>
      <c r="AB1325" s="24"/>
      <c r="AC1325" s="24"/>
    </row>
    <row r="1326" spans="1:29">
      <c r="A1326" s="24"/>
      <c r="B1326" s="24"/>
      <c r="C1326" s="24"/>
      <c r="D1326" s="24"/>
      <c r="E1326" s="24"/>
      <c r="F1326" s="24"/>
      <c r="G1326" s="24"/>
      <c r="P1326" s="24"/>
      <c r="Q1326" s="24"/>
      <c r="R1326" s="24"/>
      <c r="S1326" s="24"/>
      <c r="T1326" s="24"/>
      <c r="U1326" s="24"/>
      <c r="V1326" s="24"/>
      <c r="W1326" s="24"/>
      <c r="X1326" s="24"/>
      <c r="Y1326" s="24"/>
      <c r="Z1326" s="24"/>
      <c r="AA1326" s="24"/>
      <c r="AB1326" s="24"/>
      <c r="AC1326" s="24"/>
    </row>
    <row r="1327" spans="1:29">
      <c r="A1327" s="24"/>
      <c r="B1327" s="24"/>
      <c r="C1327" s="24"/>
      <c r="D1327" s="24"/>
      <c r="E1327" s="24"/>
      <c r="F1327" s="24"/>
      <c r="G1327" s="24"/>
      <c r="P1327" s="24"/>
      <c r="Q1327" s="24"/>
      <c r="R1327" s="24"/>
      <c r="S1327" s="24"/>
      <c r="T1327" s="24"/>
      <c r="U1327" s="24"/>
      <c r="V1327" s="24"/>
      <c r="W1327" s="24"/>
      <c r="X1327" s="24"/>
      <c r="Y1327" s="24"/>
      <c r="Z1327" s="24"/>
      <c r="AA1327" s="24"/>
      <c r="AB1327" s="24"/>
      <c r="AC1327" s="24"/>
    </row>
    <row r="1328" spans="1:29">
      <c r="A1328" s="24"/>
      <c r="B1328" s="24"/>
      <c r="C1328" s="24"/>
      <c r="D1328" s="24"/>
      <c r="E1328" s="24"/>
      <c r="F1328" s="24"/>
      <c r="G1328" s="24"/>
      <c r="P1328" s="24"/>
      <c r="Q1328" s="24"/>
      <c r="R1328" s="24"/>
      <c r="S1328" s="24"/>
      <c r="T1328" s="24"/>
      <c r="U1328" s="24"/>
      <c r="V1328" s="24"/>
      <c r="W1328" s="24"/>
      <c r="X1328" s="24"/>
      <c r="Y1328" s="24"/>
      <c r="Z1328" s="24"/>
      <c r="AA1328" s="24"/>
      <c r="AB1328" s="24"/>
      <c r="AC1328" s="24"/>
    </row>
    <row r="1329" spans="1:29">
      <c r="A1329" s="24"/>
      <c r="B1329" s="24"/>
      <c r="C1329" s="24"/>
      <c r="D1329" s="24"/>
      <c r="E1329" s="24"/>
      <c r="F1329" s="24"/>
      <c r="G1329" s="24"/>
      <c r="P1329" s="24"/>
      <c r="Q1329" s="24"/>
      <c r="R1329" s="24"/>
      <c r="S1329" s="24"/>
      <c r="T1329" s="24"/>
      <c r="U1329" s="24"/>
      <c r="V1329" s="24"/>
      <c r="W1329" s="24"/>
      <c r="X1329" s="24"/>
      <c r="Y1329" s="24"/>
      <c r="Z1329" s="24"/>
      <c r="AA1329" s="24"/>
      <c r="AB1329" s="24"/>
      <c r="AC1329" s="24"/>
    </row>
    <row r="1330" spans="1:29">
      <c r="A1330" s="24"/>
      <c r="B1330" s="24"/>
      <c r="C1330" s="24"/>
      <c r="D1330" s="24"/>
      <c r="E1330" s="24"/>
      <c r="F1330" s="24"/>
      <c r="G1330" s="24"/>
      <c r="P1330" s="24"/>
      <c r="Q1330" s="24"/>
      <c r="R1330" s="24"/>
      <c r="S1330" s="24"/>
      <c r="T1330" s="24"/>
      <c r="U1330" s="24"/>
      <c r="V1330" s="24"/>
      <c r="W1330" s="24"/>
      <c r="X1330" s="24"/>
      <c r="Y1330" s="24"/>
      <c r="Z1330" s="24"/>
      <c r="AA1330" s="24"/>
      <c r="AB1330" s="24"/>
      <c r="AC1330" s="24"/>
    </row>
    <row r="1331" spans="1:29">
      <c r="A1331" s="24"/>
      <c r="B1331" s="24"/>
      <c r="C1331" s="24"/>
      <c r="D1331" s="24"/>
      <c r="E1331" s="24"/>
      <c r="F1331" s="24"/>
      <c r="G1331" s="24"/>
      <c r="P1331" s="24"/>
      <c r="Q1331" s="24"/>
      <c r="R1331" s="24"/>
      <c r="S1331" s="24"/>
      <c r="T1331" s="24"/>
      <c r="U1331" s="24"/>
      <c r="V1331" s="24"/>
      <c r="W1331" s="24"/>
      <c r="X1331" s="24"/>
      <c r="Y1331" s="24"/>
      <c r="Z1331" s="24"/>
      <c r="AA1331" s="24"/>
      <c r="AB1331" s="24"/>
      <c r="AC1331" s="24"/>
    </row>
    <row r="1332" spans="1:29">
      <c r="A1332" s="24"/>
      <c r="B1332" s="24"/>
      <c r="C1332" s="24"/>
      <c r="D1332" s="24"/>
      <c r="E1332" s="24"/>
      <c r="F1332" s="24"/>
      <c r="G1332" s="24"/>
      <c r="P1332" s="24"/>
      <c r="Q1332" s="24"/>
      <c r="R1332" s="24"/>
      <c r="S1332" s="24"/>
      <c r="T1332" s="24"/>
      <c r="U1332" s="24"/>
      <c r="V1332" s="24"/>
      <c r="W1332" s="24"/>
      <c r="X1332" s="24"/>
      <c r="Y1332" s="24"/>
      <c r="Z1332" s="24"/>
      <c r="AA1332" s="24"/>
      <c r="AB1332" s="24"/>
      <c r="AC1332" s="24"/>
    </row>
    <row r="1333" spans="1:29">
      <c r="A1333" s="24"/>
      <c r="B1333" s="24"/>
      <c r="C1333" s="24"/>
      <c r="D1333" s="24"/>
      <c r="E1333" s="24"/>
      <c r="F1333" s="24"/>
      <c r="G1333" s="24"/>
      <c r="P1333" s="24"/>
      <c r="Q1333" s="24"/>
      <c r="R1333" s="24"/>
      <c r="S1333" s="24"/>
      <c r="T1333" s="24"/>
      <c r="U1333" s="24"/>
      <c r="V1333" s="24"/>
      <c r="W1333" s="24"/>
      <c r="X1333" s="24"/>
      <c r="Y1333" s="24"/>
      <c r="Z1333" s="24"/>
      <c r="AA1333" s="24"/>
      <c r="AB1333" s="24"/>
      <c r="AC1333" s="24"/>
    </row>
    <row r="1334" spans="1:29">
      <c r="A1334" s="24"/>
      <c r="B1334" s="24"/>
      <c r="C1334" s="24"/>
      <c r="D1334" s="24"/>
      <c r="E1334" s="24"/>
      <c r="F1334" s="24"/>
      <c r="G1334" s="24"/>
      <c r="P1334" s="24"/>
      <c r="Q1334" s="24"/>
      <c r="R1334" s="24"/>
      <c r="S1334" s="24"/>
      <c r="T1334" s="24"/>
      <c r="U1334" s="24"/>
      <c r="V1334" s="24"/>
      <c r="W1334" s="24"/>
      <c r="X1334" s="24"/>
      <c r="Y1334" s="24"/>
      <c r="Z1334" s="24"/>
      <c r="AA1334" s="24"/>
      <c r="AB1334" s="24"/>
      <c r="AC1334" s="24"/>
    </row>
    <row r="1335" spans="1:29">
      <c r="A1335" s="24"/>
      <c r="B1335" s="24"/>
      <c r="C1335" s="24"/>
      <c r="D1335" s="24"/>
      <c r="E1335" s="24"/>
      <c r="F1335" s="24"/>
      <c r="G1335" s="24"/>
      <c r="P1335" s="24"/>
      <c r="Q1335" s="24"/>
      <c r="R1335" s="24"/>
      <c r="S1335" s="24"/>
      <c r="T1335" s="24"/>
      <c r="U1335" s="24"/>
      <c r="V1335" s="24"/>
      <c r="W1335" s="24"/>
      <c r="X1335" s="24"/>
      <c r="Y1335" s="24"/>
      <c r="Z1335" s="24"/>
      <c r="AA1335" s="24"/>
      <c r="AB1335" s="24"/>
      <c r="AC1335" s="24"/>
    </row>
    <row r="1336" spans="1:29">
      <c r="A1336" s="24"/>
      <c r="B1336" s="24"/>
      <c r="C1336" s="24"/>
      <c r="D1336" s="24"/>
      <c r="E1336" s="24"/>
      <c r="F1336" s="24"/>
      <c r="G1336" s="24"/>
      <c r="P1336" s="24"/>
      <c r="Q1336" s="24"/>
      <c r="R1336" s="24"/>
      <c r="S1336" s="24"/>
      <c r="T1336" s="24"/>
      <c r="U1336" s="24"/>
      <c r="V1336" s="24"/>
      <c r="W1336" s="24"/>
      <c r="X1336" s="24"/>
      <c r="Y1336" s="24"/>
      <c r="Z1336" s="24"/>
      <c r="AA1336" s="24"/>
      <c r="AB1336" s="24"/>
      <c r="AC1336" s="24"/>
    </row>
    <row r="1337" spans="1:29">
      <c r="A1337" s="24"/>
      <c r="B1337" s="24"/>
      <c r="C1337" s="24"/>
      <c r="D1337" s="24"/>
      <c r="E1337" s="24"/>
      <c r="F1337" s="24"/>
      <c r="G1337" s="24"/>
      <c r="P1337" s="24"/>
      <c r="Q1337" s="24"/>
      <c r="R1337" s="24"/>
      <c r="S1337" s="24"/>
      <c r="T1337" s="24"/>
      <c r="U1337" s="24"/>
      <c r="V1337" s="24"/>
      <c r="W1337" s="24"/>
      <c r="X1337" s="24"/>
      <c r="Y1337" s="24"/>
      <c r="Z1337" s="24"/>
      <c r="AA1337" s="24"/>
      <c r="AB1337" s="24"/>
      <c r="AC1337" s="24"/>
    </row>
    <row r="1338" spans="1:29">
      <c r="A1338" s="24"/>
      <c r="B1338" s="24"/>
      <c r="C1338" s="24"/>
      <c r="D1338" s="24"/>
      <c r="E1338" s="24"/>
      <c r="F1338" s="24"/>
      <c r="G1338" s="24"/>
      <c r="P1338" s="24"/>
      <c r="Q1338" s="24"/>
      <c r="R1338" s="24"/>
      <c r="S1338" s="24"/>
      <c r="T1338" s="24"/>
      <c r="U1338" s="24"/>
      <c r="V1338" s="24"/>
      <c r="W1338" s="24"/>
      <c r="X1338" s="24"/>
      <c r="Y1338" s="24"/>
      <c r="Z1338" s="24"/>
      <c r="AA1338" s="24"/>
      <c r="AB1338" s="24"/>
      <c r="AC1338" s="24"/>
    </row>
    <row r="1339" spans="1:29">
      <c r="A1339" s="24"/>
      <c r="B1339" s="24"/>
      <c r="C1339" s="24"/>
      <c r="D1339" s="24"/>
      <c r="E1339" s="24"/>
      <c r="F1339" s="24"/>
      <c r="G1339" s="24"/>
      <c r="P1339" s="24"/>
      <c r="Q1339" s="24"/>
      <c r="R1339" s="24"/>
      <c r="S1339" s="24"/>
      <c r="T1339" s="24"/>
      <c r="U1339" s="24"/>
      <c r="V1339" s="24"/>
      <c r="W1339" s="24"/>
      <c r="X1339" s="24"/>
      <c r="Y1339" s="24"/>
      <c r="Z1339" s="24"/>
      <c r="AA1339" s="24"/>
      <c r="AB1339" s="24"/>
      <c r="AC1339" s="24"/>
    </row>
    <row r="1340" spans="1:29">
      <c r="A1340" s="24"/>
      <c r="B1340" s="24"/>
      <c r="C1340" s="24"/>
      <c r="D1340" s="24"/>
      <c r="E1340" s="24"/>
      <c r="F1340" s="24"/>
      <c r="G1340" s="24"/>
      <c r="P1340" s="24"/>
      <c r="Q1340" s="24"/>
      <c r="R1340" s="24"/>
      <c r="S1340" s="24"/>
      <c r="T1340" s="24"/>
      <c r="U1340" s="24"/>
      <c r="V1340" s="24"/>
      <c r="W1340" s="24"/>
      <c r="X1340" s="24"/>
      <c r="Y1340" s="24"/>
      <c r="Z1340" s="24"/>
      <c r="AA1340" s="24"/>
      <c r="AB1340" s="24"/>
      <c r="AC1340" s="24"/>
    </row>
    <row r="1341" spans="1:29">
      <c r="A1341" s="24"/>
      <c r="B1341" s="24"/>
      <c r="C1341" s="24"/>
      <c r="D1341" s="24"/>
      <c r="E1341" s="24"/>
      <c r="F1341" s="24"/>
      <c r="G1341" s="24"/>
      <c r="P1341" s="24"/>
      <c r="Q1341" s="24"/>
      <c r="R1341" s="24"/>
      <c r="S1341" s="24"/>
      <c r="T1341" s="24"/>
      <c r="U1341" s="24"/>
      <c r="V1341" s="24"/>
      <c r="W1341" s="24"/>
      <c r="X1341" s="24"/>
      <c r="Y1341" s="24"/>
      <c r="Z1341" s="24"/>
      <c r="AA1341" s="24"/>
      <c r="AB1341" s="24"/>
      <c r="AC1341" s="24"/>
    </row>
    <row r="1342" spans="1:29">
      <c r="A1342" s="24"/>
      <c r="B1342" s="24"/>
      <c r="C1342" s="24"/>
      <c r="D1342" s="24"/>
      <c r="E1342" s="24"/>
      <c r="F1342" s="24"/>
      <c r="G1342" s="24"/>
      <c r="P1342" s="24"/>
      <c r="Q1342" s="24"/>
      <c r="R1342" s="24"/>
      <c r="S1342" s="24"/>
      <c r="T1342" s="24"/>
      <c r="U1342" s="24"/>
      <c r="V1342" s="24"/>
      <c r="W1342" s="24"/>
      <c r="X1342" s="24"/>
      <c r="Y1342" s="24"/>
      <c r="Z1342" s="24"/>
      <c r="AA1342" s="24"/>
      <c r="AB1342" s="24"/>
      <c r="AC1342" s="24"/>
    </row>
    <row r="1343" spans="1:29">
      <c r="A1343" s="24"/>
      <c r="B1343" s="24"/>
      <c r="C1343" s="24"/>
      <c r="D1343" s="24"/>
      <c r="E1343" s="24"/>
      <c r="F1343" s="24"/>
      <c r="G1343" s="24"/>
      <c r="P1343" s="24"/>
      <c r="Q1343" s="24"/>
      <c r="R1343" s="24"/>
      <c r="S1343" s="24"/>
      <c r="T1343" s="24"/>
      <c r="U1343" s="24"/>
      <c r="V1343" s="24"/>
      <c r="W1343" s="24"/>
      <c r="X1343" s="24"/>
      <c r="Y1343" s="24"/>
      <c r="Z1343" s="24"/>
      <c r="AA1343" s="24"/>
      <c r="AB1343" s="24"/>
      <c r="AC1343" s="24"/>
    </row>
    <row r="1344" spans="1:29">
      <c r="A1344" s="24"/>
      <c r="B1344" s="24"/>
      <c r="C1344" s="24"/>
      <c r="D1344" s="24"/>
      <c r="E1344" s="24"/>
      <c r="F1344" s="24"/>
      <c r="G1344" s="24"/>
      <c r="P1344" s="24"/>
      <c r="Q1344" s="24"/>
      <c r="R1344" s="24"/>
      <c r="S1344" s="24"/>
      <c r="T1344" s="24"/>
      <c r="U1344" s="24"/>
      <c r="V1344" s="24"/>
      <c r="W1344" s="24"/>
      <c r="X1344" s="24"/>
      <c r="Y1344" s="24"/>
      <c r="Z1344" s="24"/>
      <c r="AA1344" s="24"/>
      <c r="AB1344" s="24"/>
      <c r="AC1344" s="24"/>
    </row>
    <row r="1345" spans="1:29">
      <c r="A1345" s="24"/>
      <c r="B1345" s="24"/>
      <c r="C1345" s="24"/>
      <c r="D1345" s="24"/>
      <c r="E1345" s="24"/>
      <c r="F1345" s="24"/>
      <c r="G1345" s="24"/>
      <c r="P1345" s="24"/>
      <c r="Q1345" s="24"/>
      <c r="R1345" s="24"/>
      <c r="S1345" s="24"/>
      <c r="T1345" s="24"/>
      <c r="U1345" s="24"/>
      <c r="V1345" s="24"/>
      <c r="W1345" s="24"/>
      <c r="X1345" s="24"/>
      <c r="Y1345" s="24"/>
      <c r="Z1345" s="24"/>
      <c r="AA1345" s="24"/>
      <c r="AB1345" s="24"/>
      <c r="AC1345" s="24"/>
    </row>
    <row r="1346" spans="1:29">
      <c r="A1346" s="24"/>
      <c r="B1346" s="24"/>
      <c r="C1346" s="24"/>
      <c r="D1346" s="24"/>
      <c r="E1346" s="24"/>
      <c r="F1346" s="24"/>
      <c r="G1346" s="24"/>
      <c r="P1346" s="24"/>
      <c r="Q1346" s="24"/>
      <c r="R1346" s="24"/>
      <c r="S1346" s="24"/>
      <c r="T1346" s="24"/>
      <c r="U1346" s="24"/>
      <c r="V1346" s="24"/>
      <c r="W1346" s="24"/>
      <c r="X1346" s="24"/>
      <c r="Y1346" s="24"/>
      <c r="Z1346" s="24"/>
      <c r="AA1346" s="24"/>
      <c r="AB1346" s="24"/>
      <c r="AC1346" s="24"/>
    </row>
    <row r="1347" spans="1:29">
      <c r="A1347" s="24"/>
      <c r="B1347" s="24"/>
      <c r="C1347" s="24"/>
      <c r="D1347" s="24"/>
      <c r="E1347" s="24"/>
      <c r="F1347" s="24"/>
      <c r="G1347" s="24"/>
      <c r="P1347" s="24"/>
      <c r="Q1347" s="24"/>
      <c r="R1347" s="24"/>
      <c r="S1347" s="24"/>
      <c r="T1347" s="24"/>
      <c r="U1347" s="24"/>
      <c r="V1347" s="24"/>
      <c r="W1347" s="24"/>
      <c r="X1347" s="24"/>
      <c r="Y1347" s="24"/>
      <c r="Z1347" s="24"/>
      <c r="AA1347" s="24"/>
      <c r="AB1347" s="24"/>
      <c r="AC1347" s="24"/>
    </row>
    <row r="1348" spans="1:29">
      <c r="A1348" s="24"/>
      <c r="B1348" s="24"/>
      <c r="C1348" s="24"/>
      <c r="D1348" s="24"/>
      <c r="E1348" s="24"/>
      <c r="F1348" s="24"/>
      <c r="G1348" s="24"/>
      <c r="P1348" s="24"/>
      <c r="Q1348" s="24"/>
      <c r="R1348" s="24"/>
      <c r="S1348" s="24"/>
      <c r="T1348" s="24"/>
      <c r="U1348" s="24"/>
      <c r="V1348" s="24"/>
      <c r="W1348" s="24"/>
      <c r="X1348" s="24"/>
      <c r="Y1348" s="24"/>
      <c r="Z1348" s="24"/>
      <c r="AA1348" s="24"/>
      <c r="AB1348" s="24"/>
      <c r="AC1348" s="24"/>
    </row>
    <row r="1349" spans="1:29">
      <c r="A1349" s="24"/>
      <c r="B1349" s="24"/>
      <c r="C1349" s="24"/>
      <c r="D1349" s="24"/>
      <c r="E1349" s="24"/>
      <c r="F1349" s="24"/>
      <c r="G1349" s="24"/>
      <c r="P1349" s="24"/>
      <c r="Q1349" s="24"/>
      <c r="R1349" s="24"/>
      <c r="S1349" s="24"/>
      <c r="T1349" s="24"/>
      <c r="U1349" s="24"/>
      <c r="V1349" s="24"/>
      <c r="W1349" s="24"/>
      <c r="X1349" s="24"/>
      <c r="Y1349" s="24"/>
      <c r="Z1349" s="24"/>
      <c r="AA1349" s="24"/>
      <c r="AB1349" s="24"/>
      <c r="AC1349" s="24"/>
    </row>
    <row r="1350" spans="1:29">
      <c r="A1350" s="24"/>
      <c r="B1350" s="24"/>
      <c r="C1350" s="24"/>
      <c r="D1350" s="24"/>
      <c r="E1350" s="24"/>
      <c r="F1350" s="24"/>
      <c r="G1350" s="24"/>
      <c r="P1350" s="24"/>
      <c r="Q1350" s="24"/>
      <c r="R1350" s="24"/>
      <c r="S1350" s="24"/>
      <c r="T1350" s="24"/>
      <c r="U1350" s="24"/>
      <c r="V1350" s="24"/>
      <c r="W1350" s="24"/>
      <c r="X1350" s="24"/>
      <c r="Y1350" s="24"/>
      <c r="Z1350" s="24"/>
      <c r="AA1350" s="24"/>
      <c r="AB1350" s="24"/>
      <c r="AC1350" s="24"/>
    </row>
    <row r="1351" spans="1:29">
      <c r="A1351" s="24"/>
      <c r="B1351" s="24"/>
      <c r="C1351" s="24"/>
      <c r="D1351" s="24"/>
      <c r="E1351" s="24"/>
      <c r="F1351" s="24"/>
      <c r="G1351" s="24"/>
      <c r="P1351" s="24"/>
      <c r="Q1351" s="24"/>
      <c r="R1351" s="24"/>
      <c r="S1351" s="24"/>
      <c r="T1351" s="24"/>
      <c r="U1351" s="24"/>
      <c r="V1351" s="24"/>
      <c r="W1351" s="24"/>
      <c r="X1351" s="24"/>
      <c r="Y1351" s="24"/>
      <c r="Z1351" s="24"/>
      <c r="AA1351" s="24"/>
      <c r="AB1351" s="24"/>
      <c r="AC1351" s="24"/>
    </row>
    <row r="1352" spans="1:29">
      <c r="A1352" s="24"/>
      <c r="B1352" s="24"/>
      <c r="C1352" s="24"/>
      <c r="D1352" s="24"/>
      <c r="E1352" s="24"/>
      <c r="F1352" s="24"/>
      <c r="G1352" s="24"/>
      <c r="P1352" s="24"/>
      <c r="Q1352" s="24"/>
      <c r="R1352" s="24"/>
      <c r="S1352" s="24"/>
      <c r="T1352" s="24"/>
      <c r="U1352" s="24"/>
      <c r="V1352" s="24"/>
      <c r="W1352" s="24"/>
      <c r="X1352" s="24"/>
      <c r="Y1352" s="24"/>
      <c r="Z1352" s="24"/>
      <c r="AA1352" s="24"/>
      <c r="AB1352" s="24"/>
      <c r="AC1352" s="24"/>
    </row>
    <row r="1353" spans="1:29">
      <c r="A1353" s="24"/>
      <c r="B1353" s="24"/>
      <c r="C1353" s="24"/>
      <c r="D1353" s="24"/>
      <c r="E1353" s="24"/>
      <c r="F1353" s="24"/>
      <c r="G1353" s="24"/>
      <c r="P1353" s="24"/>
      <c r="Q1353" s="24"/>
      <c r="R1353" s="24"/>
      <c r="S1353" s="24"/>
      <c r="T1353" s="24"/>
      <c r="U1353" s="24"/>
      <c r="V1353" s="24"/>
      <c r="W1353" s="24"/>
      <c r="X1353" s="24"/>
      <c r="Y1353" s="24"/>
      <c r="Z1353" s="24"/>
      <c r="AA1353" s="24"/>
      <c r="AB1353" s="24"/>
      <c r="AC1353" s="24"/>
    </row>
    <row r="1354" spans="1:29">
      <c r="A1354" s="24"/>
      <c r="B1354" s="24"/>
      <c r="C1354" s="24"/>
      <c r="D1354" s="24"/>
      <c r="E1354" s="24"/>
      <c r="F1354" s="24"/>
      <c r="G1354" s="24"/>
      <c r="P1354" s="24"/>
      <c r="Q1354" s="24"/>
      <c r="R1354" s="24"/>
      <c r="S1354" s="24"/>
      <c r="T1354" s="24"/>
      <c r="U1354" s="24"/>
      <c r="V1354" s="24"/>
      <c r="W1354" s="24"/>
      <c r="X1354" s="24"/>
      <c r="Y1354" s="24"/>
      <c r="Z1354" s="24"/>
      <c r="AA1354" s="24"/>
      <c r="AB1354" s="24"/>
      <c r="AC1354" s="24"/>
    </row>
    <row r="1355" spans="1:29">
      <c r="A1355" s="24"/>
      <c r="B1355" s="24"/>
      <c r="C1355" s="24"/>
      <c r="D1355" s="24"/>
      <c r="E1355" s="24"/>
      <c r="F1355" s="24"/>
      <c r="G1355" s="24"/>
      <c r="P1355" s="24"/>
      <c r="Q1355" s="24"/>
      <c r="R1355" s="24"/>
      <c r="S1355" s="24"/>
      <c r="T1355" s="24"/>
      <c r="U1355" s="24"/>
      <c r="V1355" s="24"/>
      <c r="W1355" s="24"/>
      <c r="X1355" s="24"/>
      <c r="Y1355" s="24"/>
      <c r="Z1355" s="24"/>
      <c r="AA1355" s="24"/>
      <c r="AB1355" s="24"/>
      <c r="AC1355" s="24"/>
    </row>
    <row r="1356" spans="1:29">
      <c r="A1356" s="24"/>
      <c r="B1356" s="24"/>
      <c r="C1356" s="24"/>
      <c r="D1356" s="24"/>
      <c r="E1356" s="24"/>
      <c r="F1356" s="24"/>
      <c r="G1356" s="24"/>
      <c r="P1356" s="24"/>
      <c r="Q1356" s="24"/>
      <c r="R1356" s="24"/>
      <c r="S1356" s="24"/>
      <c r="T1356" s="24"/>
      <c r="U1356" s="24"/>
      <c r="V1356" s="24"/>
      <c r="W1356" s="24"/>
      <c r="X1356" s="24"/>
      <c r="Y1356" s="24"/>
      <c r="Z1356" s="24"/>
      <c r="AA1356" s="24"/>
      <c r="AB1356" s="24"/>
      <c r="AC1356" s="24"/>
    </row>
    <row r="1357" spans="1:29">
      <c r="A1357" s="24"/>
      <c r="B1357" s="24"/>
      <c r="C1357" s="24"/>
      <c r="D1357" s="24"/>
      <c r="E1357" s="24"/>
      <c r="F1357" s="24"/>
      <c r="G1357" s="24"/>
      <c r="P1357" s="24"/>
      <c r="Q1357" s="24"/>
      <c r="R1357" s="24"/>
      <c r="S1357" s="24"/>
      <c r="T1357" s="24"/>
      <c r="U1357" s="24"/>
      <c r="V1357" s="24"/>
      <c r="W1357" s="24"/>
      <c r="X1357" s="24"/>
      <c r="Y1357" s="24"/>
      <c r="Z1357" s="24"/>
      <c r="AA1357" s="24"/>
      <c r="AB1357" s="24"/>
      <c r="AC1357" s="24"/>
    </row>
    <row r="1358" spans="1:29">
      <c r="A1358" s="24"/>
      <c r="B1358" s="24"/>
      <c r="C1358" s="24"/>
      <c r="D1358" s="24"/>
      <c r="E1358" s="24"/>
      <c r="F1358" s="24"/>
      <c r="G1358" s="24"/>
      <c r="P1358" s="24"/>
      <c r="Q1358" s="24"/>
      <c r="R1358" s="24"/>
      <c r="S1358" s="24"/>
      <c r="T1358" s="24"/>
      <c r="U1358" s="24"/>
      <c r="V1358" s="24"/>
      <c r="W1358" s="24"/>
      <c r="X1358" s="24"/>
      <c r="Y1358" s="24"/>
      <c r="Z1358" s="24"/>
      <c r="AA1358" s="24"/>
      <c r="AB1358" s="24"/>
      <c r="AC1358" s="24"/>
    </row>
    <row r="1359" spans="1:29">
      <c r="A1359" s="24"/>
      <c r="B1359" s="24"/>
      <c r="C1359" s="24"/>
      <c r="D1359" s="24"/>
      <c r="E1359" s="24"/>
      <c r="F1359" s="24"/>
      <c r="G1359" s="24"/>
      <c r="P1359" s="24"/>
      <c r="Q1359" s="24"/>
      <c r="R1359" s="24"/>
      <c r="S1359" s="24"/>
      <c r="T1359" s="24"/>
      <c r="U1359" s="24"/>
      <c r="V1359" s="24"/>
      <c r="W1359" s="24"/>
      <c r="X1359" s="24"/>
      <c r="Y1359" s="24"/>
      <c r="Z1359" s="24"/>
      <c r="AA1359" s="24"/>
      <c r="AB1359" s="24"/>
      <c r="AC1359" s="24"/>
    </row>
    <row r="1360" spans="1:29">
      <c r="A1360" s="24"/>
      <c r="B1360" s="24"/>
      <c r="C1360" s="24"/>
      <c r="D1360" s="24"/>
      <c r="E1360" s="24"/>
      <c r="F1360" s="24"/>
      <c r="G1360" s="24"/>
      <c r="P1360" s="24"/>
      <c r="Q1360" s="24"/>
      <c r="R1360" s="24"/>
      <c r="S1360" s="24"/>
      <c r="T1360" s="24"/>
      <c r="U1360" s="24"/>
      <c r="V1360" s="24"/>
      <c r="W1360" s="24"/>
      <c r="X1360" s="24"/>
      <c r="Y1360" s="24"/>
      <c r="Z1360" s="24"/>
      <c r="AA1360" s="24"/>
      <c r="AB1360" s="24"/>
      <c r="AC1360" s="24"/>
    </row>
    <row r="1361" spans="1:29">
      <c r="A1361" s="24"/>
      <c r="B1361" s="24"/>
      <c r="C1361" s="24"/>
      <c r="D1361" s="24"/>
      <c r="E1361" s="24"/>
      <c r="F1361" s="24"/>
      <c r="G1361" s="24"/>
      <c r="P1361" s="24"/>
      <c r="Q1361" s="24"/>
      <c r="R1361" s="24"/>
      <c r="S1361" s="24"/>
      <c r="T1361" s="24"/>
      <c r="U1361" s="24"/>
      <c r="V1361" s="24"/>
      <c r="W1361" s="24"/>
      <c r="X1361" s="24"/>
      <c r="Y1361" s="24"/>
      <c r="Z1361" s="24"/>
      <c r="AA1361" s="24"/>
      <c r="AB1361" s="24"/>
      <c r="AC1361" s="24"/>
    </row>
    <row r="1362" spans="1:29">
      <c r="A1362" s="24"/>
      <c r="B1362" s="24"/>
      <c r="C1362" s="24"/>
      <c r="D1362" s="24"/>
      <c r="E1362" s="24"/>
      <c r="F1362" s="24"/>
      <c r="G1362" s="24"/>
      <c r="P1362" s="24"/>
      <c r="Q1362" s="24"/>
      <c r="R1362" s="24"/>
      <c r="S1362" s="24"/>
      <c r="T1362" s="24"/>
      <c r="U1362" s="24"/>
      <c r="V1362" s="24"/>
      <c r="W1362" s="24"/>
      <c r="X1362" s="24"/>
      <c r="Y1362" s="24"/>
      <c r="Z1362" s="24"/>
      <c r="AA1362" s="24"/>
      <c r="AB1362" s="24"/>
      <c r="AC1362" s="24"/>
    </row>
    <row r="1363" spans="1:29">
      <c r="A1363" s="24"/>
      <c r="B1363" s="24"/>
      <c r="C1363" s="24"/>
      <c r="D1363" s="24"/>
      <c r="E1363" s="24"/>
      <c r="F1363" s="24"/>
      <c r="G1363" s="24"/>
      <c r="P1363" s="24"/>
      <c r="Q1363" s="24"/>
      <c r="R1363" s="24"/>
      <c r="S1363" s="24"/>
      <c r="T1363" s="24"/>
      <c r="U1363" s="24"/>
      <c r="V1363" s="24"/>
      <c r="W1363" s="24"/>
      <c r="X1363" s="24"/>
      <c r="Y1363" s="24"/>
      <c r="Z1363" s="24"/>
      <c r="AA1363" s="24"/>
      <c r="AB1363" s="24"/>
      <c r="AC1363" s="24"/>
    </row>
    <row r="1364" spans="1:29">
      <c r="A1364" s="24"/>
      <c r="B1364" s="24"/>
      <c r="C1364" s="24"/>
      <c r="D1364" s="24"/>
      <c r="E1364" s="24"/>
      <c r="F1364" s="24"/>
      <c r="G1364" s="24"/>
      <c r="P1364" s="24"/>
      <c r="Q1364" s="24"/>
      <c r="R1364" s="24"/>
      <c r="S1364" s="24"/>
      <c r="T1364" s="24"/>
      <c r="U1364" s="24"/>
      <c r="V1364" s="24"/>
      <c r="W1364" s="24"/>
      <c r="X1364" s="24"/>
      <c r="Y1364" s="24"/>
      <c r="Z1364" s="24"/>
      <c r="AA1364" s="24"/>
      <c r="AB1364" s="24"/>
      <c r="AC1364" s="24"/>
    </row>
    <row r="1365" spans="1:29">
      <c r="A1365" s="24"/>
      <c r="B1365" s="24"/>
      <c r="C1365" s="24"/>
      <c r="D1365" s="24"/>
      <c r="E1365" s="24"/>
      <c r="F1365" s="24"/>
      <c r="G1365" s="24"/>
      <c r="P1365" s="24"/>
      <c r="Q1365" s="24"/>
      <c r="R1365" s="24"/>
      <c r="S1365" s="24"/>
      <c r="T1365" s="24"/>
      <c r="U1365" s="24"/>
      <c r="V1365" s="24"/>
      <c r="W1365" s="24"/>
      <c r="X1365" s="24"/>
      <c r="Y1365" s="24"/>
      <c r="Z1365" s="24"/>
      <c r="AA1365" s="24"/>
      <c r="AB1365" s="24"/>
      <c r="AC1365" s="24"/>
    </row>
    <row r="1366" spans="1:29">
      <c r="A1366" s="24"/>
      <c r="B1366" s="24"/>
      <c r="C1366" s="24"/>
      <c r="D1366" s="24"/>
      <c r="E1366" s="24"/>
      <c r="F1366" s="24"/>
      <c r="G1366" s="24"/>
      <c r="P1366" s="24"/>
      <c r="Q1366" s="24"/>
      <c r="R1366" s="24"/>
      <c r="S1366" s="24"/>
      <c r="T1366" s="24"/>
      <c r="U1366" s="24"/>
      <c r="V1366" s="24"/>
      <c r="W1366" s="24"/>
      <c r="X1366" s="24"/>
      <c r="Y1366" s="24"/>
      <c r="Z1366" s="24"/>
      <c r="AA1366" s="24"/>
      <c r="AB1366" s="24"/>
      <c r="AC1366" s="24"/>
    </row>
    <row r="1367" spans="1:29">
      <c r="A1367" s="24"/>
      <c r="B1367" s="24"/>
      <c r="C1367" s="24"/>
      <c r="D1367" s="24"/>
      <c r="E1367" s="24"/>
      <c r="F1367" s="24"/>
      <c r="G1367" s="24"/>
      <c r="P1367" s="24"/>
      <c r="Q1367" s="24"/>
      <c r="R1367" s="24"/>
      <c r="S1367" s="24"/>
      <c r="T1367" s="24"/>
      <c r="U1367" s="24"/>
      <c r="V1367" s="24"/>
      <c r="W1367" s="24"/>
      <c r="X1367" s="24"/>
      <c r="Y1367" s="24"/>
      <c r="Z1367" s="24"/>
      <c r="AA1367" s="24"/>
      <c r="AB1367" s="24"/>
      <c r="AC1367" s="24"/>
    </row>
    <row r="1368" spans="1:29">
      <c r="A1368" s="24"/>
      <c r="B1368" s="24"/>
      <c r="C1368" s="24"/>
      <c r="D1368" s="24"/>
      <c r="E1368" s="24"/>
      <c r="F1368" s="24"/>
      <c r="G1368" s="24"/>
      <c r="P1368" s="24"/>
      <c r="Q1368" s="24"/>
      <c r="R1368" s="24"/>
      <c r="S1368" s="24"/>
      <c r="T1368" s="24"/>
      <c r="U1368" s="24"/>
      <c r="V1368" s="24"/>
      <c r="W1368" s="24"/>
      <c r="X1368" s="24"/>
      <c r="Y1368" s="24"/>
      <c r="Z1368" s="24"/>
      <c r="AA1368" s="24"/>
      <c r="AB1368" s="24"/>
      <c r="AC1368" s="24"/>
    </row>
    <row r="1369" spans="1:29">
      <c r="A1369" s="24"/>
      <c r="B1369" s="24"/>
      <c r="C1369" s="24"/>
      <c r="D1369" s="24"/>
      <c r="E1369" s="24"/>
      <c r="F1369" s="24"/>
      <c r="G1369" s="24"/>
      <c r="P1369" s="24"/>
      <c r="Q1369" s="24"/>
      <c r="R1369" s="24"/>
      <c r="S1369" s="24"/>
      <c r="T1369" s="24"/>
      <c r="U1369" s="24"/>
      <c r="V1369" s="24"/>
      <c r="W1369" s="24"/>
      <c r="X1369" s="24"/>
      <c r="Y1369" s="24"/>
      <c r="Z1369" s="24"/>
      <c r="AA1369" s="24"/>
      <c r="AB1369" s="24"/>
      <c r="AC1369" s="24"/>
    </row>
    <row r="1370" spans="1:29">
      <c r="A1370" s="24"/>
      <c r="B1370" s="24"/>
      <c r="C1370" s="24"/>
      <c r="D1370" s="24"/>
      <c r="E1370" s="24"/>
      <c r="F1370" s="24"/>
      <c r="G1370" s="24"/>
      <c r="P1370" s="24"/>
      <c r="Q1370" s="24"/>
      <c r="R1370" s="24"/>
      <c r="S1370" s="24"/>
      <c r="T1370" s="24"/>
      <c r="U1370" s="24"/>
      <c r="V1370" s="24"/>
      <c r="W1370" s="24"/>
      <c r="X1370" s="24"/>
      <c r="Y1370" s="24"/>
      <c r="Z1370" s="24"/>
      <c r="AA1370" s="24"/>
      <c r="AB1370" s="24"/>
      <c r="AC1370" s="24"/>
    </row>
    <row r="1371" spans="1:29">
      <c r="A1371" s="24"/>
      <c r="B1371" s="24"/>
      <c r="C1371" s="24"/>
      <c r="D1371" s="24"/>
      <c r="E1371" s="24"/>
      <c r="F1371" s="24"/>
      <c r="G1371" s="24"/>
      <c r="P1371" s="24"/>
      <c r="Q1371" s="24"/>
      <c r="R1371" s="24"/>
      <c r="S1371" s="24"/>
      <c r="T1371" s="24"/>
      <c r="U1371" s="24"/>
      <c r="V1371" s="24"/>
      <c r="W1371" s="24"/>
      <c r="X1371" s="24"/>
      <c r="Y1371" s="24"/>
      <c r="Z1371" s="24"/>
      <c r="AA1371" s="24"/>
      <c r="AB1371" s="24"/>
      <c r="AC1371" s="24"/>
    </row>
    <row r="1372" spans="1:29">
      <c r="A1372" s="24"/>
      <c r="B1372" s="24"/>
      <c r="C1372" s="24"/>
      <c r="D1372" s="24"/>
      <c r="E1372" s="24"/>
      <c r="F1372" s="24"/>
      <c r="G1372" s="24"/>
      <c r="P1372" s="24"/>
      <c r="Q1372" s="24"/>
      <c r="R1372" s="24"/>
      <c r="S1372" s="24"/>
      <c r="T1372" s="24"/>
      <c r="U1372" s="24"/>
      <c r="V1372" s="24"/>
      <c r="W1372" s="24"/>
      <c r="X1372" s="24"/>
      <c r="Y1372" s="24"/>
      <c r="Z1372" s="24"/>
      <c r="AA1372" s="24"/>
      <c r="AB1372" s="24"/>
      <c r="AC1372" s="24"/>
    </row>
    <row r="1373" spans="1:29">
      <c r="A1373" s="24"/>
      <c r="B1373" s="24"/>
      <c r="C1373" s="24"/>
      <c r="D1373" s="24"/>
      <c r="E1373" s="24"/>
      <c r="F1373" s="24"/>
      <c r="G1373" s="24"/>
      <c r="P1373" s="24"/>
      <c r="Q1373" s="24"/>
      <c r="R1373" s="24"/>
      <c r="S1373" s="24"/>
      <c r="T1373" s="24"/>
      <c r="U1373" s="24"/>
      <c r="V1373" s="24"/>
      <c r="W1373" s="24"/>
      <c r="X1373" s="24"/>
      <c r="Y1373" s="24"/>
      <c r="Z1373" s="24"/>
      <c r="AA1373" s="24"/>
      <c r="AB1373" s="24"/>
      <c r="AC1373" s="24"/>
    </row>
    <row r="1374" spans="1:29">
      <c r="A1374" s="24"/>
      <c r="B1374" s="24"/>
      <c r="C1374" s="24"/>
      <c r="D1374" s="24"/>
      <c r="E1374" s="24"/>
      <c r="F1374" s="24"/>
      <c r="G1374" s="24"/>
      <c r="P1374" s="24"/>
      <c r="Q1374" s="24"/>
      <c r="R1374" s="24"/>
      <c r="S1374" s="24"/>
      <c r="T1374" s="24"/>
      <c r="U1374" s="24"/>
      <c r="V1374" s="24"/>
      <c r="W1374" s="24"/>
      <c r="X1374" s="24"/>
      <c r="Y1374" s="24"/>
      <c r="Z1374" s="24"/>
      <c r="AA1374" s="24"/>
      <c r="AB1374" s="24"/>
      <c r="AC1374" s="24"/>
    </row>
    <row r="1375" spans="1:29">
      <c r="A1375" s="24"/>
      <c r="B1375" s="24"/>
      <c r="C1375" s="24"/>
      <c r="D1375" s="24"/>
      <c r="E1375" s="24"/>
      <c r="F1375" s="24"/>
      <c r="G1375" s="24"/>
      <c r="P1375" s="24"/>
      <c r="Q1375" s="24"/>
      <c r="R1375" s="24"/>
      <c r="S1375" s="24"/>
      <c r="T1375" s="24"/>
      <c r="U1375" s="24"/>
      <c r="V1375" s="24"/>
      <c r="W1375" s="24"/>
      <c r="X1375" s="24"/>
      <c r="Y1375" s="24"/>
      <c r="Z1375" s="24"/>
      <c r="AA1375" s="24"/>
      <c r="AB1375" s="24"/>
      <c r="AC1375" s="24"/>
    </row>
    <row r="1376" spans="1:29">
      <c r="A1376" s="24"/>
      <c r="B1376" s="24"/>
      <c r="C1376" s="24"/>
      <c r="D1376" s="24"/>
      <c r="E1376" s="24"/>
      <c r="F1376" s="24"/>
      <c r="G1376" s="24"/>
      <c r="P1376" s="24"/>
      <c r="Q1376" s="24"/>
      <c r="R1376" s="24"/>
      <c r="S1376" s="24"/>
      <c r="T1376" s="24"/>
      <c r="U1376" s="24"/>
      <c r="V1376" s="24"/>
      <c r="W1376" s="24"/>
      <c r="X1376" s="24"/>
      <c r="Y1376" s="24"/>
      <c r="Z1376" s="24"/>
      <c r="AA1376" s="24"/>
      <c r="AB1376" s="24"/>
      <c r="AC1376" s="24"/>
    </row>
    <row r="1377" spans="1:29">
      <c r="A1377" s="24"/>
      <c r="B1377" s="24"/>
      <c r="C1377" s="24"/>
      <c r="D1377" s="24"/>
      <c r="E1377" s="24"/>
      <c r="F1377" s="24"/>
      <c r="G1377" s="24"/>
      <c r="P1377" s="24"/>
      <c r="Q1377" s="24"/>
      <c r="R1377" s="24"/>
      <c r="S1377" s="24"/>
      <c r="T1377" s="24"/>
      <c r="U1377" s="24"/>
      <c r="V1377" s="24"/>
      <c r="W1377" s="24"/>
      <c r="X1377" s="24"/>
      <c r="Y1377" s="24"/>
      <c r="Z1377" s="24"/>
      <c r="AA1377" s="24"/>
      <c r="AB1377" s="24"/>
      <c r="AC1377" s="24"/>
    </row>
    <row r="1378" spans="1:29">
      <c r="A1378" s="24"/>
      <c r="B1378" s="24"/>
      <c r="C1378" s="24"/>
      <c r="D1378" s="24"/>
      <c r="E1378" s="24"/>
      <c r="F1378" s="24"/>
      <c r="G1378" s="24"/>
      <c r="P1378" s="24"/>
      <c r="Q1378" s="24"/>
      <c r="R1378" s="24"/>
      <c r="S1378" s="24"/>
      <c r="T1378" s="24"/>
      <c r="U1378" s="24"/>
      <c r="V1378" s="24"/>
      <c r="W1378" s="24"/>
      <c r="X1378" s="24"/>
      <c r="Y1378" s="24"/>
      <c r="Z1378" s="24"/>
      <c r="AA1378" s="24"/>
      <c r="AB1378" s="24"/>
      <c r="AC1378" s="24"/>
    </row>
    <row r="1379" spans="1:29">
      <c r="A1379" s="24"/>
      <c r="B1379" s="24"/>
      <c r="C1379" s="24"/>
      <c r="D1379" s="24"/>
      <c r="E1379" s="24"/>
      <c r="F1379" s="24"/>
      <c r="G1379" s="24"/>
      <c r="P1379" s="24"/>
      <c r="Q1379" s="24"/>
      <c r="R1379" s="24"/>
      <c r="S1379" s="24"/>
      <c r="T1379" s="24"/>
      <c r="U1379" s="24"/>
      <c r="V1379" s="24"/>
      <c r="W1379" s="24"/>
      <c r="X1379" s="24"/>
      <c r="Y1379" s="24"/>
      <c r="Z1379" s="24"/>
      <c r="AA1379" s="24"/>
      <c r="AB1379" s="24"/>
      <c r="AC1379" s="24"/>
    </row>
    <row r="1380" spans="1:29">
      <c r="A1380" s="24"/>
      <c r="B1380" s="24"/>
      <c r="C1380" s="24"/>
      <c r="D1380" s="24"/>
      <c r="E1380" s="24"/>
      <c r="F1380" s="24"/>
      <c r="G1380" s="24"/>
      <c r="P1380" s="24"/>
      <c r="Q1380" s="24"/>
      <c r="R1380" s="24"/>
      <c r="S1380" s="24"/>
      <c r="T1380" s="24"/>
      <c r="U1380" s="24"/>
      <c r="V1380" s="24"/>
      <c r="W1380" s="24"/>
      <c r="X1380" s="24"/>
      <c r="Y1380" s="24"/>
      <c r="Z1380" s="24"/>
      <c r="AA1380" s="24"/>
      <c r="AB1380" s="24"/>
      <c r="AC1380" s="24"/>
    </row>
    <row r="1381" spans="1:29">
      <c r="A1381" s="24"/>
      <c r="B1381" s="24"/>
      <c r="C1381" s="24"/>
      <c r="D1381" s="24"/>
      <c r="E1381" s="24"/>
      <c r="F1381" s="24"/>
      <c r="G1381" s="24"/>
      <c r="P1381" s="24"/>
      <c r="Q1381" s="24"/>
      <c r="R1381" s="24"/>
      <c r="S1381" s="24"/>
      <c r="T1381" s="24"/>
      <c r="U1381" s="24"/>
      <c r="V1381" s="24"/>
      <c r="W1381" s="24"/>
      <c r="X1381" s="24"/>
      <c r="Y1381" s="24"/>
      <c r="Z1381" s="24"/>
      <c r="AA1381" s="24"/>
      <c r="AB1381" s="24"/>
      <c r="AC1381" s="24"/>
    </row>
    <row r="1382" spans="1:29">
      <c r="A1382" s="24"/>
      <c r="B1382" s="24"/>
      <c r="C1382" s="24"/>
      <c r="D1382" s="24"/>
      <c r="E1382" s="24"/>
      <c r="F1382" s="24"/>
      <c r="G1382" s="24"/>
      <c r="P1382" s="24"/>
      <c r="Q1382" s="24"/>
      <c r="R1382" s="24"/>
      <c r="S1382" s="24"/>
      <c r="T1382" s="24"/>
      <c r="U1382" s="24"/>
      <c r="V1382" s="24"/>
      <c r="W1382" s="24"/>
      <c r="X1382" s="24"/>
      <c r="Y1382" s="24"/>
      <c r="Z1382" s="24"/>
      <c r="AA1382" s="24"/>
      <c r="AB1382" s="24"/>
      <c r="AC1382" s="24"/>
    </row>
    <row r="1383" spans="1:29">
      <c r="A1383" s="24"/>
      <c r="B1383" s="24"/>
      <c r="C1383" s="24"/>
      <c r="D1383" s="24"/>
      <c r="E1383" s="24"/>
      <c r="F1383" s="24"/>
      <c r="G1383" s="24"/>
      <c r="P1383" s="24"/>
      <c r="Q1383" s="24"/>
      <c r="R1383" s="24"/>
      <c r="S1383" s="24"/>
      <c r="T1383" s="24"/>
      <c r="U1383" s="24"/>
      <c r="V1383" s="24"/>
      <c r="W1383" s="24"/>
      <c r="X1383" s="24"/>
      <c r="Y1383" s="24"/>
      <c r="Z1383" s="24"/>
      <c r="AA1383" s="24"/>
      <c r="AB1383" s="24"/>
      <c r="AC1383" s="24"/>
    </row>
    <row r="1384" spans="1:29">
      <c r="A1384" s="24"/>
      <c r="B1384" s="24"/>
      <c r="C1384" s="24"/>
      <c r="D1384" s="24"/>
      <c r="E1384" s="24"/>
      <c r="F1384" s="24"/>
      <c r="G1384" s="24"/>
      <c r="P1384" s="24"/>
      <c r="Q1384" s="24"/>
      <c r="R1384" s="24"/>
      <c r="S1384" s="24"/>
      <c r="T1384" s="24"/>
      <c r="U1384" s="24"/>
      <c r="V1384" s="24"/>
      <c r="W1384" s="24"/>
      <c r="X1384" s="24"/>
      <c r="Y1384" s="24"/>
      <c r="Z1384" s="24"/>
      <c r="AA1384" s="24"/>
      <c r="AB1384" s="24"/>
      <c r="AC1384" s="24"/>
    </row>
    <row r="1385" spans="1:29">
      <c r="A1385" s="24"/>
      <c r="B1385" s="24"/>
      <c r="C1385" s="24"/>
      <c r="D1385" s="24"/>
      <c r="E1385" s="24"/>
      <c r="F1385" s="24"/>
      <c r="G1385" s="24"/>
      <c r="P1385" s="24"/>
      <c r="Q1385" s="24"/>
      <c r="R1385" s="24"/>
      <c r="S1385" s="24"/>
      <c r="T1385" s="24"/>
      <c r="U1385" s="24"/>
      <c r="V1385" s="24"/>
      <c r="W1385" s="24"/>
      <c r="X1385" s="24"/>
      <c r="Y1385" s="24"/>
      <c r="Z1385" s="24"/>
      <c r="AA1385" s="24"/>
      <c r="AB1385" s="24"/>
      <c r="AC1385" s="24"/>
    </row>
    <row r="1386" spans="1:29">
      <c r="A1386" s="24"/>
      <c r="B1386" s="24"/>
      <c r="C1386" s="24"/>
      <c r="D1386" s="24"/>
      <c r="E1386" s="24"/>
      <c r="F1386" s="24"/>
      <c r="G1386" s="24"/>
      <c r="P1386" s="24"/>
      <c r="Q1386" s="24"/>
      <c r="R1386" s="24"/>
      <c r="S1386" s="24"/>
      <c r="T1386" s="24"/>
      <c r="U1386" s="24"/>
      <c r="V1386" s="24"/>
      <c r="W1386" s="24"/>
      <c r="X1386" s="24"/>
      <c r="Y1386" s="24"/>
      <c r="Z1386" s="24"/>
      <c r="AA1386" s="24"/>
      <c r="AB1386" s="24"/>
      <c r="AC1386" s="24"/>
    </row>
    <row r="1387" spans="1:29">
      <c r="A1387" s="24"/>
      <c r="B1387" s="24"/>
      <c r="C1387" s="24"/>
      <c r="D1387" s="24"/>
      <c r="E1387" s="24"/>
      <c r="F1387" s="24"/>
      <c r="G1387" s="24"/>
      <c r="P1387" s="24"/>
      <c r="Q1387" s="24"/>
      <c r="R1387" s="24"/>
      <c r="S1387" s="24"/>
      <c r="T1387" s="24"/>
      <c r="U1387" s="24"/>
      <c r="V1387" s="24"/>
      <c r="W1387" s="24"/>
      <c r="X1387" s="24"/>
      <c r="Y1387" s="24"/>
      <c r="Z1387" s="24"/>
      <c r="AA1387" s="24"/>
      <c r="AB1387" s="24"/>
      <c r="AC1387" s="24"/>
    </row>
    <row r="1388" spans="1:29">
      <c r="A1388" s="24"/>
      <c r="B1388" s="24"/>
      <c r="C1388" s="24"/>
      <c r="D1388" s="24"/>
      <c r="E1388" s="24"/>
      <c r="F1388" s="24"/>
      <c r="G1388" s="24"/>
      <c r="P1388" s="24"/>
      <c r="Q1388" s="24"/>
      <c r="R1388" s="24"/>
      <c r="S1388" s="24"/>
      <c r="T1388" s="24"/>
      <c r="U1388" s="24"/>
      <c r="V1388" s="24"/>
      <c r="W1388" s="24"/>
      <c r="X1388" s="24"/>
      <c r="Y1388" s="24"/>
      <c r="Z1388" s="24"/>
      <c r="AA1388" s="24"/>
      <c r="AB1388" s="24"/>
      <c r="AC1388" s="24"/>
    </row>
    <row r="1389" spans="1:29">
      <c r="A1389" s="24"/>
      <c r="B1389" s="24"/>
      <c r="C1389" s="24"/>
      <c r="D1389" s="24"/>
      <c r="E1389" s="24"/>
      <c r="F1389" s="24"/>
      <c r="G1389" s="24"/>
      <c r="P1389" s="24"/>
      <c r="Q1389" s="24"/>
      <c r="R1389" s="24"/>
      <c r="S1389" s="24"/>
      <c r="T1389" s="24"/>
      <c r="U1389" s="24"/>
      <c r="V1389" s="24"/>
      <c r="W1389" s="24"/>
      <c r="X1389" s="24"/>
      <c r="Y1389" s="24"/>
      <c r="Z1389" s="24"/>
      <c r="AA1389" s="24"/>
      <c r="AB1389" s="24"/>
      <c r="AC1389" s="24"/>
    </row>
    <row r="1390" spans="1:29">
      <c r="A1390" s="24"/>
      <c r="B1390" s="24"/>
      <c r="C1390" s="24"/>
      <c r="D1390" s="24"/>
      <c r="E1390" s="24"/>
      <c r="F1390" s="24"/>
      <c r="G1390" s="24"/>
      <c r="P1390" s="24"/>
      <c r="Q1390" s="24"/>
      <c r="R1390" s="24"/>
      <c r="S1390" s="24"/>
      <c r="T1390" s="24"/>
      <c r="U1390" s="24"/>
      <c r="V1390" s="24"/>
      <c r="W1390" s="24"/>
      <c r="X1390" s="24"/>
      <c r="Y1390" s="24"/>
      <c r="Z1390" s="24"/>
      <c r="AA1390" s="24"/>
      <c r="AB1390" s="24"/>
      <c r="AC1390" s="24"/>
    </row>
    <row r="1391" spans="1:29">
      <c r="A1391" s="24"/>
      <c r="B1391" s="24"/>
      <c r="C1391" s="24"/>
      <c r="D1391" s="24"/>
      <c r="E1391" s="24"/>
      <c r="F1391" s="24"/>
      <c r="G1391" s="24"/>
      <c r="P1391" s="24"/>
      <c r="Q1391" s="24"/>
      <c r="R1391" s="24"/>
      <c r="S1391" s="24"/>
      <c r="T1391" s="24"/>
      <c r="U1391" s="24"/>
      <c r="V1391" s="24"/>
      <c r="W1391" s="24"/>
      <c r="X1391" s="24"/>
      <c r="Y1391" s="24"/>
      <c r="Z1391" s="24"/>
      <c r="AA1391" s="24"/>
      <c r="AB1391" s="24"/>
      <c r="AC1391" s="24"/>
    </row>
    <row r="1392" spans="1:29">
      <c r="A1392" s="24"/>
      <c r="B1392" s="24"/>
      <c r="C1392" s="24"/>
      <c r="D1392" s="24"/>
      <c r="E1392" s="24"/>
      <c r="F1392" s="24"/>
      <c r="G1392" s="24"/>
      <c r="P1392" s="24"/>
      <c r="Q1392" s="24"/>
      <c r="R1392" s="24"/>
      <c r="S1392" s="24"/>
      <c r="T1392" s="24"/>
      <c r="U1392" s="24"/>
      <c r="V1392" s="24"/>
      <c r="W1392" s="24"/>
      <c r="X1392" s="24"/>
      <c r="Y1392" s="24"/>
      <c r="Z1392" s="24"/>
      <c r="AA1392" s="24"/>
      <c r="AB1392" s="24"/>
      <c r="AC1392" s="24"/>
    </row>
    <row r="1393" spans="1:29">
      <c r="A1393" s="24"/>
      <c r="B1393" s="24"/>
      <c r="C1393" s="24"/>
      <c r="D1393" s="24"/>
      <c r="E1393" s="24"/>
      <c r="F1393" s="24"/>
      <c r="G1393" s="24"/>
      <c r="P1393" s="24"/>
      <c r="Q1393" s="24"/>
      <c r="R1393" s="24"/>
      <c r="S1393" s="24"/>
      <c r="T1393" s="24"/>
      <c r="U1393" s="24"/>
      <c r="V1393" s="24"/>
      <c r="W1393" s="24"/>
      <c r="X1393" s="24"/>
      <c r="Y1393" s="24"/>
      <c r="Z1393" s="24"/>
      <c r="AA1393" s="24"/>
      <c r="AB1393" s="24"/>
      <c r="AC1393" s="24"/>
    </row>
    <row r="1394" spans="1:29">
      <c r="A1394" s="24"/>
      <c r="B1394" s="24"/>
      <c r="C1394" s="24"/>
      <c r="D1394" s="24"/>
      <c r="E1394" s="24"/>
      <c r="F1394" s="24"/>
      <c r="G1394" s="24"/>
      <c r="P1394" s="24"/>
      <c r="Q1394" s="24"/>
      <c r="R1394" s="24"/>
      <c r="S1394" s="24"/>
      <c r="T1394" s="24"/>
      <c r="U1394" s="24"/>
      <c r="V1394" s="24"/>
      <c r="W1394" s="24"/>
      <c r="X1394" s="24"/>
      <c r="Y1394" s="24"/>
      <c r="Z1394" s="24"/>
      <c r="AA1394" s="24"/>
      <c r="AB1394" s="24"/>
      <c r="AC1394" s="24"/>
    </row>
    <row r="1395" spans="1:29">
      <c r="A1395" s="24"/>
      <c r="B1395" s="24"/>
      <c r="C1395" s="24"/>
      <c r="D1395" s="24"/>
      <c r="E1395" s="24"/>
      <c r="F1395" s="24"/>
      <c r="G1395" s="24"/>
      <c r="P1395" s="24"/>
      <c r="Q1395" s="24"/>
      <c r="R1395" s="24"/>
      <c r="S1395" s="24"/>
      <c r="T1395" s="24"/>
      <c r="U1395" s="24"/>
      <c r="V1395" s="24"/>
      <c r="W1395" s="24"/>
      <c r="X1395" s="24"/>
      <c r="Y1395" s="24"/>
      <c r="Z1395" s="24"/>
      <c r="AA1395" s="24"/>
      <c r="AB1395" s="24"/>
      <c r="AC1395" s="24"/>
    </row>
    <row r="1396" spans="1:29">
      <c r="A1396" s="24"/>
      <c r="B1396" s="24"/>
      <c r="C1396" s="24"/>
      <c r="D1396" s="24"/>
      <c r="E1396" s="24"/>
      <c r="F1396" s="24"/>
      <c r="G1396" s="24"/>
      <c r="P1396" s="24"/>
      <c r="Q1396" s="24"/>
      <c r="R1396" s="24"/>
      <c r="S1396" s="24"/>
      <c r="T1396" s="24"/>
      <c r="U1396" s="24"/>
      <c r="V1396" s="24"/>
      <c r="W1396" s="24"/>
      <c r="X1396" s="24"/>
      <c r="Y1396" s="24"/>
      <c r="Z1396" s="24"/>
      <c r="AA1396" s="24"/>
      <c r="AB1396" s="24"/>
      <c r="AC1396" s="24"/>
    </row>
    <row r="1397" spans="1:29">
      <c r="A1397" s="24"/>
      <c r="B1397" s="24"/>
      <c r="C1397" s="24"/>
      <c r="D1397" s="24"/>
      <c r="E1397" s="24"/>
      <c r="F1397" s="24"/>
      <c r="G1397" s="24"/>
      <c r="P1397" s="24"/>
      <c r="Q1397" s="24"/>
      <c r="R1397" s="24"/>
      <c r="S1397" s="24"/>
      <c r="T1397" s="24"/>
      <c r="U1397" s="24"/>
      <c r="V1397" s="24"/>
      <c r="W1397" s="24"/>
      <c r="X1397" s="24"/>
      <c r="Y1397" s="24"/>
      <c r="Z1397" s="24"/>
      <c r="AA1397" s="24"/>
      <c r="AB1397" s="24"/>
      <c r="AC1397" s="24"/>
    </row>
    <row r="1398" spans="1:29">
      <c r="A1398" s="24"/>
      <c r="B1398" s="24"/>
      <c r="C1398" s="24"/>
      <c r="D1398" s="24"/>
      <c r="E1398" s="24"/>
      <c r="F1398" s="24"/>
      <c r="G1398" s="24"/>
      <c r="P1398" s="24"/>
      <c r="Q1398" s="24"/>
      <c r="R1398" s="24"/>
      <c r="S1398" s="24"/>
      <c r="T1398" s="24"/>
      <c r="U1398" s="24"/>
      <c r="V1398" s="24"/>
      <c r="W1398" s="24"/>
      <c r="X1398" s="24"/>
      <c r="Y1398" s="24"/>
      <c r="Z1398" s="24"/>
      <c r="AA1398" s="24"/>
      <c r="AB1398" s="24"/>
      <c r="AC1398" s="24"/>
    </row>
    <row r="1399" spans="1:29">
      <c r="A1399" s="24"/>
      <c r="B1399" s="24"/>
      <c r="C1399" s="24"/>
      <c r="D1399" s="24"/>
      <c r="E1399" s="24"/>
      <c r="F1399" s="24"/>
      <c r="G1399" s="24"/>
      <c r="P1399" s="24"/>
      <c r="Q1399" s="24"/>
      <c r="R1399" s="24"/>
      <c r="S1399" s="24"/>
      <c r="T1399" s="24"/>
      <c r="U1399" s="24"/>
      <c r="V1399" s="24"/>
      <c r="W1399" s="24"/>
      <c r="X1399" s="24"/>
      <c r="Y1399" s="24"/>
      <c r="Z1399" s="24"/>
      <c r="AA1399" s="24"/>
      <c r="AB1399" s="24"/>
      <c r="AC1399" s="24"/>
    </row>
    <row r="1400" spans="1:29">
      <c r="A1400" s="24"/>
      <c r="B1400" s="24"/>
      <c r="C1400" s="24"/>
      <c r="D1400" s="24"/>
      <c r="E1400" s="24"/>
      <c r="F1400" s="24"/>
      <c r="G1400" s="24"/>
      <c r="P1400" s="24"/>
      <c r="Q1400" s="24"/>
      <c r="R1400" s="24"/>
      <c r="S1400" s="24"/>
      <c r="T1400" s="24"/>
      <c r="U1400" s="24"/>
      <c r="V1400" s="24"/>
      <c r="W1400" s="24"/>
      <c r="X1400" s="24"/>
      <c r="Y1400" s="24"/>
      <c r="Z1400" s="24"/>
      <c r="AA1400" s="24"/>
      <c r="AB1400" s="24"/>
      <c r="AC1400" s="24"/>
    </row>
    <row r="1401" spans="1:29">
      <c r="A1401" s="24"/>
      <c r="B1401" s="24"/>
      <c r="C1401" s="24"/>
      <c r="D1401" s="24"/>
      <c r="E1401" s="24"/>
      <c r="F1401" s="24"/>
      <c r="G1401" s="24"/>
      <c r="P1401" s="24"/>
      <c r="Q1401" s="24"/>
      <c r="R1401" s="24"/>
      <c r="S1401" s="24"/>
      <c r="T1401" s="24"/>
      <c r="U1401" s="24"/>
      <c r="V1401" s="24"/>
      <c r="W1401" s="24"/>
      <c r="X1401" s="24"/>
      <c r="Y1401" s="24"/>
      <c r="Z1401" s="24"/>
      <c r="AA1401" s="24"/>
      <c r="AB1401" s="24"/>
      <c r="AC1401" s="24"/>
    </row>
    <row r="1402" spans="1:29">
      <c r="A1402" s="24"/>
      <c r="B1402" s="24"/>
      <c r="C1402" s="24"/>
      <c r="D1402" s="24"/>
      <c r="E1402" s="24"/>
      <c r="F1402" s="24"/>
      <c r="G1402" s="24"/>
      <c r="P1402" s="24"/>
      <c r="Q1402" s="24"/>
      <c r="R1402" s="24"/>
      <c r="S1402" s="24"/>
      <c r="T1402" s="24"/>
      <c r="U1402" s="24"/>
      <c r="V1402" s="24"/>
      <c r="W1402" s="24"/>
      <c r="X1402" s="24"/>
      <c r="Y1402" s="24"/>
      <c r="Z1402" s="24"/>
      <c r="AA1402" s="24"/>
      <c r="AB1402" s="24"/>
      <c r="AC1402" s="24"/>
    </row>
    <row r="1403" spans="1:29">
      <c r="A1403" s="24"/>
      <c r="B1403" s="24"/>
      <c r="C1403" s="24"/>
      <c r="D1403" s="24"/>
      <c r="E1403" s="24"/>
      <c r="F1403" s="24"/>
      <c r="G1403" s="24"/>
      <c r="P1403" s="24"/>
      <c r="Q1403" s="24"/>
      <c r="R1403" s="24"/>
      <c r="S1403" s="24"/>
      <c r="T1403" s="24"/>
      <c r="U1403" s="24"/>
      <c r="V1403" s="24"/>
      <c r="W1403" s="24"/>
      <c r="X1403" s="24"/>
      <c r="Y1403" s="24"/>
      <c r="Z1403" s="24"/>
      <c r="AA1403" s="24"/>
      <c r="AB1403" s="24"/>
      <c r="AC1403" s="24"/>
    </row>
    <row r="1404" spans="1:29">
      <c r="A1404" s="24"/>
      <c r="B1404" s="24"/>
      <c r="C1404" s="24"/>
      <c r="D1404" s="24"/>
      <c r="E1404" s="24"/>
      <c r="F1404" s="24"/>
      <c r="G1404" s="24"/>
      <c r="P1404" s="24"/>
      <c r="Q1404" s="24"/>
      <c r="R1404" s="24"/>
      <c r="S1404" s="24"/>
      <c r="T1404" s="24"/>
      <c r="U1404" s="24"/>
      <c r="V1404" s="24"/>
      <c r="W1404" s="24"/>
      <c r="X1404" s="24"/>
      <c r="Y1404" s="24"/>
      <c r="Z1404" s="24"/>
      <c r="AA1404" s="24"/>
      <c r="AB1404" s="24"/>
      <c r="AC1404" s="24"/>
    </row>
    <row r="1405" spans="1:29">
      <c r="A1405" s="24"/>
      <c r="B1405" s="24"/>
      <c r="C1405" s="24"/>
      <c r="D1405" s="24"/>
      <c r="E1405" s="24"/>
      <c r="F1405" s="24"/>
      <c r="G1405" s="24"/>
      <c r="P1405" s="24"/>
      <c r="Q1405" s="24"/>
      <c r="R1405" s="24"/>
      <c r="S1405" s="24"/>
      <c r="T1405" s="24"/>
      <c r="U1405" s="24"/>
      <c r="V1405" s="24"/>
      <c r="W1405" s="24"/>
      <c r="X1405" s="24"/>
      <c r="Y1405" s="24"/>
      <c r="Z1405" s="24"/>
      <c r="AA1405" s="24"/>
      <c r="AB1405" s="24"/>
      <c r="AC1405" s="24"/>
    </row>
    <row r="1406" spans="1:29">
      <c r="A1406" s="24"/>
      <c r="B1406" s="24"/>
      <c r="C1406" s="24"/>
      <c r="D1406" s="24"/>
      <c r="E1406" s="24"/>
      <c r="F1406" s="24"/>
      <c r="G1406" s="24"/>
      <c r="P1406" s="24"/>
      <c r="Q1406" s="24"/>
      <c r="R1406" s="24"/>
      <c r="S1406" s="24"/>
      <c r="T1406" s="24"/>
      <c r="U1406" s="24"/>
      <c r="V1406" s="24"/>
      <c r="W1406" s="24"/>
      <c r="X1406" s="24"/>
      <c r="Y1406" s="24"/>
      <c r="Z1406" s="24"/>
      <c r="AA1406" s="24"/>
      <c r="AB1406" s="24"/>
      <c r="AC1406" s="24"/>
    </row>
    <row r="1407" spans="1:29">
      <c r="A1407" s="24"/>
      <c r="B1407" s="24"/>
      <c r="C1407" s="24"/>
      <c r="D1407" s="24"/>
      <c r="E1407" s="24"/>
      <c r="F1407" s="24"/>
      <c r="G1407" s="24"/>
      <c r="P1407" s="24"/>
      <c r="Q1407" s="24"/>
      <c r="R1407" s="24"/>
      <c r="S1407" s="24"/>
      <c r="T1407" s="24"/>
      <c r="U1407" s="24"/>
      <c r="V1407" s="24"/>
      <c r="W1407" s="24"/>
      <c r="X1407" s="24"/>
      <c r="Y1407" s="24"/>
      <c r="Z1407" s="24"/>
      <c r="AA1407" s="24"/>
      <c r="AB1407" s="24"/>
      <c r="AC1407" s="24"/>
    </row>
    <row r="1408" spans="1:29">
      <c r="A1408" s="24"/>
      <c r="B1408" s="24"/>
      <c r="C1408" s="24"/>
      <c r="D1408" s="24"/>
      <c r="E1408" s="24"/>
      <c r="F1408" s="24"/>
      <c r="G1408" s="24"/>
      <c r="P1408" s="24"/>
      <c r="Q1408" s="24"/>
      <c r="R1408" s="24"/>
      <c r="S1408" s="24"/>
      <c r="T1408" s="24"/>
      <c r="U1408" s="24"/>
      <c r="V1408" s="24"/>
      <c r="W1408" s="24"/>
      <c r="X1408" s="24"/>
      <c r="Y1408" s="24"/>
      <c r="Z1408" s="24"/>
      <c r="AA1408" s="24"/>
      <c r="AB1408" s="24"/>
      <c r="AC1408" s="24"/>
    </row>
    <row r="1409" spans="1:29">
      <c r="A1409" s="24"/>
      <c r="B1409" s="24"/>
      <c r="C1409" s="24"/>
      <c r="D1409" s="24"/>
      <c r="E1409" s="24"/>
      <c r="F1409" s="24"/>
      <c r="G1409" s="24"/>
      <c r="P1409" s="24"/>
      <c r="Q1409" s="24"/>
      <c r="R1409" s="24"/>
      <c r="S1409" s="24"/>
      <c r="T1409" s="24"/>
      <c r="U1409" s="24"/>
      <c r="V1409" s="24"/>
      <c r="W1409" s="24"/>
      <c r="X1409" s="24"/>
      <c r="Y1409" s="24"/>
      <c r="Z1409" s="24"/>
      <c r="AA1409" s="24"/>
      <c r="AB1409" s="24"/>
      <c r="AC1409" s="24"/>
    </row>
    <row r="1410" spans="1:29">
      <c r="A1410" s="24"/>
      <c r="B1410" s="24"/>
      <c r="C1410" s="24"/>
      <c r="D1410" s="24"/>
      <c r="E1410" s="24"/>
      <c r="F1410" s="24"/>
      <c r="G1410" s="24"/>
      <c r="P1410" s="24"/>
      <c r="Q1410" s="24"/>
      <c r="R1410" s="24"/>
      <c r="S1410" s="24"/>
      <c r="T1410" s="24"/>
      <c r="U1410" s="24"/>
      <c r="V1410" s="24"/>
      <c r="W1410" s="24"/>
      <c r="X1410" s="24"/>
      <c r="Y1410" s="24"/>
      <c r="Z1410" s="24"/>
      <c r="AA1410" s="24"/>
      <c r="AB1410" s="24"/>
      <c r="AC1410" s="24"/>
    </row>
    <row r="1411" spans="1:29">
      <c r="A1411" s="24"/>
      <c r="B1411" s="24"/>
      <c r="C1411" s="24"/>
      <c r="D1411" s="24"/>
      <c r="E1411" s="24"/>
      <c r="F1411" s="24"/>
      <c r="G1411" s="24"/>
      <c r="P1411" s="24"/>
      <c r="Q1411" s="24"/>
      <c r="R1411" s="24"/>
      <c r="S1411" s="24"/>
      <c r="T1411" s="24"/>
      <c r="U1411" s="24"/>
      <c r="V1411" s="24"/>
      <c r="W1411" s="24"/>
      <c r="X1411" s="24"/>
      <c r="Y1411" s="24"/>
      <c r="Z1411" s="24"/>
      <c r="AA1411" s="24"/>
      <c r="AB1411" s="24"/>
      <c r="AC1411" s="24"/>
    </row>
    <row r="1412" spans="1:29">
      <c r="A1412" s="24"/>
      <c r="B1412" s="24"/>
      <c r="C1412" s="24"/>
      <c r="D1412" s="24"/>
      <c r="E1412" s="24"/>
      <c r="F1412" s="24"/>
      <c r="G1412" s="24"/>
      <c r="P1412" s="24"/>
      <c r="Q1412" s="24"/>
      <c r="R1412" s="24"/>
      <c r="S1412" s="24"/>
      <c r="T1412" s="24"/>
      <c r="U1412" s="24"/>
      <c r="V1412" s="24"/>
      <c r="W1412" s="24"/>
      <c r="X1412" s="24"/>
      <c r="Y1412" s="24"/>
      <c r="Z1412" s="24"/>
      <c r="AA1412" s="24"/>
      <c r="AB1412" s="24"/>
      <c r="AC1412" s="24"/>
    </row>
    <row r="1413" spans="1:29">
      <c r="A1413" s="24"/>
      <c r="B1413" s="24"/>
      <c r="C1413" s="24"/>
      <c r="D1413" s="24"/>
      <c r="E1413" s="24"/>
      <c r="F1413" s="24"/>
      <c r="G1413" s="24"/>
      <c r="P1413" s="24"/>
      <c r="Q1413" s="24"/>
      <c r="R1413" s="24"/>
      <c r="S1413" s="24"/>
      <c r="T1413" s="24"/>
      <c r="U1413" s="24"/>
      <c r="V1413" s="24"/>
      <c r="W1413" s="24"/>
      <c r="X1413" s="24"/>
      <c r="Y1413" s="24"/>
      <c r="Z1413" s="24"/>
      <c r="AA1413" s="24"/>
      <c r="AB1413" s="24"/>
      <c r="AC1413" s="24"/>
    </row>
    <row r="1414" spans="1:29">
      <c r="A1414" s="24"/>
      <c r="B1414" s="24"/>
      <c r="C1414" s="24"/>
      <c r="D1414" s="24"/>
      <c r="E1414" s="24"/>
      <c r="F1414" s="24"/>
      <c r="G1414" s="24"/>
      <c r="P1414" s="24"/>
      <c r="Q1414" s="24"/>
      <c r="R1414" s="24"/>
      <c r="S1414" s="24"/>
      <c r="T1414" s="24"/>
      <c r="U1414" s="24"/>
      <c r="V1414" s="24"/>
      <c r="W1414" s="24"/>
      <c r="X1414" s="24"/>
      <c r="Y1414" s="24"/>
      <c r="Z1414" s="24"/>
      <c r="AA1414" s="24"/>
      <c r="AB1414" s="24"/>
      <c r="AC1414" s="24"/>
    </row>
    <row r="1415" spans="1:29">
      <c r="A1415" s="24"/>
      <c r="B1415" s="24"/>
      <c r="C1415" s="24"/>
      <c r="D1415" s="24"/>
      <c r="E1415" s="24"/>
      <c r="F1415" s="24"/>
      <c r="G1415" s="24"/>
      <c r="P1415" s="24"/>
      <c r="Q1415" s="24"/>
      <c r="R1415" s="24"/>
      <c r="S1415" s="24"/>
      <c r="T1415" s="24"/>
      <c r="U1415" s="24"/>
      <c r="V1415" s="24"/>
      <c r="W1415" s="24"/>
      <c r="X1415" s="24"/>
      <c r="Y1415" s="24"/>
      <c r="Z1415" s="24"/>
      <c r="AA1415" s="24"/>
      <c r="AB1415" s="24"/>
      <c r="AC1415" s="24"/>
    </row>
    <row r="1416" spans="1:29">
      <c r="A1416" s="24"/>
      <c r="B1416" s="24"/>
      <c r="C1416" s="24"/>
      <c r="D1416" s="24"/>
      <c r="E1416" s="24"/>
      <c r="F1416" s="24"/>
      <c r="G1416" s="24"/>
      <c r="P1416" s="24"/>
      <c r="Q1416" s="24"/>
      <c r="R1416" s="24"/>
      <c r="S1416" s="24"/>
      <c r="T1416" s="24"/>
      <c r="U1416" s="24"/>
      <c r="V1416" s="24"/>
      <c r="W1416" s="24"/>
      <c r="X1416" s="24"/>
      <c r="Y1416" s="24"/>
      <c r="Z1416" s="24"/>
      <c r="AA1416" s="24"/>
      <c r="AB1416" s="24"/>
      <c r="AC1416" s="24"/>
    </row>
    <row r="1417" spans="1:29">
      <c r="A1417" s="24"/>
      <c r="B1417" s="24"/>
      <c r="C1417" s="24"/>
      <c r="D1417" s="24"/>
      <c r="E1417" s="24"/>
      <c r="F1417" s="24"/>
      <c r="G1417" s="24"/>
      <c r="P1417" s="24"/>
      <c r="Q1417" s="24"/>
      <c r="R1417" s="24"/>
      <c r="S1417" s="24"/>
      <c r="T1417" s="24"/>
      <c r="U1417" s="24"/>
      <c r="V1417" s="24"/>
      <c r="W1417" s="24"/>
      <c r="X1417" s="24"/>
      <c r="Y1417" s="24"/>
      <c r="Z1417" s="24"/>
      <c r="AA1417" s="24"/>
      <c r="AB1417" s="24"/>
      <c r="AC1417" s="24"/>
    </row>
    <row r="1418" spans="1:29">
      <c r="A1418" s="24"/>
      <c r="B1418" s="24"/>
      <c r="C1418" s="24"/>
      <c r="D1418" s="24"/>
      <c r="E1418" s="24"/>
      <c r="F1418" s="24"/>
      <c r="G1418" s="24"/>
      <c r="P1418" s="24"/>
      <c r="Q1418" s="24"/>
      <c r="R1418" s="24"/>
      <c r="S1418" s="24"/>
      <c r="T1418" s="24"/>
      <c r="U1418" s="24"/>
      <c r="V1418" s="24"/>
      <c r="W1418" s="24"/>
      <c r="X1418" s="24"/>
      <c r="Y1418" s="24"/>
      <c r="Z1418" s="24"/>
      <c r="AA1418" s="24"/>
      <c r="AB1418" s="24"/>
      <c r="AC1418" s="24"/>
    </row>
    <row r="1419" spans="1:29">
      <c r="A1419" s="24"/>
      <c r="B1419" s="24"/>
      <c r="C1419" s="24"/>
      <c r="D1419" s="24"/>
      <c r="E1419" s="24"/>
      <c r="F1419" s="24"/>
      <c r="G1419" s="24"/>
      <c r="P1419" s="24"/>
      <c r="Q1419" s="24"/>
      <c r="R1419" s="24"/>
      <c r="S1419" s="24"/>
      <c r="T1419" s="24"/>
      <c r="U1419" s="24"/>
      <c r="V1419" s="24"/>
      <c r="W1419" s="24"/>
      <c r="X1419" s="24"/>
      <c r="Y1419" s="24"/>
      <c r="Z1419" s="24"/>
      <c r="AA1419" s="24"/>
      <c r="AB1419" s="24"/>
      <c r="AC1419" s="24"/>
    </row>
    <row r="1420" spans="1:29">
      <c r="A1420" s="24"/>
      <c r="B1420" s="24"/>
      <c r="C1420" s="24"/>
      <c r="D1420" s="24"/>
      <c r="E1420" s="24"/>
      <c r="F1420" s="24"/>
      <c r="G1420" s="24"/>
      <c r="P1420" s="24"/>
      <c r="Q1420" s="24"/>
      <c r="R1420" s="24"/>
      <c r="S1420" s="24"/>
      <c r="T1420" s="24"/>
      <c r="U1420" s="24"/>
      <c r="V1420" s="24"/>
      <c r="W1420" s="24"/>
      <c r="X1420" s="24"/>
      <c r="Y1420" s="24"/>
      <c r="Z1420" s="24"/>
      <c r="AA1420" s="24"/>
      <c r="AB1420" s="24"/>
      <c r="AC1420" s="24"/>
    </row>
    <row r="1421" spans="1:29">
      <c r="A1421" s="24"/>
      <c r="B1421" s="24"/>
      <c r="C1421" s="24"/>
      <c r="D1421" s="24"/>
      <c r="E1421" s="24"/>
      <c r="F1421" s="24"/>
      <c r="G1421" s="24"/>
      <c r="P1421" s="24"/>
      <c r="Q1421" s="24"/>
      <c r="R1421" s="24"/>
      <c r="S1421" s="24"/>
      <c r="T1421" s="24"/>
      <c r="U1421" s="24"/>
      <c r="V1421" s="24"/>
      <c r="W1421" s="24"/>
      <c r="X1421" s="24"/>
      <c r="Y1421" s="24"/>
      <c r="Z1421" s="24"/>
      <c r="AA1421" s="24"/>
      <c r="AB1421" s="24"/>
      <c r="AC1421" s="24"/>
    </row>
    <row r="1422" spans="1:29">
      <c r="A1422" s="24"/>
      <c r="B1422" s="24"/>
      <c r="C1422" s="24"/>
      <c r="D1422" s="24"/>
      <c r="E1422" s="24"/>
      <c r="F1422" s="24"/>
      <c r="G1422" s="24"/>
      <c r="P1422" s="24"/>
      <c r="Q1422" s="24"/>
      <c r="R1422" s="24"/>
      <c r="S1422" s="24"/>
      <c r="T1422" s="24"/>
      <c r="U1422" s="24"/>
      <c r="V1422" s="24"/>
      <c r="W1422" s="24"/>
      <c r="X1422" s="24"/>
      <c r="Y1422" s="24"/>
      <c r="Z1422" s="24"/>
      <c r="AA1422" s="24"/>
      <c r="AB1422" s="24"/>
      <c r="AC1422" s="24"/>
    </row>
    <row r="1423" spans="1:29">
      <c r="A1423" s="24"/>
      <c r="B1423" s="24"/>
      <c r="C1423" s="24"/>
      <c r="D1423" s="24"/>
      <c r="E1423" s="24"/>
      <c r="F1423" s="24"/>
      <c r="G1423" s="24"/>
      <c r="P1423" s="24"/>
      <c r="Q1423" s="24"/>
      <c r="R1423" s="24"/>
      <c r="S1423" s="24"/>
      <c r="T1423" s="24"/>
      <c r="U1423" s="24"/>
      <c r="V1423" s="24"/>
      <c r="W1423" s="24"/>
      <c r="X1423" s="24"/>
      <c r="Y1423" s="24"/>
      <c r="Z1423" s="24"/>
      <c r="AA1423" s="24"/>
      <c r="AB1423" s="24"/>
      <c r="AC1423" s="24"/>
    </row>
    <row r="1424" spans="1:29">
      <c r="A1424" s="24"/>
      <c r="B1424" s="24"/>
      <c r="C1424" s="24"/>
      <c r="D1424" s="24"/>
      <c r="E1424" s="24"/>
      <c r="F1424" s="24"/>
      <c r="G1424" s="24"/>
      <c r="P1424" s="24"/>
      <c r="Q1424" s="24"/>
      <c r="R1424" s="24"/>
      <c r="S1424" s="24"/>
      <c r="T1424" s="24"/>
      <c r="U1424" s="24"/>
      <c r="V1424" s="24"/>
      <c r="W1424" s="24"/>
      <c r="X1424" s="24"/>
      <c r="Y1424" s="24"/>
      <c r="Z1424" s="24"/>
      <c r="AA1424" s="24"/>
      <c r="AB1424" s="24"/>
      <c r="AC1424" s="24"/>
    </row>
    <row r="1425" spans="1:29">
      <c r="A1425" s="24"/>
      <c r="B1425" s="24"/>
      <c r="C1425" s="24"/>
      <c r="D1425" s="24"/>
      <c r="E1425" s="24"/>
      <c r="F1425" s="24"/>
      <c r="G1425" s="24"/>
      <c r="P1425" s="24"/>
      <c r="Q1425" s="24"/>
      <c r="R1425" s="24"/>
      <c r="S1425" s="24"/>
      <c r="T1425" s="24"/>
      <c r="U1425" s="24"/>
      <c r="V1425" s="24"/>
      <c r="W1425" s="24"/>
      <c r="X1425" s="24"/>
      <c r="Y1425" s="24"/>
      <c r="Z1425" s="24"/>
      <c r="AA1425" s="24"/>
      <c r="AB1425" s="24"/>
      <c r="AC1425" s="24"/>
    </row>
    <row r="1426" spans="1:29">
      <c r="A1426" s="24"/>
      <c r="B1426" s="24"/>
      <c r="C1426" s="24"/>
      <c r="D1426" s="24"/>
      <c r="E1426" s="24"/>
      <c r="F1426" s="24"/>
      <c r="G1426" s="24"/>
      <c r="P1426" s="24"/>
      <c r="Q1426" s="24"/>
      <c r="R1426" s="24"/>
      <c r="S1426" s="24"/>
      <c r="T1426" s="24"/>
      <c r="U1426" s="24"/>
      <c r="V1426" s="24"/>
      <c r="W1426" s="24"/>
      <c r="X1426" s="24"/>
      <c r="Y1426" s="24"/>
      <c r="Z1426" s="24"/>
      <c r="AA1426" s="24"/>
      <c r="AB1426" s="24"/>
      <c r="AC1426" s="24"/>
    </row>
    <row r="1427" spans="1:29">
      <c r="A1427" s="24"/>
      <c r="B1427" s="24"/>
      <c r="C1427" s="24"/>
      <c r="D1427" s="24"/>
      <c r="E1427" s="24"/>
      <c r="F1427" s="24"/>
      <c r="G1427" s="24"/>
      <c r="P1427" s="24"/>
      <c r="Q1427" s="24"/>
      <c r="R1427" s="24"/>
      <c r="S1427" s="24"/>
      <c r="T1427" s="24"/>
      <c r="U1427" s="24"/>
      <c r="V1427" s="24"/>
      <c r="W1427" s="24"/>
      <c r="X1427" s="24"/>
      <c r="Y1427" s="24"/>
      <c r="Z1427" s="24"/>
      <c r="AA1427" s="24"/>
      <c r="AB1427" s="24"/>
      <c r="AC1427" s="24"/>
    </row>
    <row r="1428" spans="1:29">
      <c r="A1428" s="24"/>
      <c r="B1428" s="24"/>
      <c r="C1428" s="24"/>
      <c r="D1428" s="24"/>
      <c r="E1428" s="24"/>
      <c r="F1428" s="24"/>
      <c r="G1428" s="24"/>
      <c r="P1428" s="24"/>
      <c r="Q1428" s="24"/>
      <c r="R1428" s="24"/>
      <c r="S1428" s="24"/>
      <c r="T1428" s="24"/>
      <c r="U1428" s="24"/>
      <c r="V1428" s="24"/>
      <c r="W1428" s="24"/>
      <c r="X1428" s="24"/>
      <c r="Y1428" s="24"/>
      <c r="Z1428" s="24"/>
      <c r="AA1428" s="24"/>
      <c r="AB1428" s="24"/>
      <c r="AC1428" s="24"/>
    </row>
    <row r="1429" spans="1:29">
      <c r="A1429" s="24"/>
      <c r="B1429" s="24"/>
      <c r="C1429" s="24"/>
      <c r="D1429" s="24"/>
      <c r="E1429" s="24"/>
      <c r="F1429" s="24"/>
      <c r="G1429" s="24"/>
      <c r="P1429" s="24"/>
      <c r="Q1429" s="24"/>
      <c r="R1429" s="24"/>
      <c r="S1429" s="24"/>
      <c r="T1429" s="24"/>
      <c r="U1429" s="24"/>
      <c r="V1429" s="24"/>
      <c r="W1429" s="24"/>
      <c r="X1429" s="24"/>
      <c r="Y1429" s="24"/>
      <c r="Z1429" s="24"/>
      <c r="AA1429" s="24"/>
      <c r="AB1429" s="24"/>
      <c r="AC1429" s="24"/>
    </row>
    <row r="1430" spans="1:29">
      <c r="A1430" s="24"/>
      <c r="B1430" s="24"/>
      <c r="C1430" s="24"/>
      <c r="D1430" s="24"/>
      <c r="E1430" s="24"/>
      <c r="F1430" s="24"/>
      <c r="G1430" s="24"/>
      <c r="P1430" s="24"/>
      <c r="Q1430" s="24"/>
      <c r="R1430" s="24"/>
      <c r="S1430" s="24"/>
      <c r="T1430" s="24"/>
      <c r="U1430" s="24"/>
      <c r="V1430" s="24"/>
      <c r="W1430" s="24"/>
      <c r="X1430" s="24"/>
      <c r="Y1430" s="24"/>
      <c r="Z1430" s="24"/>
      <c r="AA1430" s="24"/>
      <c r="AB1430" s="24"/>
      <c r="AC1430" s="24"/>
    </row>
    <row r="1431" spans="1:29">
      <c r="A1431" s="24"/>
      <c r="B1431" s="24"/>
      <c r="C1431" s="24"/>
      <c r="D1431" s="24"/>
      <c r="E1431" s="24"/>
      <c r="F1431" s="24"/>
      <c r="G1431" s="24"/>
      <c r="P1431" s="24"/>
      <c r="Q1431" s="24"/>
      <c r="R1431" s="24"/>
      <c r="S1431" s="24"/>
      <c r="T1431" s="24"/>
      <c r="U1431" s="24"/>
      <c r="V1431" s="24"/>
      <c r="W1431" s="24"/>
      <c r="X1431" s="24"/>
      <c r="Y1431" s="24"/>
      <c r="Z1431" s="24"/>
      <c r="AA1431" s="24"/>
      <c r="AB1431" s="24"/>
      <c r="AC1431" s="24"/>
    </row>
    <row r="1432" spans="1:29">
      <c r="A1432" s="24"/>
      <c r="B1432" s="24"/>
      <c r="C1432" s="24"/>
      <c r="D1432" s="24"/>
      <c r="E1432" s="24"/>
      <c r="F1432" s="24"/>
      <c r="G1432" s="24"/>
      <c r="P1432" s="24"/>
      <c r="Q1432" s="24"/>
      <c r="R1432" s="24"/>
      <c r="S1432" s="24"/>
      <c r="T1432" s="24"/>
      <c r="U1432" s="24"/>
      <c r="V1432" s="24"/>
      <c r="W1432" s="24"/>
      <c r="X1432" s="24"/>
      <c r="Y1432" s="24"/>
      <c r="Z1432" s="24"/>
      <c r="AA1432" s="24"/>
      <c r="AB1432" s="24"/>
      <c r="AC1432" s="24"/>
    </row>
    <row r="1433" spans="1:29">
      <c r="A1433" s="24"/>
      <c r="B1433" s="24"/>
      <c r="C1433" s="24"/>
      <c r="D1433" s="24"/>
      <c r="E1433" s="24"/>
      <c r="F1433" s="24"/>
      <c r="G1433" s="24"/>
      <c r="P1433" s="24"/>
      <c r="Q1433" s="24"/>
      <c r="R1433" s="24"/>
      <c r="S1433" s="24"/>
      <c r="T1433" s="24"/>
      <c r="U1433" s="24"/>
      <c r="V1433" s="24"/>
      <c r="W1433" s="24"/>
      <c r="X1433" s="24"/>
      <c r="Y1433" s="24"/>
      <c r="Z1433" s="24"/>
      <c r="AA1433" s="24"/>
      <c r="AB1433" s="24"/>
      <c r="AC1433" s="24"/>
    </row>
    <row r="1434" spans="1:29">
      <c r="A1434" s="24"/>
      <c r="B1434" s="24"/>
      <c r="C1434" s="24"/>
      <c r="D1434" s="24"/>
      <c r="E1434" s="24"/>
      <c r="F1434" s="24"/>
      <c r="G1434" s="24"/>
      <c r="P1434" s="24"/>
      <c r="Q1434" s="24"/>
      <c r="R1434" s="24"/>
      <c r="S1434" s="24"/>
      <c r="T1434" s="24"/>
      <c r="U1434" s="24"/>
      <c r="V1434" s="24"/>
      <c r="W1434" s="24"/>
      <c r="X1434" s="24"/>
      <c r="Y1434" s="24"/>
      <c r="Z1434" s="24"/>
      <c r="AA1434" s="24"/>
      <c r="AB1434" s="24"/>
      <c r="AC1434" s="24"/>
    </row>
    <row r="1435" spans="1:29">
      <c r="A1435" s="24"/>
      <c r="B1435" s="24"/>
      <c r="C1435" s="24"/>
      <c r="D1435" s="24"/>
      <c r="E1435" s="24"/>
      <c r="F1435" s="24"/>
      <c r="G1435" s="24"/>
      <c r="P1435" s="24"/>
      <c r="Q1435" s="24"/>
      <c r="R1435" s="24"/>
      <c r="S1435" s="24"/>
      <c r="T1435" s="24"/>
      <c r="U1435" s="24"/>
      <c r="V1435" s="24"/>
      <c r="W1435" s="24"/>
      <c r="X1435" s="24"/>
      <c r="Y1435" s="24"/>
      <c r="Z1435" s="24"/>
      <c r="AA1435" s="24"/>
      <c r="AB1435" s="24"/>
      <c r="AC1435" s="24"/>
    </row>
    <row r="1436" spans="1:29">
      <c r="A1436" s="24"/>
      <c r="B1436" s="24"/>
      <c r="C1436" s="24"/>
      <c r="D1436" s="24"/>
      <c r="E1436" s="24"/>
      <c r="F1436" s="24"/>
      <c r="G1436" s="24"/>
      <c r="P1436" s="24"/>
      <c r="Q1436" s="24"/>
      <c r="R1436" s="24"/>
      <c r="S1436" s="24"/>
      <c r="T1436" s="24"/>
      <c r="U1436" s="24"/>
      <c r="V1436" s="24"/>
      <c r="W1436" s="24"/>
      <c r="X1436" s="24"/>
      <c r="Y1436" s="24"/>
      <c r="Z1436" s="24"/>
      <c r="AA1436" s="24"/>
      <c r="AB1436" s="24"/>
      <c r="AC1436" s="24"/>
    </row>
    <row r="1437" spans="1:29">
      <c r="A1437" s="24"/>
      <c r="B1437" s="24"/>
      <c r="C1437" s="24"/>
      <c r="D1437" s="24"/>
      <c r="E1437" s="24"/>
      <c r="F1437" s="24"/>
      <c r="G1437" s="24"/>
      <c r="P1437" s="24"/>
      <c r="Q1437" s="24"/>
      <c r="R1437" s="24"/>
      <c r="S1437" s="24"/>
      <c r="T1437" s="24"/>
      <c r="U1437" s="24"/>
      <c r="V1437" s="24"/>
      <c r="W1437" s="24"/>
      <c r="X1437" s="24"/>
      <c r="Y1437" s="24"/>
      <c r="Z1437" s="24"/>
      <c r="AA1437" s="24"/>
      <c r="AB1437" s="24"/>
      <c r="AC1437" s="24"/>
    </row>
    <row r="1438" spans="1:29">
      <c r="A1438" s="24"/>
      <c r="B1438" s="24"/>
      <c r="C1438" s="24"/>
      <c r="D1438" s="24"/>
      <c r="E1438" s="24"/>
      <c r="F1438" s="24"/>
      <c r="G1438" s="24"/>
      <c r="P1438" s="24"/>
      <c r="Q1438" s="24"/>
      <c r="R1438" s="24"/>
      <c r="S1438" s="24"/>
      <c r="T1438" s="24"/>
      <c r="U1438" s="24"/>
      <c r="V1438" s="24"/>
      <c r="W1438" s="24"/>
      <c r="X1438" s="24"/>
      <c r="Y1438" s="24"/>
      <c r="Z1438" s="24"/>
      <c r="AA1438" s="24"/>
      <c r="AB1438" s="24"/>
      <c r="AC1438" s="24"/>
    </row>
    <row r="1439" spans="1:29">
      <c r="A1439" s="24"/>
      <c r="B1439" s="24"/>
      <c r="C1439" s="24"/>
      <c r="D1439" s="24"/>
      <c r="E1439" s="24"/>
      <c r="F1439" s="24"/>
      <c r="G1439" s="24"/>
      <c r="P1439" s="24"/>
      <c r="Q1439" s="24"/>
      <c r="R1439" s="24"/>
      <c r="S1439" s="24"/>
      <c r="T1439" s="24"/>
      <c r="U1439" s="24"/>
      <c r="V1439" s="24"/>
      <c r="W1439" s="24"/>
      <c r="X1439" s="24"/>
      <c r="Y1439" s="24"/>
      <c r="Z1439" s="24"/>
      <c r="AA1439" s="24"/>
      <c r="AB1439" s="24"/>
      <c r="AC1439" s="24"/>
    </row>
    <row r="1440" spans="1:29">
      <c r="A1440" s="24"/>
      <c r="B1440" s="24"/>
      <c r="C1440" s="24"/>
      <c r="D1440" s="24"/>
      <c r="E1440" s="24"/>
      <c r="F1440" s="24"/>
      <c r="G1440" s="24"/>
      <c r="P1440" s="24"/>
      <c r="Q1440" s="24"/>
      <c r="R1440" s="24"/>
      <c r="S1440" s="24"/>
      <c r="T1440" s="24"/>
      <c r="U1440" s="24"/>
      <c r="V1440" s="24"/>
      <c r="W1440" s="24"/>
      <c r="X1440" s="24"/>
      <c r="Y1440" s="24"/>
      <c r="Z1440" s="24"/>
      <c r="AA1440" s="24"/>
      <c r="AB1440" s="24"/>
      <c r="AC1440" s="24"/>
    </row>
    <row r="1441" spans="1:29">
      <c r="A1441" s="24"/>
      <c r="B1441" s="24"/>
      <c r="C1441" s="24"/>
      <c r="D1441" s="24"/>
      <c r="E1441" s="24"/>
      <c r="F1441" s="24"/>
      <c r="G1441" s="24"/>
      <c r="P1441" s="24"/>
      <c r="Q1441" s="24"/>
      <c r="R1441" s="24"/>
      <c r="S1441" s="24"/>
      <c r="T1441" s="24"/>
      <c r="U1441" s="24"/>
      <c r="V1441" s="24"/>
      <c r="W1441" s="24"/>
      <c r="X1441" s="24"/>
      <c r="Y1441" s="24"/>
      <c r="Z1441" s="24"/>
      <c r="AA1441" s="24"/>
      <c r="AB1441" s="24"/>
      <c r="AC1441" s="24"/>
    </row>
    <row r="1442" spans="1:29">
      <c r="A1442" s="24"/>
      <c r="B1442" s="24"/>
      <c r="C1442" s="24"/>
      <c r="D1442" s="24"/>
      <c r="E1442" s="24"/>
      <c r="F1442" s="24"/>
      <c r="G1442" s="24"/>
      <c r="P1442" s="24"/>
      <c r="Q1442" s="24"/>
      <c r="R1442" s="24"/>
      <c r="S1442" s="24"/>
      <c r="T1442" s="24"/>
      <c r="U1442" s="24"/>
      <c r="V1442" s="24"/>
      <c r="W1442" s="24"/>
      <c r="X1442" s="24"/>
      <c r="Y1442" s="24"/>
      <c r="Z1442" s="24"/>
      <c r="AA1442" s="24"/>
      <c r="AB1442" s="24"/>
      <c r="AC1442" s="24"/>
    </row>
    <row r="1443" spans="1:29">
      <c r="A1443" s="24"/>
      <c r="B1443" s="24"/>
      <c r="C1443" s="24"/>
      <c r="D1443" s="24"/>
      <c r="E1443" s="24"/>
      <c r="F1443" s="24"/>
      <c r="G1443" s="24"/>
      <c r="P1443" s="24"/>
      <c r="Q1443" s="24"/>
      <c r="R1443" s="24"/>
      <c r="S1443" s="24"/>
      <c r="T1443" s="24"/>
      <c r="U1443" s="24"/>
      <c r="V1443" s="24"/>
      <c r="W1443" s="24"/>
      <c r="X1443" s="24"/>
      <c r="Y1443" s="24"/>
      <c r="Z1443" s="24"/>
      <c r="AA1443" s="24"/>
      <c r="AB1443" s="24"/>
      <c r="AC1443" s="24"/>
    </row>
    <row r="1444" spans="1:29">
      <c r="A1444" s="24"/>
      <c r="B1444" s="24"/>
      <c r="C1444" s="24"/>
      <c r="D1444" s="24"/>
      <c r="E1444" s="24"/>
      <c r="F1444" s="24"/>
      <c r="G1444" s="24"/>
      <c r="P1444" s="24"/>
      <c r="Q1444" s="24"/>
      <c r="R1444" s="24"/>
      <c r="S1444" s="24"/>
      <c r="T1444" s="24"/>
      <c r="U1444" s="24"/>
      <c r="V1444" s="24"/>
      <c r="W1444" s="24"/>
      <c r="X1444" s="24"/>
      <c r="Y1444" s="24"/>
      <c r="Z1444" s="24"/>
      <c r="AA1444" s="24"/>
      <c r="AB1444" s="24"/>
      <c r="AC1444" s="24"/>
    </row>
    <row r="1445" spans="1:29">
      <c r="A1445" s="24"/>
      <c r="B1445" s="24"/>
      <c r="C1445" s="24"/>
      <c r="D1445" s="24"/>
      <c r="E1445" s="24"/>
      <c r="F1445" s="24"/>
      <c r="G1445" s="24"/>
      <c r="P1445" s="24"/>
      <c r="Q1445" s="24"/>
      <c r="R1445" s="24"/>
      <c r="S1445" s="24"/>
      <c r="T1445" s="24"/>
      <c r="U1445" s="24"/>
      <c r="V1445" s="24"/>
      <c r="W1445" s="24"/>
      <c r="X1445" s="24"/>
      <c r="Y1445" s="24"/>
      <c r="Z1445" s="24"/>
      <c r="AA1445" s="24"/>
      <c r="AB1445" s="24"/>
      <c r="AC1445" s="24"/>
    </row>
    <row r="1446" spans="1:29">
      <c r="A1446" s="24"/>
      <c r="B1446" s="24"/>
      <c r="C1446" s="24"/>
      <c r="D1446" s="24"/>
      <c r="E1446" s="24"/>
      <c r="F1446" s="24"/>
      <c r="G1446" s="24"/>
      <c r="P1446" s="24"/>
      <c r="Q1446" s="24"/>
      <c r="R1446" s="24"/>
      <c r="S1446" s="24"/>
      <c r="T1446" s="24"/>
      <c r="U1446" s="24"/>
      <c r="V1446" s="24"/>
      <c r="W1446" s="24"/>
      <c r="X1446" s="24"/>
      <c r="Y1446" s="24"/>
      <c r="Z1446" s="24"/>
      <c r="AA1446" s="24"/>
      <c r="AB1446" s="24"/>
      <c r="AC1446" s="24"/>
    </row>
    <row r="1447" spans="1:29">
      <c r="A1447" s="24"/>
      <c r="B1447" s="24"/>
      <c r="C1447" s="24"/>
      <c r="D1447" s="24"/>
      <c r="E1447" s="24"/>
      <c r="F1447" s="24"/>
      <c r="G1447" s="24"/>
      <c r="P1447" s="24"/>
      <c r="Q1447" s="24"/>
      <c r="R1447" s="24"/>
      <c r="S1447" s="24"/>
      <c r="T1447" s="24"/>
      <c r="U1447" s="24"/>
      <c r="V1447" s="24"/>
      <c r="W1447" s="24"/>
      <c r="X1447" s="24"/>
      <c r="Y1447" s="24"/>
      <c r="Z1447" s="24"/>
      <c r="AA1447" s="24"/>
      <c r="AB1447" s="24"/>
      <c r="AC1447" s="24"/>
    </row>
    <row r="1448" spans="1:29">
      <c r="A1448" s="24"/>
      <c r="B1448" s="24"/>
      <c r="C1448" s="24"/>
      <c r="D1448" s="24"/>
      <c r="E1448" s="24"/>
      <c r="F1448" s="24"/>
      <c r="G1448" s="24"/>
      <c r="P1448" s="24"/>
      <c r="Q1448" s="24"/>
      <c r="R1448" s="24"/>
      <c r="S1448" s="24"/>
      <c r="T1448" s="24"/>
      <c r="U1448" s="24"/>
      <c r="V1448" s="24"/>
      <c r="W1448" s="24"/>
      <c r="X1448" s="24"/>
      <c r="Y1448" s="24"/>
      <c r="Z1448" s="24"/>
      <c r="AA1448" s="24"/>
      <c r="AB1448" s="24"/>
      <c r="AC1448" s="24"/>
    </row>
    <row r="1449" spans="1:29">
      <c r="A1449" s="24"/>
      <c r="B1449" s="24"/>
      <c r="C1449" s="24"/>
      <c r="D1449" s="24"/>
      <c r="E1449" s="24"/>
      <c r="F1449" s="24"/>
      <c r="G1449" s="24"/>
      <c r="P1449" s="24"/>
      <c r="Q1449" s="24"/>
      <c r="R1449" s="24"/>
      <c r="S1449" s="24"/>
      <c r="T1449" s="24"/>
      <c r="U1449" s="24"/>
      <c r="V1449" s="24"/>
      <c r="W1449" s="24"/>
      <c r="X1449" s="24"/>
      <c r="Y1449" s="24"/>
      <c r="Z1449" s="24"/>
      <c r="AA1449" s="24"/>
      <c r="AB1449" s="24"/>
      <c r="AC1449" s="24"/>
    </row>
    <row r="1450" spans="1:29">
      <c r="A1450" s="24"/>
      <c r="B1450" s="24"/>
      <c r="C1450" s="24"/>
      <c r="D1450" s="24"/>
      <c r="E1450" s="24"/>
      <c r="F1450" s="24"/>
      <c r="G1450" s="24"/>
      <c r="P1450" s="24"/>
      <c r="Q1450" s="24"/>
      <c r="R1450" s="24"/>
      <c r="S1450" s="24"/>
      <c r="T1450" s="24"/>
      <c r="U1450" s="24"/>
      <c r="V1450" s="24"/>
      <c r="W1450" s="24"/>
      <c r="X1450" s="24"/>
      <c r="Y1450" s="24"/>
      <c r="Z1450" s="24"/>
      <c r="AA1450" s="24"/>
      <c r="AB1450" s="24"/>
      <c r="AC1450" s="24"/>
    </row>
    <row r="1451" spans="1:29">
      <c r="A1451" s="24"/>
      <c r="B1451" s="24"/>
      <c r="C1451" s="24"/>
      <c r="D1451" s="24"/>
      <c r="E1451" s="24"/>
      <c r="F1451" s="24"/>
      <c r="G1451" s="24"/>
      <c r="P1451" s="24"/>
      <c r="Q1451" s="24"/>
      <c r="R1451" s="24"/>
      <c r="S1451" s="24"/>
      <c r="T1451" s="24"/>
      <c r="U1451" s="24"/>
      <c r="V1451" s="24"/>
      <c r="W1451" s="24"/>
      <c r="X1451" s="24"/>
      <c r="Y1451" s="24"/>
      <c r="Z1451" s="24"/>
      <c r="AA1451" s="24"/>
      <c r="AB1451" s="24"/>
      <c r="AC1451" s="24"/>
    </row>
    <row r="1452" spans="1:29">
      <c r="A1452" s="24"/>
      <c r="B1452" s="24"/>
      <c r="C1452" s="24"/>
      <c r="D1452" s="24"/>
      <c r="E1452" s="24"/>
      <c r="F1452" s="24"/>
      <c r="G1452" s="24"/>
      <c r="P1452" s="24"/>
      <c r="Q1452" s="24"/>
      <c r="R1452" s="24"/>
      <c r="S1452" s="24"/>
      <c r="T1452" s="24"/>
      <c r="U1452" s="24"/>
      <c r="V1452" s="24"/>
      <c r="W1452" s="24"/>
      <c r="X1452" s="24"/>
      <c r="Y1452" s="24"/>
      <c r="Z1452" s="24"/>
      <c r="AA1452" s="24"/>
      <c r="AB1452" s="24"/>
      <c r="AC1452" s="24"/>
    </row>
    <row r="1453" spans="1:29">
      <c r="A1453" s="24"/>
      <c r="B1453" s="24"/>
      <c r="C1453" s="24"/>
      <c r="D1453" s="24"/>
      <c r="E1453" s="24"/>
      <c r="F1453" s="24"/>
      <c r="G1453" s="24"/>
      <c r="P1453" s="24"/>
      <c r="Q1453" s="24"/>
      <c r="R1453" s="24"/>
      <c r="S1453" s="24"/>
      <c r="T1453" s="24"/>
      <c r="U1453" s="24"/>
      <c r="V1453" s="24"/>
      <c r="W1453" s="24"/>
      <c r="X1453" s="24"/>
      <c r="Y1453" s="24"/>
      <c r="Z1453" s="24"/>
      <c r="AA1453" s="24"/>
      <c r="AB1453" s="24"/>
      <c r="AC1453" s="24"/>
    </row>
    <row r="1454" spans="1:29">
      <c r="A1454" s="24"/>
      <c r="B1454" s="24"/>
      <c r="C1454" s="24"/>
      <c r="D1454" s="24"/>
      <c r="E1454" s="24"/>
      <c r="F1454" s="24"/>
      <c r="G1454" s="24"/>
      <c r="P1454" s="24"/>
      <c r="Q1454" s="24"/>
      <c r="R1454" s="24"/>
      <c r="S1454" s="24"/>
      <c r="T1454" s="24"/>
      <c r="U1454" s="24"/>
      <c r="V1454" s="24"/>
      <c r="W1454" s="24"/>
      <c r="X1454" s="24"/>
      <c r="Y1454" s="24"/>
      <c r="Z1454" s="24"/>
      <c r="AA1454" s="24"/>
      <c r="AB1454" s="24"/>
      <c r="AC1454" s="24"/>
    </row>
    <row r="1455" spans="1:29">
      <c r="A1455" s="24"/>
      <c r="B1455" s="24"/>
      <c r="C1455" s="24"/>
      <c r="D1455" s="24"/>
      <c r="E1455" s="24"/>
      <c r="F1455" s="24"/>
      <c r="G1455" s="24"/>
      <c r="P1455" s="24"/>
      <c r="Q1455" s="24"/>
      <c r="R1455" s="24"/>
      <c r="S1455" s="24"/>
      <c r="T1455" s="24"/>
      <c r="U1455" s="24"/>
      <c r="V1455" s="24"/>
      <c r="W1455" s="24"/>
      <c r="X1455" s="24"/>
      <c r="Y1455" s="24"/>
      <c r="Z1455" s="24"/>
      <c r="AA1455" s="24"/>
      <c r="AB1455" s="24"/>
      <c r="AC1455" s="24"/>
    </row>
    <row r="1456" spans="1:29">
      <c r="A1456" s="24"/>
      <c r="B1456" s="24"/>
      <c r="C1456" s="24"/>
      <c r="D1456" s="24"/>
      <c r="E1456" s="24"/>
      <c r="F1456" s="24"/>
      <c r="G1456" s="24"/>
      <c r="P1456" s="24"/>
      <c r="Q1456" s="24"/>
      <c r="R1456" s="24"/>
      <c r="S1456" s="24"/>
      <c r="T1456" s="24"/>
      <c r="U1456" s="24"/>
      <c r="V1456" s="24"/>
      <c r="W1456" s="24"/>
      <c r="X1456" s="24"/>
      <c r="Y1456" s="24"/>
      <c r="Z1456" s="24"/>
      <c r="AA1456" s="24"/>
      <c r="AB1456" s="24"/>
      <c r="AC1456" s="24"/>
    </row>
    <row r="1457" spans="1:29">
      <c r="A1457" s="24"/>
      <c r="B1457" s="24"/>
      <c r="C1457" s="24"/>
      <c r="D1457" s="24"/>
      <c r="E1457" s="24"/>
      <c r="F1457" s="24"/>
      <c r="G1457" s="24"/>
      <c r="P1457" s="24"/>
      <c r="Q1457" s="24"/>
      <c r="R1457" s="24"/>
      <c r="S1457" s="24"/>
      <c r="T1457" s="24"/>
      <c r="U1457" s="24"/>
      <c r="V1457" s="24"/>
      <c r="W1457" s="24"/>
      <c r="X1457" s="24"/>
      <c r="Y1457" s="24"/>
      <c r="Z1457" s="24"/>
      <c r="AA1457" s="24"/>
      <c r="AB1457" s="24"/>
      <c r="AC1457" s="24"/>
    </row>
    <row r="1458" spans="1:29">
      <c r="A1458" s="24"/>
      <c r="B1458" s="24"/>
      <c r="C1458" s="24"/>
      <c r="D1458" s="24"/>
      <c r="E1458" s="24"/>
      <c r="F1458" s="24"/>
      <c r="G1458" s="24"/>
      <c r="P1458" s="24"/>
      <c r="Q1458" s="24"/>
      <c r="R1458" s="24"/>
      <c r="S1458" s="24"/>
      <c r="T1458" s="24"/>
      <c r="U1458" s="24"/>
      <c r="V1458" s="24"/>
      <c r="W1458" s="24"/>
      <c r="X1458" s="24"/>
      <c r="Y1458" s="24"/>
      <c r="Z1458" s="24"/>
      <c r="AA1458" s="24"/>
      <c r="AB1458" s="24"/>
      <c r="AC1458" s="24"/>
    </row>
    <row r="1459" spans="1:29">
      <c r="A1459" s="24"/>
      <c r="B1459" s="24"/>
      <c r="C1459" s="24"/>
      <c r="D1459" s="24"/>
      <c r="E1459" s="24"/>
      <c r="F1459" s="24"/>
      <c r="G1459" s="24"/>
      <c r="P1459" s="24"/>
      <c r="Q1459" s="24"/>
      <c r="R1459" s="24"/>
      <c r="S1459" s="24"/>
      <c r="T1459" s="24"/>
      <c r="U1459" s="24"/>
      <c r="V1459" s="24"/>
      <c r="W1459" s="24"/>
      <c r="X1459" s="24"/>
      <c r="Y1459" s="24"/>
      <c r="Z1459" s="24"/>
      <c r="AA1459" s="24"/>
      <c r="AB1459" s="24"/>
      <c r="AC1459" s="24"/>
    </row>
    <row r="1460" spans="1:29">
      <c r="A1460" s="24"/>
      <c r="B1460" s="24"/>
      <c r="C1460" s="24"/>
      <c r="D1460" s="24"/>
      <c r="E1460" s="24"/>
      <c r="F1460" s="24"/>
      <c r="G1460" s="24"/>
      <c r="P1460" s="24"/>
      <c r="Q1460" s="24"/>
      <c r="R1460" s="24"/>
      <c r="S1460" s="24"/>
      <c r="T1460" s="24"/>
      <c r="U1460" s="24"/>
      <c r="V1460" s="24"/>
      <c r="W1460" s="24"/>
      <c r="X1460" s="24"/>
      <c r="Y1460" s="24"/>
      <c r="Z1460" s="24"/>
      <c r="AA1460" s="24"/>
      <c r="AB1460" s="24"/>
      <c r="AC1460" s="24"/>
    </row>
    <row r="1461" spans="1:29">
      <c r="A1461" s="24"/>
      <c r="B1461" s="24"/>
      <c r="C1461" s="24"/>
      <c r="D1461" s="24"/>
      <c r="E1461" s="24"/>
      <c r="F1461" s="24"/>
      <c r="G1461" s="24"/>
      <c r="P1461" s="24"/>
      <c r="Q1461" s="24"/>
      <c r="R1461" s="24"/>
      <c r="S1461" s="24"/>
      <c r="T1461" s="24"/>
      <c r="U1461" s="24"/>
      <c r="V1461" s="24"/>
      <c r="W1461" s="24"/>
      <c r="X1461" s="24"/>
      <c r="Y1461" s="24"/>
      <c r="Z1461" s="24"/>
      <c r="AA1461" s="24"/>
      <c r="AB1461" s="24"/>
      <c r="AC1461" s="24"/>
    </row>
    <row r="1462" spans="1:29">
      <c r="A1462" s="24"/>
      <c r="B1462" s="24"/>
      <c r="C1462" s="24"/>
      <c r="D1462" s="24"/>
      <c r="E1462" s="24"/>
      <c r="F1462" s="24"/>
      <c r="G1462" s="24"/>
      <c r="P1462" s="24"/>
      <c r="Q1462" s="24"/>
      <c r="R1462" s="24"/>
      <c r="S1462" s="24"/>
      <c r="T1462" s="24"/>
      <c r="U1462" s="24"/>
      <c r="V1462" s="24"/>
      <c r="W1462" s="24"/>
      <c r="X1462" s="24"/>
      <c r="Y1462" s="24"/>
      <c r="Z1462" s="24"/>
      <c r="AA1462" s="24"/>
      <c r="AB1462" s="24"/>
      <c r="AC1462" s="24"/>
    </row>
    <row r="1463" spans="1:29">
      <c r="A1463" s="24"/>
      <c r="B1463" s="24"/>
      <c r="C1463" s="24"/>
      <c r="D1463" s="24"/>
      <c r="E1463" s="24"/>
      <c r="F1463" s="24"/>
      <c r="G1463" s="24"/>
      <c r="P1463" s="24"/>
      <c r="Q1463" s="24"/>
      <c r="R1463" s="24"/>
      <c r="S1463" s="24"/>
      <c r="T1463" s="24"/>
      <c r="U1463" s="24"/>
      <c r="V1463" s="24"/>
      <c r="W1463" s="24"/>
      <c r="X1463" s="24"/>
      <c r="Y1463" s="24"/>
      <c r="Z1463" s="24"/>
      <c r="AA1463" s="24"/>
      <c r="AB1463" s="24"/>
      <c r="AC1463" s="24"/>
    </row>
    <row r="1464" spans="1:29">
      <c r="A1464" s="24"/>
      <c r="B1464" s="24"/>
      <c r="C1464" s="24"/>
      <c r="D1464" s="24"/>
      <c r="E1464" s="24"/>
      <c r="F1464" s="24"/>
      <c r="G1464" s="24"/>
      <c r="P1464" s="24"/>
      <c r="Q1464" s="24"/>
      <c r="R1464" s="24"/>
      <c r="S1464" s="24"/>
      <c r="T1464" s="24"/>
      <c r="U1464" s="24"/>
      <c r="V1464" s="24"/>
      <c r="W1464" s="24"/>
      <c r="X1464" s="24"/>
      <c r="Y1464" s="24"/>
      <c r="Z1464" s="24"/>
      <c r="AA1464" s="24"/>
      <c r="AB1464" s="24"/>
      <c r="AC1464" s="24"/>
    </row>
    <row r="1465" spans="1:29">
      <c r="A1465" s="24"/>
      <c r="B1465" s="24"/>
      <c r="C1465" s="24"/>
      <c r="D1465" s="24"/>
      <c r="E1465" s="24"/>
      <c r="F1465" s="24"/>
      <c r="G1465" s="24"/>
      <c r="P1465" s="24"/>
      <c r="Q1465" s="24"/>
      <c r="R1465" s="24"/>
      <c r="S1465" s="24"/>
      <c r="T1465" s="24"/>
      <c r="U1465" s="24"/>
      <c r="V1465" s="24"/>
      <c r="W1465" s="24"/>
      <c r="X1465" s="24"/>
      <c r="Y1465" s="24"/>
      <c r="Z1465" s="24"/>
      <c r="AA1465" s="24"/>
      <c r="AB1465" s="24"/>
      <c r="AC1465" s="24"/>
    </row>
    <row r="1466" spans="1:29">
      <c r="A1466" s="24"/>
      <c r="B1466" s="24"/>
      <c r="C1466" s="24"/>
      <c r="D1466" s="24"/>
      <c r="E1466" s="24"/>
      <c r="F1466" s="24"/>
      <c r="G1466" s="24"/>
      <c r="P1466" s="24"/>
      <c r="Q1466" s="24"/>
      <c r="R1466" s="24"/>
      <c r="S1466" s="24"/>
      <c r="T1466" s="24"/>
      <c r="U1466" s="24"/>
      <c r="V1466" s="24"/>
      <c r="W1466" s="24"/>
      <c r="X1466" s="24"/>
      <c r="Y1466" s="24"/>
      <c r="Z1466" s="24"/>
      <c r="AA1466" s="24"/>
      <c r="AB1466" s="24"/>
      <c r="AC1466" s="24"/>
    </row>
    <row r="1467" spans="1:29">
      <c r="A1467" s="24"/>
      <c r="B1467" s="24"/>
      <c r="C1467" s="24"/>
      <c r="D1467" s="24"/>
      <c r="E1467" s="24"/>
      <c r="F1467" s="24"/>
      <c r="G1467" s="24"/>
      <c r="P1467" s="24"/>
      <c r="Q1467" s="24"/>
      <c r="R1467" s="24"/>
      <c r="S1467" s="24"/>
      <c r="T1467" s="24"/>
      <c r="U1467" s="24"/>
      <c r="V1467" s="24"/>
      <c r="W1467" s="24"/>
      <c r="X1467" s="24"/>
      <c r="Y1467" s="24"/>
      <c r="Z1467" s="24"/>
      <c r="AA1467" s="24"/>
      <c r="AB1467" s="24"/>
      <c r="AC1467" s="24"/>
    </row>
    <row r="1468" spans="1:29">
      <c r="A1468" s="24"/>
      <c r="B1468" s="24"/>
      <c r="C1468" s="24"/>
      <c r="D1468" s="24"/>
      <c r="E1468" s="24"/>
      <c r="F1468" s="24"/>
      <c r="G1468" s="24"/>
      <c r="P1468" s="24"/>
      <c r="Q1468" s="24"/>
      <c r="R1468" s="24"/>
      <c r="S1468" s="24"/>
      <c r="T1468" s="24"/>
      <c r="U1468" s="24"/>
      <c r="V1468" s="24"/>
      <c r="W1468" s="24"/>
      <c r="X1468" s="24"/>
      <c r="Y1468" s="24"/>
      <c r="Z1468" s="24"/>
      <c r="AA1468" s="24"/>
      <c r="AB1468" s="24"/>
      <c r="AC1468" s="24"/>
    </row>
    <row r="1469" spans="1:29">
      <c r="A1469" s="24"/>
      <c r="B1469" s="24"/>
      <c r="C1469" s="24"/>
      <c r="D1469" s="24"/>
      <c r="E1469" s="24"/>
      <c r="F1469" s="24"/>
      <c r="G1469" s="24"/>
      <c r="P1469" s="24"/>
      <c r="Q1469" s="24"/>
      <c r="R1469" s="24"/>
      <c r="S1469" s="24"/>
      <c r="T1469" s="24"/>
      <c r="U1469" s="24"/>
      <c r="V1469" s="24"/>
      <c r="W1469" s="24"/>
      <c r="X1469" s="24"/>
      <c r="Y1469" s="24"/>
      <c r="Z1469" s="24"/>
      <c r="AA1469" s="24"/>
      <c r="AB1469" s="24"/>
      <c r="AC1469" s="24"/>
    </row>
    <row r="1470" spans="1:29">
      <c r="A1470" s="24"/>
      <c r="B1470" s="24"/>
      <c r="C1470" s="24"/>
      <c r="D1470" s="24"/>
      <c r="E1470" s="24"/>
      <c r="F1470" s="24"/>
      <c r="G1470" s="24"/>
      <c r="P1470" s="24"/>
      <c r="Q1470" s="24"/>
      <c r="R1470" s="24"/>
      <c r="S1470" s="24"/>
      <c r="T1470" s="24"/>
      <c r="U1470" s="24"/>
      <c r="V1470" s="24"/>
      <c r="W1470" s="24"/>
      <c r="X1470" s="24"/>
      <c r="Y1470" s="24"/>
      <c r="Z1470" s="24"/>
      <c r="AA1470" s="24"/>
      <c r="AB1470" s="24"/>
      <c r="AC1470" s="24"/>
    </row>
    <row r="1471" spans="1:29">
      <c r="A1471" s="24"/>
      <c r="B1471" s="24"/>
      <c r="C1471" s="24"/>
      <c r="D1471" s="24"/>
      <c r="E1471" s="24"/>
      <c r="F1471" s="24"/>
      <c r="G1471" s="24"/>
      <c r="P1471" s="24"/>
      <c r="Q1471" s="24"/>
      <c r="R1471" s="24"/>
      <c r="S1471" s="24"/>
      <c r="T1471" s="24"/>
      <c r="U1471" s="24"/>
      <c r="V1471" s="24"/>
      <c r="W1471" s="24"/>
      <c r="X1471" s="24"/>
      <c r="Y1471" s="24"/>
      <c r="Z1471" s="24"/>
      <c r="AA1471" s="24"/>
      <c r="AB1471" s="24"/>
      <c r="AC1471" s="24"/>
    </row>
    <row r="1472" spans="1:29">
      <c r="A1472" s="24"/>
      <c r="B1472" s="24"/>
      <c r="C1472" s="24"/>
      <c r="D1472" s="24"/>
      <c r="E1472" s="24"/>
      <c r="F1472" s="24"/>
      <c r="G1472" s="24"/>
      <c r="P1472" s="24"/>
      <c r="Q1472" s="24"/>
      <c r="R1472" s="24"/>
      <c r="S1472" s="24"/>
      <c r="T1472" s="24"/>
      <c r="U1472" s="24"/>
      <c r="V1472" s="24"/>
      <c r="W1472" s="24"/>
      <c r="X1472" s="24"/>
      <c r="Y1472" s="24"/>
      <c r="Z1472" s="24"/>
      <c r="AA1472" s="24"/>
      <c r="AB1472" s="24"/>
      <c r="AC1472" s="24"/>
    </row>
    <row r="1473" spans="1:29">
      <c r="A1473" s="24"/>
      <c r="B1473" s="24"/>
      <c r="C1473" s="24"/>
      <c r="D1473" s="24"/>
      <c r="E1473" s="24"/>
      <c r="F1473" s="24"/>
      <c r="G1473" s="24"/>
      <c r="P1473" s="24"/>
      <c r="Q1473" s="24"/>
      <c r="R1473" s="24"/>
      <c r="S1473" s="24"/>
      <c r="T1473" s="24"/>
      <c r="U1473" s="24"/>
      <c r="V1473" s="24"/>
      <c r="W1473" s="24"/>
      <c r="X1473" s="24"/>
      <c r="Y1473" s="24"/>
      <c r="Z1473" s="24"/>
      <c r="AA1473" s="24"/>
      <c r="AB1473" s="24"/>
      <c r="AC1473" s="24"/>
    </row>
    <row r="1474" spans="1:29">
      <c r="A1474" s="24"/>
      <c r="B1474" s="24"/>
      <c r="C1474" s="24"/>
      <c r="D1474" s="24"/>
      <c r="E1474" s="24"/>
      <c r="F1474" s="24"/>
      <c r="G1474" s="24"/>
      <c r="P1474" s="24"/>
      <c r="Q1474" s="24"/>
      <c r="R1474" s="24"/>
      <c r="S1474" s="24"/>
      <c r="T1474" s="24"/>
      <c r="U1474" s="24"/>
      <c r="V1474" s="24"/>
      <c r="W1474" s="24"/>
      <c r="X1474" s="24"/>
      <c r="Y1474" s="24"/>
      <c r="Z1474" s="24"/>
      <c r="AA1474" s="24"/>
      <c r="AB1474" s="24"/>
      <c r="AC1474" s="24"/>
    </row>
    <row r="1475" spans="1:29">
      <c r="A1475" s="24"/>
      <c r="B1475" s="24"/>
      <c r="C1475" s="24"/>
      <c r="D1475" s="24"/>
      <c r="E1475" s="24"/>
      <c r="F1475" s="24"/>
      <c r="G1475" s="24"/>
      <c r="P1475" s="24"/>
      <c r="Q1475" s="24"/>
      <c r="R1475" s="24"/>
      <c r="S1475" s="24"/>
      <c r="T1475" s="24"/>
      <c r="U1475" s="24"/>
      <c r="V1475" s="24"/>
      <c r="W1475" s="24"/>
      <c r="X1475" s="24"/>
      <c r="Y1475" s="24"/>
      <c r="Z1475" s="24"/>
      <c r="AA1475" s="24"/>
      <c r="AB1475" s="24"/>
      <c r="AC1475" s="24"/>
    </row>
    <row r="1476" spans="1:29">
      <c r="A1476" s="24"/>
      <c r="B1476" s="24"/>
      <c r="C1476" s="24"/>
      <c r="D1476" s="24"/>
      <c r="E1476" s="24"/>
      <c r="F1476" s="24"/>
      <c r="G1476" s="24"/>
      <c r="P1476" s="24"/>
      <c r="Q1476" s="24"/>
      <c r="R1476" s="24"/>
      <c r="S1476" s="24"/>
      <c r="T1476" s="24"/>
      <c r="U1476" s="24"/>
      <c r="V1476" s="24"/>
      <c r="W1476" s="24"/>
      <c r="X1476" s="24"/>
      <c r="Y1476" s="24"/>
      <c r="Z1476" s="24"/>
      <c r="AA1476" s="24"/>
      <c r="AB1476" s="24"/>
      <c r="AC1476" s="24"/>
    </row>
    <row r="1477" spans="1:29">
      <c r="A1477" s="24"/>
      <c r="B1477" s="24"/>
      <c r="C1477" s="24"/>
      <c r="D1477" s="24"/>
      <c r="E1477" s="24"/>
      <c r="F1477" s="24"/>
      <c r="G1477" s="24"/>
      <c r="P1477" s="24"/>
      <c r="Q1477" s="24"/>
      <c r="R1477" s="24"/>
      <c r="S1477" s="24"/>
      <c r="T1477" s="24"/>
      <c r="U1477" s="24"/>
      <c r="V1477" s="24"/>
      <c r="W1477" s="24"/>
      <c r="X1477" s="24"/>
      <c r="Y1477" s="24"/>
      <c r="Z1477" s="24"/>
      <c r="AA1477" s="24"/>
      <c r="AB1477" s="24"/>
      <c r="AC1477" s="24"/>
    </row>
    <row r="1478" spans="1:29">
      <c r="A1478" s="24"/>
      <c r="B1478" s="24"/>
      <c r="C1478" s="24"/>
      <c r="D1478" s="24"/>
      <c r="E1478" s="24"/>
      <c r="F1478" s="24"/>
      <c r="G1478" s="24"/>
      <c r="P1478" s="24"/>
      <c r="Q1478" s="24"/>
      <c r="R1478" s="24"/>
      <c r="S1478" s="24"/>
      <c r="T1478" s="24"/>
      <c r="U1478" s="24"/>
      <c r="V1478" s="24"/>
      <c r="W1478" s="24"/>
      <c r="X1478" s="24"/>
      <c r="Y1478" s="24"/>
      <c r="Z1478" s="24"/>
      <c r="AA1478" s="24"/>
      <c r="AB1478" s="24"/>
      <c r="AC1478" s="24"/>
    </row>
    <row r="1479" spans="1:29">
      <c r="A1479" s="24"/>
      <c r="B1479" s="24"/>
      <c r="C1479" s="24"/>
      <c r="D1479" s="24"/>
      <c r="E1479" s="24"/>
      <c r="F1479" s="24"/>
      <c r="G1479" s="24"/>
      <c r="P1479" s="24"/>
      <c r="Q1479" s="24"/>
      <c r="R1479" s="24"/>
      <c r="S1479" s="24"/>
      <c r="T1479" s="24"/>
      <c r="U1479" s="24"/>
      <c r="V1479" s="24"/>
      <c r="W1479" s="24"/>
      <c r="X1479" s="24"/>
      <c r="Y1479" s="24"/>
      <c r="Z1479" s="24"/>
      <c r="AA1479" s="24"/>
      <c r="AB1479" s="24"/>
      <c r="AC1479" s="24"/>
    </row>
    <row r="1480" spans="1:29">
      <c r="A1480" s="24"/>
      <c r="B1480" s="24"/>
      <c r="C1480" s="24"/>
      <c r="D1480" s="24"/>
      <c r="E1480" s="24"/>
      <c r="F1480" s="24"/>
      <c r="G1480" s="24"/>
      <c r="P1480" s="24"/>
      <c r="Q1480" s="24"/>
      <c r="R1480" s="24"/>
      <c r="S1480" s="24"/>
      <c r="T1480" s="24"/>
      <c r="U1480" s="24"/>
      <c r="V1480" s="24"/>
      <c r="W1480" s="24"/>
      <c r="X1480" s="24"/>
      <c r="Y1480" s="24"/>
      <c r="Z1480" s="24"/>
      <c r="AA1480" s="24"/>
      <c r="AB1480" s="24"/>
      <c r="AC1480" s="24"/>
    </row>
    <row r="1481" spans="1:29">
      <c r="A1481" s="24"/>
      <c r="B1481" s="24"/>
      <c r="C1481" s="24"/>
      <c r="D1481" s="24"/>
      <c r="E1481" s="24"/>
      <c r="F1481" s="24"/>
      <c r="G1481" s="24"/>
      <c r="P1481" s="24"/>
      <c r="Q1481" s="24"/>
      <c r="R1481" s="24"/>
      <c r="S1481" s="24"/>
      <c r="T1481" s="24"/>
      <c r="U1481" s="24"/>
      <c r="V1481" s="24"/>
      <c r="W1481" s="24"/>
      <c r="X1481" s="24"/>
      <c r="Y1481" s="24"/>
      <c r="Z1481" s="24"/>
      <c r="AA1481" s="24"/>
      <c r="AB1481" s="24"/>
      <c r="AC1481" s="24"/>
    </row>
    <row r="1482" spans="1:29">
      <c r="A1482" s="24"/>
      <c r="B1482" s="24"/>
      <c r="C1482" s="24"/>
      <c r="D1482" s="24"/>
      <c r="E1482" s="24"/>
      <c r="F1482" s="24"/>
      <c r="G1482" s="24"/>
      <c r="P1482" s="24"/>
      <c r="Q1482" s="24"/>
      <c r="R1482" s="24"/>
      <c r="S1482" s="24"/>
      <c r="T1482" s="24"/>
      <c r="U1482" s="24"/>
      <c r="V1482" s="24"/>
      <c r="W1482" s="24"/>
      <c r="X1482" s="24"/>
      <c r="Y1482" s="24"/>
      <c r="Z1482" s="24"/>
      <c r="AA1482" s="24"/>
      <c r="AB1482" s="24"/>
      <c r="AC1482" s="24"/>
    </row>
    <row r="1483" spans="1:29">
      <c r="A1483" s="24"/>
      <c r="B1483" s="24"/>
      <c r="C1483" s="24"/>
      <c r="D1483" s="24"/>
      <c r="E1483" s="24"/>
      <c r="F1483" s="24"/>
      <c r="G1483" s="24"/>
      <c r="P1483" s="24"/>
      <c r="Q1483" s="24"/>
      <c r="R1483" s="24"/>
      <c r="S1483" s="24"/>
      <c r="T1483" s="24"/>
      <c r="U1483" s="24"/>
      <c r="V1483" s="24"/>
      <c r="W1483" s="24"/>
      <c r="X1483" s="24"/>
      <c r="Y1483" s="24"/>
      <c r="Z1483" s="24"/>
      <c r="AA1483" s="24"/>
      <c r="AB1483" s="24"/>
      <c r="AC1483" s="24"/>
    </row>
    <row r="1484" spans="1:29">
      <c r="A1484" s="24"/>
      <c r="B1484" s="24"/>
      <c r="C1484" s="24"/>
      <c r="D1484" s="24"/>
      <c r="E1484" s="24"/>
      <c r="F1484" s="24"/>
      <c r="G1484" s="24"/>
      <c r="P1484" s="24"/>
      <c r="Q1484" s="24"/>
      <c r="R1484" s="24"/>
      <c r="S1484" s="24"/>
      <c r="T1484" s="24"/>
      <c r="U1484" s="24"/>
      <c r="V1484" s="24"/>
      <c r="W1484" s="24"/>
      <c r="X1484" s="24"/>
      <c r="Y1484" s="24"/>
      <c r="Z1484" s="24"/>
      <c r="AA1484" s="24"/>
      <c r="AB1484" s="24"/>
      <c r="AC1484" s="24"/>
    </row>
    <row r="1485" spans="1:29">
      <c r="A1485" s="24"/>
      <c r="B1485" s="24"/>
      <c r="C1485" s="24"/>
      <c r="D1485" s="24"/>
      <c r="E1485" s="24"/>
      <c r="F1485" s="24"/>
      <c r="G1485" s="24"/>
      <c r="P1485" s="24"/>
      <c r="Q1485" s="24"/>
      <c r="R1485" s="24"/>
      <c r="S1485" s="24"/>
      <c r="T1485" s="24"/>
      <c r="U1485" s="24"/>
      <c r="V1485" s="24"/>
      <c r="W1485" s="24"/>
      <c r="X1485" s="24"/>
      <c r="Y1485" s="24"/>
      <c r="Z1485" s="24"/>
      <c r="AA1485" s="24"/>
      <c r="AB1485" s="24"/>
      <c r="AC1485" s="24"/>
    </row>
    <row r="1486" spans="1:29">
      <c r="A1486" s="24"/>
      <c r="B1486" s="24"/>
      <c r="C1486" s="24"/>
      <c r="D1486" s="24"/>
      <c r="E1486" s="24"/>
      <c r="F1486" s="24"/>
      <c r="G1486" s="24"/>
      <c r="P1486" s="24"/>
      <c r="Q1486" s="24"/>
      <c r="R1486" s="24"/>
      <c r="S1486" s="24"/>
      <c r="T1486" s="24"/>
      <c r="U1486" s="24"/>
      <c r="V1486" s="24"/>
      <c r="W1486" s="24"/>
      <c r="X1486" s="24"/>
      <c r="Y1486" s="24"/>
      <c r="Z1486" s="24"/>
      <c r="AA1486" s="24"/>
      <c r="AB1486" s="24"/>
      <c r="AC1486" s="24"/>
    </row>
    <row r="1487" spans="1:29">
      <c r="A1487" s="24"/>
      <c r="B1487" s="24"/>
      <c r="C1487" s="24"/>
      <c r="D1487" s="24"/>
      <c r="E1487" s="24"/>
      <c r="F1487" s="24"/>
      <c r="G1487" s="24"/>
      <c r="P1487" s="24"/>
      <c r="Q1487" s="24"/>
      <c r="R1487" s="24"/>
      <c r="S1487" s="24"/>
      <c r="T1487" s="24"/>
      <c r="U1487" s="24"/>
      <c r="V1487" s="24"/>
      <c r="W1487" s="24"/>
      <c r="X1487" s="24"/>
      <c r="Y1487" s="24"/>
      <c r="Z1487" s="24"/>
      <c r="AA1487" s="24"/>
      <c r="AB1487" s="24"/>
      <c r="AC1487" s="24"/>
    </row>
    <row r="1488" spans="1:29">
      <c r="A1488" s="24"/>
      <c r="B1488" s="24"/>
      <c r="C1488" s="24"/>
      <c r="D1488" s="24"/>
      <c r="E1488" s="24"/>
      <c r="F1488" s="24"/>
      <c r="G1488" s="24"/>
      <c r="P1488" s="24"/>
      <c r="Q1488" s="24"/>
      <c r="R1488" s="24"/>
      <c r="S1488" s="24"/>
      <c r="T1488" s="24"/>
      <c r="U1488" s="24"/>
      <c r="V1488" s="24"/>
      <c r="W1488" s="24"/>
      <c r="X1488" s="24"/>
      <c r="Y1488" s="24"/>
      <c r="Z1488" s="24"/>
      <c r="AA1488" s="24"/>
      <c r="AB1488" s="24"/>
      <c r="AC1488" s="24"/>
    </row>
    <row r="1489" spans="1:29">
      <c r="A1489" s="24"/>
      <c r="B1489" s="24"/>
      <c r="C1489" s="24"/>
      <c r="D1489" s="24"/>
      <c r="E1489" s="24"/>
      <c r="F1489" s="24"/>
      <c r="G1489" s="24"/>
      <c r="P1489" s="24"/>
      <c r="Q1489" s="24"/>
      <c r="R1489" s="24"/>
      <c r="S1489" s="24"/>
      <c r="T1489" s="24"/>
      <c r="U1489" s="24"/>
      <c r="V1489" s="24"/>
      <c r="W1489" s="24"/>
      <c r="X1489" s="24"/>
      <c r="Y1489" s="24"/>
      <c r="Z1489" s="24"/>
      <c r="AA1489" s="24"/>
      <c r="AB1489" s="24"/>
      <c r="AC1489" s="24"/>
    </row>
    <row r="1490" spans="1:29">
      <c r="A1490" s="24"/>
      <c r="B1490" s="24"/>
      <c r="C1490" s="24"/>
      <c r="D1490" s="24"/>
      <c r="E1490" s="24"/>
      <c r="F1490" s="24"/>
      <c r="G1490" s="24"/>
      <c r="P1490" s="24"/>
      <c r="Q1490" s="24"/>
      <c r="R1490" s="24"/>
      <c r="S1490" s="24"/>
      <c r="T1490" s="24"/>
      <c r="U1490" s="24"/>
      <c r="V1490" s="24"/>
      <c r="W1490" s="24"/>
      <c r="X1490" s="24"/>
      <c r="Y1490" s="24"/>
      <c r="Z1490" s="24"/>
      <c r="AA1490" s="24"/>
      <c r="AB1490" s="24"/>
      <c r="AC1490" s="24"/>
    </row>
    <row r="1491" spans="1:29">
      <c r="A1491" s="24"/>
      <c r="B1491" s="24"/>
      <c r="C1491" s="24"/>
      <c r="D1491" s="24"/>
      <c r="E1491" s="24"/>
      <c r="F1491" s="24"/>
      <c r="G1491" s="24"/>
      <c r="P1491" s="24"/>
      <c r="Q1491" s="24"/>
      <c r="R1491" s="24"/>
      <c r="S1491" s="24"/>
      <c r="T1491" s="24"/>
      <c r="U1491" s="24"/>
      <c r="V1491" s="24"/>
      <c r="W1491" s="24"/>
      <c r="X1491" s="24"/>
      <c r="Y1491" s="24"/>
      <c r="Z1491" s="24"/>
      <c r="AA1491" s="24"/>
      <c r="AB1491" s="24"/>
      <c r="AC1491" s="24"/>
    </row>
    <row r="1492" spans="1:29">
      <c r="A1492" s="24"/>
      <c r="B1492" s="24"/>
      <c r="C1492" s="24"/>
      <c r="D1492" s="24"/>
      <c r="E1492" s="24"/>
      <c r="F1492" s="24"/>
      <c r="G1492" s="24"/>
      <c r="P1492" s="24"/>
      <c r="Q1492" s="24"/>
      <c r="R1492" s="24"/>
      <c r="S1492" s="24"/>
      <c r="T1492" s="24"/>
      <c r="U1492" s="24"/>
      <c r="V1492" s="24"/>
      <c r="W1492" s="24"/>
      <c r="X1492" s="24"/>
      <c r="Y1492" s="24"/>
      <c r="Z1492" s="24"/>
      <c r="AA1492" s="24"/>
      <c r="AB1492" s="24"/>
      <c r="AC1492" s="24"/>
    </row>
    <row r="1493" spans="1:29">
      <c r="A1493" s="24"/>
      <c r="B1493" s="24"/>
      <c r="C1493" s="24"/>
      <c r="D1493" s="24"/>
      <c r="E1493" s="24"/>
      <c r="F1493" s="24"/>
      <c r="G1493" s="24"/>
      <c r="P1493" s="24"/>
      <c r="Q1493" s="24"/>
      <c r="R1493" s="24"/>
      <c r="S1493" s="24"/>
      <c r="T1493" s="24"/>
      <c r="U1493" s="24"/>
      <c r="V1493" s="24"/>
      <c r="W1493" s="24"/>
      <c r="X1493" s="24"/>
      <c r="Y1493" s="24"/>
      <c r="Z1493" s="24"/>
      <c r="AA1493" s="24"/>
      <c r="AB1493" s="24"/>
      <c r="AC1493" s="24"/>
    </row>
    <row r="1494" spans="1:29">
      <c r="A1494" s="24"/>
      <c r="B1494" s="24"/>
      <c r="C1494" s="24"/>
      <c r="D1494" s="24"/>
      <c r="E1494" s="24"/>
      <c r="F1494" s="24"/>
      <c r="G1494" s="24"/>
      <c r="P1494" s="24"/>
      <c r="Q1494" s="24"/>
      <c r="R1494" s="24"/>
      <c r="S1494" s="24"/>
      <c r="T1494" s="24"/>
      <c r="U1494" s="24"/>
      <c r="V1494" s="24"/>
      <c r="W1494" s="24"/>
      <c r="X1494" s="24"/>
      <c r="Y1494" s="24"/>
      <c r="Z1494" s="24"/>
      <c r="AA1494" s="24"/>
      <c r="AB1494" s="24"/>
      <c r="AC1494" s="24"/>
    </row>
    <row r="1495" spans="1:29">
      <c r="A1495" s="24"/>
      <c r="B1495" s="24"/>
      <c r="C1495" s="24"/>
      <c r="D1495" s="24"/>
      <c r="E1495" s="24"/>
      <c r="F1495" s="24"/>
      <c r="G1495" s="24"/>
      <c r="P1495" s="24"/>
      <c r="Q1495" s="24"/>
      <c r="R1495" s="24"/>
      <c r="S1495" s="24"/>
      <c r="T1495" s="24"/>
      <c r="U1495" s="24"/>
      <c r="V1495" s="24"/>
      <c r="W1495" s="24"/>
      <c r="X1495" s="24"/>
      <c r="Y1495" s="24"/>
      <c r="Z1495" s="24"/>
      <c r="AA1495" s="24"/>
      <c r="AB1495" s="24"/>
      <c r="AC1495" s="24"/>
    </row>
    <row r="1496" spans="1:29">
      <c r="A1496" s="24"/>
      <c r="B1496" s="24"/>
      <c r="C1496" s="24"/>
      <c r="D1496" s="24"/>
      <c r="E1496" s="24"/>
      <c r="F1496" s="24"/>
      <c r="G1496" s="24"/>
      <c r="P1496" s="24"/>
      <c r="Q1496" s="24"/>
      <c r="R1496" s="24"/>
      <c r="S1496" s="24"/>
      <c r="T1496" s="24"/>
      <c r="U1496" s="24"/>
      <c r="V1496" s="24"/>
      <c r="W1496" s="24"/>
      <c r="X1496" s="24"/>
      <c r="Y1496" s="24"/>
      <c r="Z1496" s="24"/>
      <c r="AA1496" s="24"/>
      <c r="AB1496" s="24"/>
      <c r="AC1496" s="24"/>
    </row>
    <row r="1497" spans="1:29">
      <c r="A1497" s="24"/>
      <c r="B1497" s="24"/>
      <c r="C1497" s="24"/>
      <c r="D1497" s="24"/>
      <c r="E1497" s="24"/>
      <c r="F1497" s="24"/>
      <c r="G1497" s="24"/>
      <c r="P1497" s="24"/>
      <c r="Q1497" s="24"/>
      <c r="R1497" s="24"/>
      <c r="S1497" s="24"/>
      <c r="T1497" s="24"/>
      <c r="U1497" s="24"/>
      <c r="V1497" s="24"/>
      <c r="W1497" s="24"/>
      <c r="X1497" s="24"/>
      <c r="Y1497" s="24"/>
      <c r="Z1497" s="24"/>
      <c r="AA1497" s="24"/>
      <c r="AB1497" s="24"/>
      <c r="AC1497" s="24"/>
    </row>
    <row r="1498" spans="1:29">
      <c r="A1498" s="24"/>
      <c r="B1498" s="24"/>
      <c r="C1498" s="24"/>
      <c r="D1498" s="24"/>
      <c r="E1498" s="24"/>
      <c r="F1498" s="24"/>
      <c r="G1498" s="24"/>
      <c r="P1498" s="24"/>
      <c r="Q1498" s="24"/>
      <c r="R1498" s="24"/>
      <c r="S1498" s="24"/>
      <c r="T1498" s="24"/>
      <c r="U1498" s="24"/>
      <c r="V1498" s="24"/>
      <c r="W1498" s="24"/>
      <c r="X1498" s="24"/>
      <c r="Y1498" s="24"/>
      <c r="Z1498" s="24"/>
      <c r="AA1498" s="24"/>
      <c r="AB1498" s="24"/>
      <c r="AC1498" s="24"/>
    </row>
    <row r="1499" spans="1:29">
      <c r="A1499" s="24"/>
      <c r="B1499" s="24"/>
      <c r="C1499" s="24"/>
      <c r="D1499" s="24"/>
      <c r="E1499" s="24"/>
      <c r="F1499" s="24"/>
      <c r="G1499" s="24"/>
      <c r="P1499" s="24"/>
      <c r="Q1499" s="24"/>
      <c r="R1499" s="24"/>
      <c r="S1499" s="24"/>
      <c r="T1499" s="24"/>
      <c r="U1499" s="24"/>
      <c r="V1499" s="24"/>
      <c r="W1499" s="24"/>
      <c r="X1499" s="24"/>
      <c r="Y1499" s="24"/>
      <c r="Z1499" s="24"/>
      <c r="AA1499" s="24"/>
      <c r="AB1499" s="24"/>
      <c r="AC1499" s="24"/>
    </row>
    <row r="1500" spans="1:29">
      <c r="A1500" s="24"/>
      <c r="B1500" s="24"/>
      <c r="C1500" s="24"/>
      <c r="D1500" s="24"/>
      <c r="E1500" s="24"/>
      <c r="F1500" s="24"/>
      <c r="G1500" s="24"/>
      <c r="P1500" s="24"/>
      <c r="Q1500" s="24"/>
      <c r="R1500" s="24"/>
      <c r="S1500" s="24"/>
      <c r="T1500" s="24"/>
      <c r="U1500" s="24"/>
      <c r="V1500" s="24"/>
      <c r="W1500" s="24"/>
      <c r="X1500" s="24"/>
      <c r="Y1500" s="24"/>
      <c r="Z1500" s="24"/>
      <c r="AA1500" s="24"/>
      <c r="AB1500" s="24"/>
      <c r="AC1500" s="24"/>
    </row>
    <row r="1501" spans="1:29">
      <c r="A1501" s="24"/>
      <c r="B1501" s="24"/>
      <c r="C1501" s="24"/>
      <c r="D1501" s="24"/>
      <c r="E1501" s="24"/>
      <c r="F1501" s="24"/>
      <c r="G1501" s="24"/>
      <c r="P1501" s="24"/>
      <c r="Q1501" s="24"/>
      <c r="R1501" s="24"/>
      <c r="S1501" s="24"/>
      <c r="T1501" s="24"/>
      <c r="U1501" s="24"/>
      <c r="V1501" s="24"/>
      <c r="W1501" s="24"/>
      <c r="X1501" s="24"/>
      <c r="Y1501" s="24"/>
      <c r="Z1501" s="24"/>
      <c r="AA1501" s="24"/>
      <c r="AB1501" s="24"/>
      <c r="AC1501" s="24"/>
    </row>
    <row r="1502" spans="1:29">
      <c r="A1502" s="24"/>
      <c r="B1502" s="24"/>
      <c r="C1502" s="24"/>
      <c r="D1502" s="24"/>
      <c r="E1502" s="24"/>
      <c r="F1502" s="24"/>
      <c r="G1502" s="24"/>
      <c r="P1502" s="24"/>
      <c r="Q1502" s="24"/>
      <c r="R1502" s="24"/>
      <c r="S1502" s="24"/>
      <c r="T1502" s="24"/>
      <c r="U1502" s="24"/>
      <c r="V1502" s="24"/>
      <c r="W1502" s="24"/>
      <c r="X1502" s="24"/>
      <c r="Y1502" s="24"/>
      <c r="Z1502" s="24"/>
      <c r="AA1502" s="24"/>
      <c r="AB1502" s="24"/>
      <c r="AC1502" s="24"/>
    </row>
    <row r="1503" spans="1:29">
      <c r="A1503" s="24"/>
      <c r="B1503" s="24"/>
      <c r="C1503" s="24"/>
      <c r="D1503" s="24"/>
      <c r="E1503" s="24"/>
      <c r="F1503" s="24"/>
      <c r="G1503" s="24"/>
      <c r="P1503" s="24"/>
      <c r="Q1503" s="24"/>
      <c r="R1503" s="24"/>
      <c r="S1503" s="24"/>
      <c r="T1503" s="24"/>
      <c r="U1503" s="24"/>
      <c r="V1503" s="24"/>
      <c r="W1503" s="24"/>
      <c r="X1503" s="24"/>
      <c r="Y1503" s="24"/>
      <c r="Z1503" s="24"/>
      <c r="AA1503" s="24"/>
      <c r="AB1503" s="24"/>
      <c r="AC1503" s="24"/>
    </row>
    <row r="1504" spans="1:29">
      <c r="A1504" s="24"/>
      <c r="B1504" s="24"/>
      <c r="C1504" s="24"/>
      <c r="D1504" s="24"/>
      <c r="E1504" s="24"/>
      <c r="F1504" s="24"/>
      <c r="G1504" s="24"/>
      <c r="P1504" s="24"/>
      <c r="Q1504" s="24"/>
      <c r="R1504" s="24"/>
      <c r="S1504" s="24"/>
      <c r="T1504" s="24"/>
      <c r="U1504" s="24"/>
      <c r="V1504" s="24"/>
      <c r="W1504" s="24"/>
      <c r="X1504" s="24"/>
      <c r="Y1504" s="24"/>
      <c r="Z1504" s="24"/>
      <c r="AA1504" s="24"/>
      <c r="AB1504" s="24"/>
      <c r="AC1504" s="24"/>
    </row>
    <row r="1505" spans="1:29">
      <c r="A1505" s="24"/>
      <c r="B1505" s="24"/>
      <c r="C1505" s="24"/>
      <c r="D1505" s="24"/>
      <c r="E1505" s="24"/>
      <c r="F1505" s="24"/>
      <c r="G1505" s="24"/>
      <c r="P1505" s="24"/>
      <c r="Q1505" s="24"/>
      <c r="R1505" s="24"/>
      <c r="S1505" s="24"/>
      <c r="T1505" s="24"/>
      <c r="U1505" s="24"/>
      <c r="V1505" s="24"/>
      <c r="W1505" s="24"/>
      <c r="X1505" s="24"/>
      <c r="Y1505" s="24"/>
      <c r="Z1505" s="24"/>
      <c r="AA1505" s="24"/>
      <c r="AB1505" s="24"/>
      <c r="AC1505" s="24"/>
    </row>
    <row r="1506" spans="1:29">
      <c r="A1506" s="24"/>
      <c r="B1506" s="24"/>
      <c r="C1506" s="24"/>
      <c r="D1506" s="24"/>
      <c r="E1506" s="24"/>
      <c r="F1506" s="24"/>
      <c r="G1506" s="24"/>
      <c r="P1506" s="24"/>
      <c r="Q1506" s="24"/>
      <c r="R1506" s="24"/>
      <c r="S1506" s="24"/>
      <c r="T1506" s="24"/>
      <c r="U1506" s="24"/>
      <c r="V1506" s="24"/>
      <c r="W1506" s="24"/>
      <c r="X1506" s="24"/>
      <c r="Y1506" s="24"/>
      <c r="Z1506" s="24"/>
      <c r="AA1506" s="24"/>
      <c r="AB1506" s="24"/>
      <c r="AC1506" s="24"/>
    </row>
    <row r="1507" spans="1:29">
      <c r="A1507" s="24"/>
      <c r="B1507" s="24"/>
      <c r="C1507" s="24"/>
      <c r="D1507" s="24"/>
      <c r="E1507" s="24"/>
      <c r="F1507" s="24"/>
      <c r="G1507" s="24"/>
      <c r="P1507" s="24"/>
      <c r="Q1507" s="24"/>
      <c r="R1507" s="24"/>
      <c r="S1507" s="24"/>
      <c r="T1507" s="24"/>
      <c r="U1507" s="24"/>
      <c r="V1507" s="24"/>
      <c r="W1507" s="24"/>
      <c r="X1507" s="24"/>
      <c r="Y1507" s="24"/>
      <c r="Z1507" s="24"/>
      <c r="AA1507" s="24"/>
      <c r="AB1507" s="24"/>
      <c r="AC1507" s="24"/>
    </row>
    <row r="1508" spans="1:29">
      <c r="A1508" s="24"/>
      <c r="B1508" s="24"/>
      <c r="C1508" s="24"/>
      <c r="D1508" s="24"/>
      <c r="E1508" s="24"/>
      <c r="F1508" s="24"/>
      <c r="G1508" s="24"/>
      <c r="P1508" s="24"/>
      <c r="Q1508" s="24"/>
      <c r="R1508" s="24"/>
      <c r="S1508" s="24"/>
      <c r="T1508" s="24"/>
      <c r="U1508" s="24"/>
      <c r="V1508" s="24"/>
      <c r="W1508" s="24"/>
      <c r="X1508" s="24"/>
      <c r="Y1508" s="24"/>
      <c r="Z1508" s="24"/>
      <c r="AA1508" s="24"/>
      <c r="AB1508" s="24"/>
      <c r="AC1508" s="24"/>
    </row>
    <row r="1509" spans="1:29">
      <c r="A1509" s="24"/>
      <c r="B1509" s="24"/>
      <c r="C1509" s="24"/>
      <c r="D1509" s="24"/>
      <c r="E1509" s="24"/>
      <c r="F1509" s="24"/>
      <c r="G1509" s="24"/>
      <c r="P1509" s="24"/>
      <c r="Q1509" s="24"/>
      <c r="R1509" s="24"/>
      <c r="S1509" s="24"/>
      <c r="T1509" s="24"/>
      <c r="U1509" s="24"/>
      <c r="V1509" s="24"/>
      <c r="W1509" s="24"/>
      <c r="X1509" s="24"/>
      <c r="Y1509" s="24"/>
      <c r="Z1509" s="24"/>
      <c r="AA1509" s="24"/>
      <c r="AB1509" s="24"/>
      <c r="AC1509" s="24"/>
    </row>
    <row r="1510" spans="1:29">
      <c r="A1510" s="24"/>
      <c r="B1510" s="24"/>
      <c r="C1510" s="24"/>
      <c r="D1510" s="24"/>
      <c r="E1510" s="24"/>
      <c r="F1510" s="24"/>
      <c r="G1510" s="24"/>
      <c r="P1510" s="24"/>
      <c r="Q1510" s="24"/>
      <c r="R1510" s="24"/>
      <c r="S1510" s="24"/>
      <c r="T1510" s="24"/>
      <c r="U1510" s="24"/>
      <c r="V1510" s="24"/>
      <c r="W1510" s="24"/>
      <c r="X1510" s="24"/>
      <c r="Y1510" s="24"/>
      <c r="Z1510" s="24"/>
      <c r="AA1510" s="24"/>
      <c r="AB1510" s="24"/>
      <c r="AC1510" s="24"/>
    </row>
    <row r="1511" spans="1:29">
      <c r="A1511" s="24"/>
      <c r="B1511" s="24"/>
      <c r="C1511" s="24"/>
      <c r="D1511" s="24"/>
      <c r="E1511" s="24"/>
      <c r="F1511" s="24"/>
      <c r="G1511" s="24"/>
      <c r="P1511" s="24"/>
      <c r="Q1511" s="24"/>
      <c r="R1511" s="24"/>
      <c r="S1511" s="24"/>
      <c r="T1511" s="24"/>
      <c r="U1511" s="24"/>
      <c r="V1511" s="24"/>
      <c r="W1511" s="24"/>
      <c r="X1511" s="24"/>
      <c r="Y1511" s="24"/>
      <c r="Z1511" s="24"/>
      <c r="AA1511" s="24"/>
      <c r="AB1511" s="24"/>
      <c r="AC1511" s="24"/>
    </row>
    <row r="1512" spans="1:29">
      <c r="A1512" s="24"/>
      <c r="B1512" s="24"/>
      <c r="C1512" s="24"/>
      <c r="D1512" s="24"/>
      <c r="E1512" s="24"/>
      <c r="F1512" s="24"/>
      <c r="G1512" s="24"/>
      <c r="P1512" s="24"/>
      <c r="Q1512" s="24"/>
      <c r="R1512" s="24"/>
      <c r="S1512" s="24"/>
      <c r="T1512" s="24"/>
      <c r="U1512" s="24"/>
      <c r="V1512" s="24"/>
      <c r="W1512" s="24"/>
      <c r="X1512" s="24"/>
      <c r="Y1512" s="24"/>
      <c r="Z1512" s="24"/>
      <c r="AA1512" s="24"/>
      <c r="AB1512" s="24"/>
      <c r="AC1512" s="24"/>
    </row>
    <row r="1513" spans="1:29">
      <c r="A1513" s="24"/>
      <c r="B1513" s="24"/>
      <c r="C1513" s="24"/>
      <c r="D1513" s="24"/>
      <c r="E1513" s="24"/>
      <c r="F1513" s="24"/>
      <c r="G1513" s="24"/>
      <c r="P1513" s="24"/>
      <c r="Q1513" s="24"/>
      <c r="R1513" s="24"/>
      <c r="S1513" s="24"/>
      <c r="T1513" s="24"/>
      <c r="U1513" s="24"/>
      <c r="V1513" s="24"/>
      <c r="W1513" s="24"/>
      <c r="X1513" s="24"/>
      <c r="Y1513" s="24"/>
      <c r="Z1513" s="24"/>
      <c r="AA1513" s="24"/>
      <c r="AB1513" s="24"/>
      <c r="AC1513" s="24"/>
    </row>
    <row r="1514" spans="1:29">
      <c r="A1514" s="24"/>
      <c r="B1514" s="24"/>
      <c r="C1514" s="24"/>
      <c r="D1514" s="24"/>
      <c r="E1514" s="24"/>
      <c r="F1514" s="24"/>
      <c r="G1514" s="24"/>
      <c r="P1514" s="24"/>
      <c r="Q1514" s="24"/>
      <c r="R1514" s="24"/>
      <c r="S1514" s="24"/>
      <c r="T1514" s="24"/>
      <c r="U1514" s="24"/>
      <c r="V1514" s="24"/>
      <c r="W1514" s="24"/>
      <c r="X1514" s="24"/>
      <c r="Y1514" s="24"/>
      <c r="Z1514" s="24"/>
      <c r="AA1514" s="24"/>
      <c r="AB1514" s="24"/>
      <c r="AC1514" s="24"/>
    </row>
    <row r="1515" spans="1:29">
      <c r="A1515" s="24"/>
      <c r="B1515" s="24"/>
      <c r="C1515" s="24"/>
      <c r="D1515" s="24"/>
      <c r="E1515" s="24"/>
      <c r="F1515" s="24"/>
      <c r="G1515" s="24"/>
      <c r="P1515" s="24"/>
      <c r="Q1515" s="24"/>
      <c r="R1515" s="24"/>
      <c r="S1515" s="24"/>
      <c r="T1515" s="24"/>
      <c r="U1515" s="24"/>
      <c r="V1515" s="24"/>
      <c r="W1515" s="24"/>
      <c r="X1515" s="24"/>
      <c r="Y1515" s="24"/>
      <c r="Z1515" s="24"/>
      <c r="AA1515" s="24"/>
      <c r="AB1515" s="24"/>
      <c r="AC1515" s="24"/>
    </row>
    <row r="1516" spans="1:29">
      <c r="A1516" s="24"/>
      <c r="B1516" s="24"/>
      <c r="C1516" s="24"/>
      <c r="D1516" s="24"/>
      <c r="E1516" s="24"/>
      <c r="F1516" s="24"/>
      <c r="G1516" s="24"/>
      <c r="P1516" s="24"/>
      <c r="Q1516" s="24"/>
      <c r="R1516" s="24"/>
      <c r="S1516" s="24"/>
      <c r="T1516" s="24"/>
      <c r="U1516" s="24"/>
      <c r="V1516" s="24"/>
      <c r="W1516" s="24"/>
      <c r="X1516" s="24"/>
      <c r="Y1516" s="24"/>
      <c r="Z1516" s="24"/>
      <c r="AA1516" s="24"/>
      <c r="AB1516" s="24"/>
      <c r="AC1516" s="24"/>
    </row>
    <row r="1517" spans="1:29">
      <c r="A1517" s="24"/>
      <c r="B1517" s="24"/>
      <c r="C1517" s="24"/>
      <c r="D1517" s="24"/>
      <c r="E1517" s="24"/>
      <c r="F1517" s="24"/>
      <c r="G1517" s="24"/>
      <c r="P1517" s="24"/>
      <c r="Q1517" s="24"/>
      <c r="R1517" s="24"/>
      <c r="S1517" s="24"/>
      <c r="T1517" s="24"/>
      <c r="U1517" s="24"/>
      <c r="V1517" s="24"/>
      <c r="W1517" s="24"/>
      <c r="X1517" s="24"/>
      <c r="Y1517" s="24"/>
      <c r="Z1517" s="24"/>
      <c r="AA1517" s="24"/>
      <c r="AB1517" s="24"/>
      <c r="AC1517" s="24"/>
    </row>
    <row r="1518" spans="1:29">
      <c r="A1518" s="24"/>
      <c r="B1518" s="24"/>
      <c r="C1518" s="24"/>
      <c r="D1518" s="24"/>
      <c r="E1518" s="24"/>
      <c r="F1518" s="24"/>
      <c r="G1518" s="24"/>
      <c r="P1518" s="24"/>
      <c r="Q1518" s="24"/>
      <c r="R1518" s="24"/>
      <c r="S1518" s="24"/>
      <c r="T1518" s="24"/>
      <c r="U1518" s="24"/>
      <c r="V1518" s="24"/>
      <c r="W1518" s="24"/>
      <c r="X1518" s="24"/>
      <c r="Y1518" s="24"/>
      <c r="Z1518" s="24"/>
      <c r="AA1518" s="24"/>
      <c r="AB1518" s="24"/>
      <c r="AC1518" s="24"/>
    </row>
    <row r="1519" spans="1:29">
      <c r="A1519" s="24"/>
      <c r="B1519" s="24"/>
      <c r="C1519" s="24"/>
      <c r="D1519" s="24"/>
      <c r="E1519" s="24"/>
      <c r="F1519" s="24"/>
      <c r="G1519" s="24"/>
      <c r="P1519" s="24"/>
      <c r="Q1519" s="24"/>
      <c r="R1519" s="24"/>
      <c r="S1519" s="24"/>
      <c r="T1519" s="24"/>
      <c r="U1519" s="24"/>
      <c r="V1519" s="24"/>
      <c r="W1519" s="24"/>
      <c r="X1519" s="24"/>
      <c r="Y1519" s="24"/>
      <c r="Z1519" s="24"/>
      <c r="AA1519" s="24"/>
      <c r="AB1519" s="24"/>
      <c r="AC1519" s="24"/>
    </row>
    <row r="1520" spans="1:29">
      <c r="A1520" s="24"/>
      <c r="B1520" s="24"/>
      <c r="C1520" s="24"/>
      <c r="D1520" s="24"/>
      <c r="E1520" s="24"/>
      <c r="F1520" s="24"/>
      <c r="G1520" s="24"/>
      <c r="P1520" s="24"/>
      <c r="Q1520" s="24"/>
      <c r="R1520" s="24"/>
      <c r="S1520" s="24"/>
      <c r="T1520" s="24"/>
      <c r="U1520" s="24"/>
      <c r="V1520" s="24"/>
      <c r="W1520" s="24"/>
      <c r="X1520" s="24"/>
      <c r="Y1520" s="24"/>
      <c r="Z1520" s="24"/>
      <c r="AA1520" s="24"/>
      <c r="AB1520" s="24"/>
      <c r="AC1520" s="24"/>
    </row>
    <row r="1521" spans="1:29">
      <c r="A1521" s="24"/>
      <c r="B1521" s="24"/>
      <c r="C1521" s="24"/>
      <c r="D1521" s="24"/>
      <c r="E1521" s="24"/>
      <c r="F1521" s="24"/>
      <c r="G1521" s="24"/>
      <c r="P1521" s="24"/>
      <c r="Q1521" s="24"/>
      <c r="R1521" s="24"/>
      <c r="S1521" s="24"/>
      <c r="T1521" s="24"/>
      <c r="U1521" s="24"/>
      <c r="V1521" s="24"/>
      <c r="W1521" s="24"/>
      <c r="X1521" s="24"/>
      <c r="Y1521" s="24"/>
      <c r="Z1521" s="24"/>
      <c r="AA1521" s="24"/>
      <c r="AB1521" s="24"/>
      <c r="AC1521" s="24"/>
    </row>
    <row r="1522" spans="1:29">
      <c r="A1522" s="24"/>
      <c r="B1522" s="24"/>
      <c r="C1522" s="24"/>
      <c r="D1522" s="24"/>
      <c r="E1522" s="24"/>
      <c r="F1522" s="24"/>
      <c r="G1522" s="24"/>
      <c r="P1522" s="24"/>
      <c r="Q1522" s="24"/>
      <c r="R1522" s="24"/>
      <c r="S1522" s="24"/>
      <c r="T1522" s="24"/>
      <c r="U1522" s="24"/>
      <c r="V1522" s="24"/>
      <c r="W1522" s="24"/>
      <c r="X1522" s="24"/>
      <c r="Y1522" s="24"/>
      <c r="Z1522" s="24"/>
      <c r="AA1522" s="24"/>
      <c r="AB1522" s="24"/>
      <c r="AC1522" s="24"/>
    </row>
    <row r="1523" spans="1:29">
      <c r="A1523" s="24"/>
      <c r="B1523" s="24"/>
      <c r="C1523" s="24"/>
      <c r="D1523" s="24"/>
      <c r="E1523" s="24"/>
      <c r="F1523" s="24"/>
      <c r="G1523" s="24"/>
      <c r="P1523" s="24"/>
      <c r="Q1523" s="24"/>
      <c r="R1523" s="24"/>
      <c r="S1523" s="24"/>
      <c r="T1523" s="24"/>
      <c r="U1523" s="24"/>
      <c r="V1523" s="24"/>
      <c r="W1523" s="24"/>
      <c r="X1523" s="24"/>
      <c r="Y1523" s="24"/>
      <c r="Z1523" s="24"/>
      <c r="AA1523" s="24"/>
      <c r="AB1523" s="24"/>
      <c r="AC1523" s="24"/>
    </row>
    <row r="1524" spans="1:29">
      <c r="A1524" s="24"/>
      <c r="B1524" s="24"/>
      <c r="C1524" s="24"/>
      <c r="D1524" s="24"/>
      <c r="E1524" s="24"/>
      <c r="F1524" s="24"/>
      <c r="G1524" s="24"/>
      <c r="P1524" s="24"/>
      <c r="Q1524" s="24"/>
      <c r="R1524" s="24"/>
      <c r="S1524" s="24"/>
      <c r="T1524" s="24"/>
      <c r="U1524" s="24"/>
      <c r="V1524" s="24"/>
      <c r="W1524" s="24"/>
      <c r="X1524" s="24"/>
      <c r="Y1524" s="24"/>
      <c r="Z1524" s="24"/>
      <c r="AA1524" s="24"/>
      <c r="AB1524" s="24"/>
      <c r="AC1524" s="24"/>
    </row>
    <row r="1525" spans="1:29">
      <c r="A1525" s="24"/>
      <c r="B1525" s="24"/>
      <c r="C1525" s="24"/>
      <c r="D1525" s="24"/>
      <c r="E1525" s="24"/>
      <c r="F1525" s="24"/>
      <c r="G1525" s="24"/>
      <c r="P1525" s="24"/>
      <c r="Q1525" s="24"/>
      <c r="R1525" s="24"/>
      <c r="S1525" s="24"/>
      <c r="T1525" s="24"/>
      <c r="U1525" s="24"/>
      <c r="V1525" s="24"/>
      <c r="W1525" s="24"/>
      <c r="X1525" s="24"/>
      <c r="Y1525" s="24"/>
      <c r="Z1525" s="24"/>
      <c r="AA1525" s="24"/>
      <c r="AB1525" s="24"/>
      <c r="AC1525" s="24"/>
    </row>
    <row r="1526" spans="1:29">
      <c r="A1526" s="24"/>
      <c r="B1526" s="24"/>
      <c r="C1526" s="24"/>
      <c r="D1526" s="24"/>
      <c r="E1526" s="24"/>
      <c r="F1526" s="24"/>
      <c r="G1526" s="24"/>
      <c r="P1526" s="24"/>
      <c r="Q1526" s="24"/>
      <c r="R1526" s="24"/>
      <c r="S1526" s="24"/>
      <c r="T1526" s="24"/>
      <c r="U1526" s="24"/>
      <c r="V1526" s="24"/>
      <c r="W1526" s="24"/>
      <c r="X1526" s="24"/>
      <c r="Y1526" s="24"/>
      <c r="Z1526" s="24"/>
      <c r="AA1526" s="24"/>
      <c r="AB1526" s="24"/>
      <c r="AC1526" s="24"/>
    </row>
    <row r="1527" spans="1:29">
      <c r="A1527" s="24"/>
      <c r="B1527" s="24"/>
      <c r="C1527" s="24"/>
      <c r="D1527" s="24"/>
      <c r="E1527" s="24"/>
      <c r="F1527" s="24"/>
      <c r="G1527" s="24"/>
      <c r="P1527" s="24"/>
      <c r="Q1527" s="24"/>
      <c r="R1527" s="24"/>
      <c r="S1527" s="24"/>
      <c r="T1527" s="24"/>
      <c r="U1527" s="24"/>
      <c r="V1527" s="24"/>
      <c r="W1527" s="24"/>
      <c r="X1527" s="24"/>
      <c r="Y1527" s="24"/>
      <c r="Z1527" s="24"/>
      <c r="AA1527" s="24"/>
      <c r="AB1527" s="24"/>
      <c r="AC1527" s="24"/>
    </row>
    <row r="1528" spans="1:29">
      <c r="A1528" s="24"/>
      <c r="B1528" s="24"/>
      <c r="C1528" s="24"/>
      <c r="D1528" s="24"/>
      <c r="E1528" s="24"/>
      <c r="F1528" s="24"/>
      <c r="G1528" s="24"/>
      <c r="P1528" s="24"/>
      <c r="Q1528" s="24"/>
      <c r="R1528" s="24"/>
      <c r="S1528" s="24"/>
      <c r="T1528" s="24"/>
      <c r="U1528" s="24"/>
      <c r="V1528" s="24"/>
      <c r="W1528" s="24"/>
      <c r="X1528" s="24"/>
      <c r="Y1528" s="24"/>
      <c r="Z1528" s="24"/>
      <c r="AA1528" s="24"/>
      <c r="AB1528" s="24"/>
      <c r="AC1528" s="24"/>
    </row>
    <row r="1529" spans="1:29">
      <c r="A1529" s="24"/>
      <c r="B1529" s="24"/>
      <c r="C1529" s="24"/>
      <c r="D1529" s="24"/>
      <c r="E1529" s="24"/>
      <c r="F1529" s="24"/>
      <c r="G1529" s="24"/>
      <c r="P1529" s="24"/>
      <c r="Q1529" s="24"/>
      <c r="R1529" s="24"/>
      <c r="S1529" s="24"/>
      <c r="T1529" s="24"/>
      <c r="U1529" s="24"/>
      <c r="V1529" s="24"/>
      <c r="W1529" s="24"/>
      <c r="X1529" s="24"/>
      <c r="Y1529" s="24"/>
      <c r="Z1529" s="24"/>
      <c r="AA1529" s="24"/>
      <c r="AB1529" s="24"/>
      <c r="AC1529" s="24"/>
    </row>
    <row r="1530" spans="1:29">
      <c r="A1530" s="24"/>
      <c r="B1530" s="24"/>
      <c r="C1530" s="24"/>
      <c r="D1530" s="24"/>
      <c r="E1530" s="24"/>
      <c r="F1530" s="24"/>
      <c r="G1530" s="24"/>
      <c r="P1530" s="24"/>
      <c r="Q1530" s="24"/>
      <c r="R1530" s="24"/>
      <c r="S1530" s="24"/>
      <c r="T1530" s="24"/>
      <c r="U1530" s="24"/>
      <c r="V1530" s="24"/>
      <c r="W1530" s="24"/>
      <c r="X1530" s="24"/>
      <c r="Y1530" s="24"/>
      <c r="Z1530" s="24"/>
      <c r="AA1530" s="24"/>
      <c r="AB1530" s="24"/>
      <c r="AC1530" s="24"/>
    </row>
    <row r="1531" spans="1:29">
      <c r="A1531" s="24"/>
      <c r="B1531" s="24"/>
      <c r="C1531" s="24"/>
      <c r="D1531" s="24"/>
      <c r="E1531" s="24"/>
      <c r="F1531" s="24"/>
      <c r="G1531" s="24"/>
      <c r="P1531" s="24"/>
      <c r="Q1531" s="24"/>
      <c r="R1531" s="24"/>
      <c r="S1531" s="24"/>
      <c r="T1531" s="24"/>
      <c r="U1531" s="24"/>
      <c r="V1531" s="24"/>
      <c r="W1531" s="24"/>
      <c r="X1531" s="24"/>
      <c r="Y1531" s="24"/>
      <c r="Z1531" s="24"/>
      <c r="AA1531" s="24"/>
      <c r="AB1531" s="24"/>
      <c r="AC1531" s="24"/>
    </row>
    <row r="1532" spans="1:29">
      <c r="A1532" s="24"/>
      <c r="B1532" s="24"/>
      <c r="C1532" s="24"/>
      <c r="D1532" s="24"/>
      <c r="E1532" s="24"/>
      <c r="F1532" s="24"/>
      <c r="G1532" s="24"/>
      <c r="P1532" s="24"/>
      <c r="Q1532" s="24"/>
      <c r="R1532" s="24"/>
      <c r="S1532" s="24"/>
      <c r="T1532" s="24"/>
      <c r="U1532" s="24"/>
      <c r="V1532" s="24"/>
      <c r="W1532" s="24"/>
      <c r="X1532" s="24"/>
      <c r="Y1532" s="24"/>
      <c r="Z1532" s="24"/>
      <c r="AA1532" s="24"/>
      <c r="AB1532" s="24"/>
      <c r="AC1532" s="24"/>
    </row>
    <row r="1533" spans="1:29">
      <c r="A1533" s="24"/>
      <c r="B1533" s="24"/>
      <c r="C1533" s="24"/>
      <c r="D1533" s="24"/>
      <c r="E1533" s="24"/>
      <c r="F1533" s="24"/>
      <c r="G1533" s="24"/>
      <c r="P1533" s="24"/>
      <c r="Q1533" s="24"/>
      <c r="R1533" s="24"/>
      <c r="S1533" s="24"/>
      <c r="T1533" s="24"/>
      <c r="U1533" s="24"/>
      <c r="V1533" s="24"/>
      <c r="W1533" s="24"/>
      <c r="X1533" s="24"/>
      <c r="Y1533" s="24"/>
      <c r="Z1533" s="24"/>
      <c r="AA1533" s="24"/>
      <c r="AB1533" s="24"/>
      <c r="AC1533" s="24"/>
    </row>
    <row r="1534" spans="1:29">
      <c r="A1534" s="24"/>
      <c r="B1534" s="24"/>
      <c r="C1534" s="24"/>
      <c r="D1534" s="24"/>
      <c r="E1534" s="24"/>
      <c r="F1534" s="24"/>
      <c r="G1534" s="24"/>
      <c r="P1534" s="24"/>
      <c r="Q1534" s="24"/>
      <c r="R1534" s="24"/>
      <c r="S1534" s="24"/>
      <c r="T1534" s="24"/>
      <c r="U1534" s="24"/>
      <c r="V1534" s="24"/>
      <c r="W1534" s="24"/>
      <c r="X1534" s="24"/>
      <c r="Y1534" s="24"/>
      <c r="Z1534" s="24"/>
      <c r="AA1534" s="24"/>
      <c r="AB1534" s="24"/>
      <c r="AC1534" s="24"/>
    </row>
    <row r="1535" spans="1:29">
      <c r="A1535" s="24"/>
      <c r="B1535" s="24"/>
      <c r="C1535" s="24"/>
      <c r="D1535" s="24"/>
      <c r="E1535" s="24"/>
      <c r="F1535" s="24"/>
      <c r="G1535" s="24"/>
      <c r="P1535" s="24"/>
      <c r="Q1535" s="24"/>
      <c r="R1535" s="24"/>
      <c r="S1535" s="24"/>
      <c r="T1535" s="24"/>
      <c r="U1535" s="24"/>
      <c r="V1535" s="24"/>
      <c r="W1535" s="24"/>
      <c r="X1535" s="24"/>
      <c r="Y1535" s="24"/>
      <c r="Z1535" s="24"/>
      <c r="AA1535" s="24"/>
      <c r="AB1535" s="24"/>
      <c r="AC1535" s="24"/>
    </row>
    <row r="1536" spans="1:29">
      <c r="A1536" s="24"/>
      <c r="B1536" s="24"/>
      <c r="C1536" s="24"/>
      <c r="D1536" s="24"/>
      <c r="E1536" s="24"/>
      <c r="F1536" s="24"/>
      <c r="G1536" s="24"/>
      <c r="P1536" s="24"/>
      <c r="Q1536" s="24"/>
      <c r="R1536" s="24"/>
      <c r="S1536" s="24"/>
      <c r="T1536" s="24"/>
      <c r="U1536" s="24"/>
      <c r="V1536" s="24"/>
      <c r="W1536" s="24"/>
      <c r="X1536" s="24"/>
      <c r="Y1536" s="24"/>
      <c r="Z1536" s="24"/>
      <c r="AA1536" s="24"/>
      <c r="AB1536" s="24"/>
      <c r="AC1536" s="24"/>
    </row>
    <row r="1537" spans="1:29">
      <c r="A1537" s="24"/>
      <c r="B1537" s="24"/>
      <c r="C1537" s="24"/>
      <c r="D1537" s="24"/>
      <c r="E1537" s="24"/>
      <c r="F1537" s="24"/>
      <c r="G1537" s="24"/>
      <c r="P1537" s="24"/>
      <c r="Q1537" s="24"/>
      <c r="R1537" s="24"/>
      <c r="S1537" s="24"/>
      <c r="T1537" s="24"/>
      <c r="U1537" s="24"/>
      <c r="V1537" s="24"/>
      <c r="W1537" s="24"/>
      <c r="X1537" s="24"/>
      <c r="Y1537" s="24"/>
      <c r="Z1537" s="24"/>
      <c r="AA1537" s="24"/>
      <c r="AB1537" s="24"/>
      <c r="AC1537" s="24"/>
    </row>
    <row r="1538" spans="1:29">
      <c r="A1538" s="24"/>
      <c r="B1538" s="24"/>
      <c r="C1538" s="24"/>
      <c r="D1538" s="24"/>
      <c r="E1538" s="24"/>
      <c r="F1538" s="24"/>
      <c r="G1538" s="24"/>
      <c r="P1538" s="24"/>
      <c r="Q1538" s="24"/>
      <c r="R1538" s="24"/>
      <c r="S1538" s="24"/>
      <c r="T1538" s="24"/>
      <c r="U1538" s="24"/>
      <c r="V1538" s="24"/>
      <c r="W1538" s="24"/>
      <c r="X1538" s="24"/>
      <c r="Y1538" s="24"/>
      <c r="Z1538" s="24"/>
      <c r="AA1538" s="24"/>
      <c r="AB1538" s="24"/>
      <c r="AC1538" s="24"/>
    </row>
    <row r="1539" spans="1:29">
      <c r="A1539" s="24"/>
      <c r="B1539" s="24"/>
      <c r="C1539" s="24"/>
      <c r="D1539" s="24"/>
      <c r="E1539" s="24"/>
      <c r="F1539" s="24"/>
      <c r="G1539" s="24"/>
      <c r="P1539" s="24"/>
      <c r="Q1539" s="24"/>
      <c r="R1539" s="24"/>
      <c r="S1539" s="24"/>
      <c r="T1539" s="24"/>
      <c r="U1539" s="24"/>
      <c r="V1539" s="24"/>
      <c r="W1539" s="24"/>
      <c r="X1539" s="24"/>
      <c r="Y1539" s="24"/>
      <c r="Z1539" s="24"/>
      <c r="AA1539" s="24"/>
      <c r="AB1539" s="24"/>
      <c r="AC1539" s="24"/>
    </row>
    <row r="1540" spans="1:29">
      <c r="A1540" s="24"/>
      <c r="B1540" s="24"/>
      <c r="C1540" s="24"/>
      <c r="D1540" s="24"/>
      <c r="E1540" s="24"/>
      <c r="F1540" s="24"/>
      <c r="G1540" s="24"/>
      <c r="P1540" s="24"/>
      <c r="Q1540" s="24"/>
      <c r="R1540" s="24"/>
      <c r="S1540" s="24"/>
      <c r="T1540" s="24"/>
      <c r="U1540" s="24"/>
      <c r="V1540" s="24"/>
      <c r="W1540" s="24"/>
      <c r="X1540" s="24"/>
      <c r="Y1540" s="24"/>
      <c r="Z1540" s="24"/>
      <c r="AA1540" s="24"/>
      <c r="AB1540" s="24"/>
      <c r="AC1540" s="24"/>
    </row>
    <row r="1541" spans="1:29">
      <c r="A1541" s="24"/>
      <c r="B1541" s="24"/>
      <c r="C1541" s="24"/>
      <c r="D1541" s="24"/>
      <c r="E1541" s="24"/>
      <c r="F1541" s="24"/>
      <c r="G1541" s="24"/>
      <c r="P1541" s="24"/>
      <c r="Q1541" s="24"/>
      <c r="R1541" s="24"/>
      <c r="S1541" s="24"/>
      <c r="T1541" s="24"/>
      <c r="U1541" s="24"/>
      <c r="V1541" s="24"/>
      <c r="W1541" s="24"/>
      <c r="X1541" s="24"/>
      <c r="Y1541" s="24"/>
      <c r="Z1541" s="24"/>
      <c r="AA1541" s="24"/>
      <c r="AB1541" s="24"/>
      <c r="AC1541" s="24"/>
    </row>
    <row r="1542" spans="1:29">
      <c r="A1542" s="24"/>
      <c r="B1542" s="24"/>
      <c r="C1542" s="24"/>
      <c r="D1542" s="24"/>
      <c r="E1542" s="24"/>
      <c r="F1542" s="24"/>
      <c r="G1542" s="24"/>
      <c r="P1542" s="24"/>
      <c r="Q1542" s="24"/>
      <c r="R1542" s="24"/>
      <c r="S1542" s="24"/>
      <c r="T1542" s="24"/>
      <c r="U1542" s="24"/>
      <c r="V1542" s="24"/>
      <c r="W1542" s="24"/>
      <c r="X1542" s="24"/>
      <c r="Y1542" s="24"/>
      <c r="Z1542" s="24"/>
      <c r="AA1542" s="24"/>
      <c r="AB1542" s="24"/>
      <c r="AC1542" s="24"/>
    </row>
    <row r="1543" spans="1:29">
      <c r="A1543" s="24"/>
      <c r="B1543" s="24"/>
      <c r="C1543" s="24"/>
      <c r="D1543" s="24"/>
      <c r="E1543" s="24"/>
      <c r="F1543" s="24"/>
      <c r="G1543" s="24"/>
      <c r="P1543" s="24"/>
      <c r="Q1543" s="24"/>
      <c r="R1543" s="24"/>
      <c r="S1543" s="24"/>
      <c r="T1543" s="24"/>
      <c r="U1543" s="24"/>
      <c r="V1543" s="24"/>
      <c r="W1543" s="24"/>
      <c r="X1543" s="24"/>
      <c r="Y1543" s="24"/>
      <c r="Z1543" s="24"/>
      <c r="AA1543" s="24"/>
      <c r="AB1543" s="24"/>
      <c r="AC1543" s="24"/>
    </row>
    <row r="1544" spans="1:29">
      <c r="A1544" s="24"/>
      <c r="B1544" s="24"/>
      <c r="C1544" s="24"/>
      <c r="D1544" s="24"/>
      <c r="E1544" s="24"/>
      <c r="F1544" s="24"/>
      <c r="G1544" s="24"/>
      <c r="P1544" s="24"/>
      <c r="Q1544" s="24"/>
      <c r="R1544" s="24"/>
      <c r="S1544" s="24"/>
      <c r="T1544" s="24"/>
      <c r="U1544" s="24"/>
      <c r="V1544" s="24"/>
      <c r="W1544" s="24"/>
      <c r="X1544" s="24"/>
      <c r="Y1544" s="24"/>
      <c r="Z1544" s="24"/>
      <c r="AA1544" s="24"/>
      <c r="AB1544" s="24"/>
      <c r="AC1544" s="24"/>
    </row>
    <row r="1545" spans="1:29">
      <c r="A1545" s="24"/>
      <c r="B1545" s="24"/>
      <c r="C1545" s="24"/>
      <c r="D1545" s="24"/>
      <c r="E1545" s="24"/>
      <c r="F1545" s="24"/>
      <c r="G1545" s="24"/>
      <c r="P1545" s="24"/>
      <c r="Q1545" s="24"/>
      <c r="R1545" s="24"/>
      <c r="S1545" s="24"/>
      <c r="T1545" s="24"/>
      <c r="U1545" s="24"/>
      <c r="V1545" s="24"/>
      <c r="W1545" s="24"/>
      <c r="X1545" s="24"/>
      <c r="Y1545" s="24"/>
      <c r="Z1545" s="24"/>
      <c r="AA1545" s="24"/>
      <c r="AB1545" s="24"/>
      <c r="AC1545" s="24"/>
    </row>
    <row r="1546" spans="1:29">
      <c r="A1546" s="24"/>
      <c r="B1546" s="24"/>
      <c r="C1546" s="24"/>
      <c r="D1546" s="24"/>
      <c r="E1546" s="24"/>
      <c r="F1546" s="24"/>
      <c r="G1546" s="24"/>
      <c r="P1546" s="24"/>
      <c r="Q1546" s="24"/>
      <c r="R1546" s="24"/>
      <c r="S1546" s="24"/>
      <c r="T1546" s="24"/>
      <c r="U1546" s="24"/>
      <c r="V1546" s="24"/>
      <c r="W1546" s="24"/>
      <c r="X1546" s="24"/>
      <c r="Y1546" s="24"/>
      <c r="Z1546" s="24"/>
      <c r="AA1546" s="24"/>
      <c r="AB1546" s="24"/>
      <c r="AC1546" s="24"/>
    </row>
    <row r="1547" spans="1:29">
      <c r="A1547" s="24"/>
      <c r="B1547" s="24"/>
      <c r="C1547" s="24"/>
      <c r="D1547" s="24"/>
      <c r="E1547" s="24"/>
      <c r="F1547" s="24"/>
      <c r="G1547" s="24"/>
      <c r="P1547" s="24"/>
      <c r="Q1547" s="24"/>
      <c r="R1547" s="24"/>
      <c r="S1547" s="24"/>
      <c r="T1547" s="24"/>
      <c r="U1547" s="24"/>
      <c r="V1547" s="24"/>
      <c r="W1547" s="24"/>
      <c r="X1547" s="24"/>
      <c r="Y1547" s="24"/>
      <c r="Z1547" s="24"/>
      <c r="AA1547" s="24"/>
      <c r="AB1547" s="24"/>
      <c r="AC1547" s="24"/>
    </row>
    <row r="1548" spans="1:29">
      <c r="A1548" s="24"/>
      <c r="B1548" s="24"/>
      <c r="C1548" s="24"/>
      <c r="D1548" s="24"/>
      <c r="E1548" s="24"/>
      <c r="F1548" s="24"/>
      <c r="G1548" s="24"/>
      <c r="P1548" s="24"/>
      <c r="Q1548" s="24"/>
      <c r="R1548" s="24"/>
      <c r="S1548" s="24"/>
      <c r="T1548" s="24"/>
      <c r="U1548" s="24"/>
      <c r="V1548" s="24"/>
      <c r="W1548" s="24"/>
      <c r="X1548" s="24"/>
      <c r="Y1548" s="24"/>
      <c r="Z1548" s="24"/>
      <c r="AA1548" s="24"/>
      <c r="AB1548" s="24"/>
      <c r="AC1548" s="24"/>
    </row>
    <row r="1549" spans="1:29">
      <c r="A1549" s="24"/>
      <c r="B1549" s="24"/>
      <c r="C1549" s="24"/>
      <c r="D1549" s="24"/>
      <c r="E1549" s="24"/>
      <c r="F1549" s="24"/>
      <c r="G1549" s="24"/>
      <c r="P1549" s="24"/>
      <c r="Q1549" s="24"/>
      <c r="R1549" s="24"/>
      <c r="S1549" s="24"/>
      <c r="T1549" s="24"/>
      <c r="U1549" s="24"/>
      <c r="V1549" s="24"/>
      <c r="W1549" s="24"/>
      <c r="X1549" s="24"/>
      <c r="Y1549" s="24"/>
      <c r="Z1549" s="24"/>
      <c r="AA1549" s="24"/>
      <c r="AB1549" s="24"/>
      <c r="AC1549" s="24"/>
    </row>
    <row r="1550" spans="1:29">
      <c r="A1550" s="24"/>
      <c r="B1550" s="24"/>
      <c r="C1550" s="24"/>
      <c r="D1550" s="24"/>
      <c r="E1550" s="24"/>
      <c r="F1550" s="24"/>
      <c r="G1550" s="24"/>
      <c r="P1550" s="24"/>
      <c r="Q1550" s="24"/>
      <c r="R1550" s="24"/>
      <c r="S1550" s="24"/>
      <c r="T1550" s="24"/>
      <c r="U1550" s="24"/>
      <c r="V1550" s="24"/>
      <c r="W1550" s="24"/>
      <c r="X1550" s="24"/>
      <c r="Y1550" s="24"/>
      <c r="Z1550" s="24"/>
      <c r="AA1550" s="24"/>
      <c r="AB1550" s="24"/>
      <c r="AC1550" s="24"/>
    </row>
    <row r="1551" spans="1:29">
      <c r="A1551" s="24"/>
      <c r="B1551" s="24"/>
      <c r="C1551" s="24"/>
      <c r="D1551" s="24"/>
      <c r="E1551" s="24"/>
      <c r="F1551" s="24"/>
      <c r="G1551" s="24"/>
      <c r="P1551" s="24"/>
      <c r="Q1551" s="24"/>
      <c r="R1551" s="24"/>
      <c r="S1551" s="24"/>
      <c r="T1551" s="24"/>
      <c r="U1551" s="24"/>
      <c r="V1551" s="24"/>
      <c r="W1551" s="24"/>
      <c r="X1551" s="24"/>
      <c r="Y1551" s="24"/>
      <c r="Z1551" s="24"/>
      <c r="AA1551" s="24"/>
      <c r="AB1551" s="24"/>
      <c r="AC1551" s="24"/>
    </row>
    <row r="1552" spans="1:29">
      <c r="A1552" s="24"/>
      <c r="B1552" s="24"/>
      <c r="C1552" s="24"/>
      <c r="D1552" s="24"/>
      <c r="E1552" s="24"/>
      <c r="F1552" s="24"/>
      <c r="G1552" s="24"/>
      <c r="P1552" s="24"/>
      <c r="Q1552" s="24"/>
      <c r="R1552" s="24"/>
      <c r="S1552" s="24"/>
      <c r="T1552" s="24"/>
      <c r="U1552" s="24"/>
      <c r="V1552" s="24"/>
      <c r="W1552" s="24"/>
      <c r="X1552" s="24"/>
      <c r="Y1552" s="24"/>
      <c r="Z1552" s="24"/>
      <c r="AA1552" s="24"/>
      <c r="AB1552" s="24"/>
      <c r="AC1552" s="24"/>
    </row>
    <row r="1553" spans="1:29">
      <c r="A1553" s="24"/>
      <c r="B1553" s="24"/>
      <c r="C1553" s="24"/>
      <c r="D1553" s="24"/>
      <c r="E1553" s="24"/>
      <c r="F1553" s="24"/>
      <c r="G1553" s="24"/>
      <c r="P1553" s="24"/>
      <c r="Q1553" s="24"/>
      <c r="R1553" s="24"/>
      <c r="S1553" s="24"/>
      <c r="T1553" s="24"/>
      <c r="U1553" s="24"/>
      <c r="V1553" s="24"/>
      <c r="W1553" s="24"/>
      <c r="X1553" s="24"/>
      <c r="Y1553" s="24"/>
      <c r="Z1553" s="24"/>
      <c r="AA1553" s="24"/>
      <c r="AB1553" s="24"/>
      <c r="AC1553" s="24"/>
    </row>
    <row r="1554" spans="1:29">
      <c r="A1554" s="24"/>
      <c r="B1554" s="24"/>
      <c r="C1554" s="24"/>
      <c r="D1554" s="24"/>
      <c r="E1554" s="24"/>
      <c r="F1554" s="24"/>
      <c r="G1554" s="24"/>
      <c r="P1554" s="24"/>
      <c r="Q1554" s="24"/>
      <c r="R1554" s="24"/>
      <c r="S1554" s="24"/>
      <c r="T1554" s="24"/>
      <c r="U1554" s="24"/>
      <c r="V1554" s="24"/>
      <c r="W1554" s="24"/>
      <c r="X1554" s="24"/>
      <c r="Y1554" s="24"/>
      <c r="Z1554" s="24"/>
      <c r="AA1554" s="24"/>
      <c r="AB1554" s="24"/>
      <c r="AC1554" s="24"/>
    </row>
    <row r="1555" spans="1:29">
      <c r="A1555" s="24"/>
      <c r="B1555" s="24"/>
      <c r="C1555" s="24"/>
      <c r="D1555" s="24"/>
      <c r="E1555" s="24"/>
      <c r="F1555" s="24"/>
      <c r="G1555" s="24"/>
      <c r="P1555" s="24"/>
      <c r="Q1555" s="24"/>
      <c r="R1555" s="24"/>
      <c r="S1555" s="24"/>
      <c r="T1555" s="24"/>
      <c r="U1555" s="24"/>
      <c r="V1555" s="24"/>
      <c r="W1555" s="24"/>
      <c r="X1555" s="24"/>
      <c r="Y1555" s="24"/>
      <c r="Z1555" s="24"/>
      <c r="AA1555" s="24"/>
      <c r="AB1555" s="24"/>
      <c r="AC1555" s="24"/>
    </row>
    <row r="1556" spans="1:29">
      <c r="A1556" s="24"/>
      <c r="B1556" s="24"/>
      <c r="C1556" s="24"/>
      <c r="D1556" s="24"/>
      <c r="E1556" s="24"/>
      <c r="F1556" s="24"/>
      <c r="G1556" s="24"/>
      <c r="P1556" s="24"/>
      <c r="Q1556" s="24"/>
      <c r="R1556" s="24"/>
      <c r="S1556" s="24"/>
      <c r="T1556" s="24"/>
      <c r="U1556" s="24"/>
      <c r="V1556" s="24"/>
      <c r="W1556" s="24"/>
      <c r="X1556" s="24"/>
      <c r="Y1556" s="24"/>
      <c r="Z1556" s="24"/>
      <c r="AA1556" s="24"/>
      <c r="AB1556" s="24"/>
      <c r="AC1556" s="24"/>
    </row>
    <row r="1557" spans="1:29">
      <c r="A1557" s="24"/>
      <c r="B1557" s="24"/>
      <c r="C1557" s="24"/>
      <c r="D1557" s="24"/>
      <c r="E1557" s="24"/>
      <c r="F1557" s="24"/>
      <c r="G1557" s="24"/>
      <c r="P1557" s="24"/>
      <c r="Q1557" s="24"/>
      <c r="R1557" s="24"/>
      <c r="S1557" s="24"/>
      <c r="T1557" s="24"/>
      <c r="U1557" s="24"/>
      <c r="V1557" s="24"/>
      <c r="W1557" s="24"/>
      <c r="X1557" s="24"/>
      <c r="Y1557" s="24"/>
      <c r="Z1557" s="24"/>
      <c r="AA1557" s="24"/>
      <c r="AB1557" s="24"/>
      <c r="AC1557" s="24"/>
    </row>
    <row r="1558" spans="1:29">
      <c r="A1558" s="24"/>
      <c r="B1558" s="24"/>
      <c r="C1558" s="24"/>
      <c r="D1558" s="24"/>
      <c r="E1558" s="24"/>
      <c r="F1558" s="24"/>
      <c r="G1558" s="24"/>
      <c r="P1558" s="24"/>
      <c r="Q1558" s="24"/>
      <c r="R1558" s="24"/>
      <c r="S1558" s="24"/>
      <c r="T1558" s="24"/>
      <c r="U1558" s="24"/>
      <c r="V1558" s="24"/>
      <c r="W1558" s="24"/>
      <c r="X1558" s="24"/>
      <c r="Y1558" s="24"/>
      <c r="Z1558" s="24"/>
      <c r="AA1558" s="24"/>
      <c r="AB1558" s="24"/>
      <c r="AC1558" s="24"/>
    </row>
    <row r="1559" spans="1:29">
      <c r="A1559" s="24"/>
      <c r="B1559" s="24"/>
      <c r="C1559" s="24"/>
      <c r="D1559" s="24"/>
      <c r="E1559" s="24"/>
      <c r="F1559" s="24"/>
      <c r="G1559" s="24"/>
      <c r="P1559" s="24"/>
      <c r="Q1559" s="24"/>
      <c r="R1559" s="24"/>
      <c r="S1559" s="24"/>
      <c r="T1559" s="24"/>
      <c r="U1559" s="24"/>
      <c r="V1559" s="24"/>
      <c r="W1559" s="24"/>
      <c r="X1559" s="24"/>
      <c r="Y1559" s="24"/>
      <c r="Z1559" s="24"/>
      <c r="AA1559" s="24"/>
      <c r="AB1559" s="24"/>
      <c r="AC1559" s="24"/>
    </row>
    <row r="1560" spans="1:29">
      <c r="A1560" s="24"/>
      <c r="B1560" s="24"/>
      <c r="C1560" s="24"/>
      <c r="D1560" s="24"/>
      <c r="E1560" s="24"/>
      <c r="F1560" s="24"/>
      <c r="G1560" s="24"/>
      <c r="P1560" s="24"/>
      <c r="Q1560" s="24"/>
      <c r="R1560" s="24"/>
      <c r="S1560" s="24"/>
      <c r="T1560" s="24"/>
      <c r="U1560" s="24"/>
      <c r="V1560" s="24"/>
      <c r="W1560" s="24"/>
      <c r="X1560" s="24"/>
      <c r="Y1560" s="24"/>
      <c r="Z1560" s="24"/>
      <c r="AA1560" s="24"/>
      <c r="AB1560" s="24"/>
      <c r="AC1560" s="24"/>
    </row>
    <row r="1561" spans="1:29">
      <c r="A1561" s="24"/>
      <c r="B1561" s="24"/>
      <c r="C1561" s="24"/>
      <c r="D1561" s="24"/>
      <c r="E1561" s="24"/>
      <c r="F1561" s="24"/>
      <c r="G1561" s="24"/>
      <c r="P1561" s="24"/>
      <c r="Q1561" s="24"/>
      <c r="R1561" s="24"/>
      <c r="S1561" s="24"/>
      <c r="T1561" s="24"/>
      <c r="U1561" s="24"/>
      <c r="V1561" s="24"/>
      <c r="W1561" s="24"/>
      <c r="X1561" s="24"/>
      <c r="Y1561" s="24"/>
      <c r="Z1561" s="24"/>
      <c r="AA1561" s="24"/>
      <c r="AB1561" s="24"/>
      <c r="AC1561" s="24"/>
    </row>
    <row r="1562" spans="1:29">
      <c r="A1562" s="24"/>
      <c r="B1562" s="24"/>
      <c r="C1562" s="24"/>
      <c r="D1562" s="24"/>
      <c r="E1562" s="24"/>
      <c r="F1562" s="24"/>
      <c r="G1562" s="24"/>
      <c r="P1562" s="24"/>
      <c r="Q1562" s="24"/>
      <c r="R1562" s="24"/>
      <c r="S1562" s="24"/>
      <c r="T1562" s="24"/>
      <c r="U1562" s="24"/>
      <c r="V1562" s="24"/>
      <c r="W1562" s="24"/>
      <c r="X1562" s="24"/>
      <c r="Y1562" s="24"/>
      <c r="Z1562" s="24"/>
      <c r="AA1562" s="24"/>
      <c r="AB1562" s="24"/>
      <c r="AC1562" s="24"/>
    </row>
    <row r="1563" spans="1:29">
      <c r="A1563" s="24"/>
      <c r="B1563" s="24"/>
      <c r="C1563" s="24"/>
      <c r="D1563" s="24"/>
      <c r="E1563" s="24"/>
      <c r="F1563" s="24"/>
      <c r="G1563" s="24"/>
      <c r="P1563" s="24"/>
      <c r="Q1563" s="24"/>
      <c r="R1563" s="24"/>
      <c r="S1563" s="24"/>
      <c r="T1563" s="24"/>
      <c r="U1563" s="24"/>
      <c r="V1563" s="24"/>
      <c r="W1563" s="24"/>
      <c r="X1563" s="24"/>
      <c r="Y1563" s="24"/>
      <c r="Z1563" s="24"/>
      <c r="AA1563" s="24"/>
      <c r="AB1563" s="24"/>
      <c r="AC1563" s="24"/>
    </row>
    <row r="1564" spans="1:29">
      <c r="A1564" s="24"/>
      <c r="B1564" s="24"/>
      <c r="C1564" s="24"/>
      <c r="D1564" s="24"/>
      <c r="E1564" s="24"/>
      <c r="F1564" s="24"/>
      <c r="G1564" s="24"/>
      <c r="P1564" s="24"/>
      <c r="Q1564" s="24"/>
      <c r="R1564" s="24"/>
      <c r="S1564" s="24"/>
      <c r="T1564" s="24"/>
      <c r="U1564" s="24"/>
      <c r="V1564" s="24"/>
      <c r="W1564" s="24"/>
      <c r="X1564" s="24"/>
      <c r="Y1564" s="24"/>
      <c r="Z1564" s="24"/>
      <c r="AA1564" s="24"/>
      <c r="AB1564" s="24"/>
      <c r="AC1564" s="24"/>
    </row>
    <row r="1565" spans="1:29">
      <c r="A1565" s="24"/>
      <c r="B1565" s="24"/>
      <c r="C1565" s="24"/>
      <c r="D1565" s="24"/>
      <c r="E1565" s="24"/>
      <c r="F1565" s="24"/>
      <c r="G1565" s="24"/>
      <c r="P1565" s="24"/>
      <c r="Q1565" s="24"/>
      <c r="R1565" s="24"/>
      <c r="S1565" s="24"/>
      <c r="T1565" s="24"/>
      <c r="U1565" s="24"/>
      <c r="V1565" s="24"/>
      <c r="W1565" s="24"/>
      <c r="X1565" s="24"/>
      <c r="Y1565" s="24"/>
      <c r="Z1565" s="24"/>
      <c r="AA1565" s="24"/>
      <c r="AB1565" s="24"/>
      <c r="AC1565" s="24"/>
    </row>
    <row r="1566" spans="1:29">
      <c r="A1566" s="24"/>
      <c r="B1566" s="24"/>
      <c r="C1566" s="24"/>
      <c r="D1566" s="24"/>
      <c r="E1566" s="24"/>
      <c r="F1566" s="24"/>
      <c r="G1566" s="24"/>
      <c r="P1566" s="24"/>
      <c r="Q1566" s="24"/>
      <c r="R1566" s="24"/>
      <c r="S1566" s="24"/>
      <c r="T1566" s="24"/>
      <c r="U1566" s="24"/>
      <c r="V1566" s="24"/>
      <c r="W1566" s="24"/>
      <c r="X1566" s="24"/>
      <c r="Y1566" s="24"/>
      <c r="Z1566" s="24"/>
      <c r="AA1566" s="24"/>
      <c r="AB1566" s="24"/>
      <c r="AC1566" s="24"/>
    </row>
    <row r="1567" spans="1:29">
      <c r="A1567" s="24"/>
      <c r="B1567" s="24"/>
      <c r="C1567" s="24"/>
      <c r="D1567" s="24"/>
      <c r="E1567" s="24"/>
      <c r="F1567" s="24"/>
      <c r="G1567" s="24"/>
      <c r="P1567" s="24"/>
      <c r="Q1567" s="24"/>
      <c r="R1567" s="24"/>
      <c r="S1567" s="24"/>
      <c r="T1567" s="24"/>
      <c r="U1567" s="24"/>
      <c r="V1567" s="24"/>
      <c r="W1567" s="24"/>
      <c r="X1567" s="24"/>
      <c r="Y1567" s="24"/>
      <c r="Z1567" s="24"/>
      <c r="AA1567" s="24"/>
      <c r="AB1567" s="24"/>
      <c r="AC1567" s="24"/>
    </row>
    <row r="1568" spans="1:29">
      <c r="A1568" s="24"/>
      <c r="B1568" s="24"/>
      <c r="C1568" s="24"/>
      <c r="D1568" s="24"/>
      <c r="E1568" s="24"/>
      <c r="F1568" s="24"/>
      <c r="G1568" s="24"/>
      <c r="P1568" s="24"/>
      <c r="Q1568" s="24"/>
      <c r="R1568" s="24"/>
      <c r="S1568" s="24"/>
      <c r="T1568" s="24"/>
      <c r="U1568" s="24"/>
      <c r="V1568" s="24"/>
      <c r="W1568" s="24"/>
      <c r="X1568" s="24"/>
      <c r="Y1568" s="24"/>
      <c r="Z1568" s="24"/>
      <c r="AA1568" s="24"/>
      <c r="AB1568" s="24"/>
      <c r="AC1568" s="24"/>
    </row>
    <row r="1569" spans="1:29">
      <c r="A1569" s="24"/>
      <c r="B1569" s="24"/>
      <c r="C1569" s="24"/>
      <c r="D1569" s="24"/>
      <c r="E1569" s="24"/>
      <c r="F1569" s="24"/>
      <c r="G1569" s="24"/>
      <c r="P1569" s="24"/>
      <c r="Q1569" s="24"/>
      <c r="R1569" s="24"/>
      <c r="S1569" s="24"/>
      <c r="T1569" s="24"/>
      <c r="U1569" s="24"/>
      <c r="V1569" s="24"/>
      <c r="W1569" s="24"/>
      <c r="X1569" s="24"/>
      <c r="Y1569" s="24"/>
      <c r="Z1569" s="24"/>
      <c r="AA1569" s="24"/>
      <c r="AB1569" s="24"/>
      <c r="AC1569" s="24"/>
    </row>
    <row r="1570" spans="1:29">
      <c r="A1570" s="24"/>
      <c r="B1570" s="24"/>
      <c r="C1570" s="24"/>
      <c r="D1570" s="24"/>
      <c r="E1570" s="24"/>
      <c r="F1570" s="24"/>
      <c r="G1570" s="24"/>
      <c r="P1570" s="24"/>
      <c r="Q1570" s="24"/>
      <c r="R1570" s="24"/>
      <c r="S1570" s="24"/>
      <c r="T1570" s="24"/>
      <c r="U1570" s="24"/>
      <c r="V1570" s="24"/>
      <c r="W1570" s="24"/>
      <c r="X1570" s="24"/>
      <c r="Y1570" s="24"/>
      <c r="Z1570" s="24"/>
      <c r="AA1570" s="24"/>
      <c r="AB1570" s="24"/>
      <c r="AC1570" s="24"/>
    </row>
    <row r="1571" spans="1:29">
      <c r="A1571" s="24"/>
      <c r="B1571" s="24"/>
      <c r="C1571" s="24"/>
      <c r="D1571" s="24"/>
      <c r="E1571" s="24"/>
      <c r="F1571" s="24"/>
      <c r="G1571" s="24"/>
      <c r="P1571" s="24"/>
      <c r="Q1571" s="24"/>
      <c r="R1571" s="24"/>
      <c r="S1571" s="24"/>
      <c r="T1571" s="24"/>
      <c r="U1571" s="24"/>
      <c r="V1571" s="24"/>
      <c r="W1571" s="24"/>
      <c r="X1571" s="24"/>
      <c r="Y1571" s="24"/>
      <c r="Z1571" s="24"/>
      <c r="AA1571" s="24"/>
      <c r="AB1571" s="24"/>
      <c r="AC1571" s="24"/>
    </row>
    <row r="1572" spans="1:29">
      <c r="A1572" s="24"/>
      <c r="B1572" s="24"/>
      <c r="C1572" s="24"/>
      <c r="D1572" s="24"/>
      <c r="E1572" s="24"/>
      <c r="F1572" s="24"/>
      <c r="G1572" s="24"/>
      <c r="P1572" s="24"/>
      <c r="Q1572" s="24"/>
      <c r="R1572" s="24"/>
      <c r="S1572" s="24"/>
      <c r="T1572" s="24"/>
      <c r="U1572" s="24"/>
      <c r="V1572" s="24"/>
      <c r="W1572" s="24"/>
      <c r="X1572" s="24"/>
      <c r="Y1572" s="24"/>
      <c r="Z1572" s="24"/>
      <c r="AA1572" s="24"/>
      <c r="AB1572" s="24"/>
      <c r="AC1572" s="24"/>
    </row>
    <row r="1573" spans="1:29">
      <c r="A1573" s="24"/>
      <c r="B1573" s="24"/>
      <c r="C1573" s="24"/>
      <c r="D1573" s="24"/>
      <c r="E1573" s="24"/>
      <c r="F1573" s="24"/>
      <c r="G1573" s="24"/>
      <c r="P1573" s="24"/>
      <c r="Q1573" s="24"/>
      <c r="R1573" s="24"/>
      <c r="S1573" s="24"/>
      <c r="T1573" s="24"/>
      <c r="U1573" s="24"/>
      <c r="V1573" s="24"/>
      <c r="W1573" s="24"/>
      <c r="X1573" s="24"/>
      <c r="Y1573" s="24"/>
      <c r="Z1573" s="24"/>
      <c r="AA1573" s="24"/>
      <c r="AB1573" s="24"/>
      <c r="AC1573" s="24"/>
    </row>
    <row r="1574" spans="1:29">
      <c r="A1574" s="24"/>
      <c r="B1574" s="24"/>
      <c r="C1574" s="24"/>
      <c r="D1574" s="24"/>
      <c r="E1574" s="24"/>
      <c r="F1574" s="24"/>
      <c r="G1574" s="24"/>
      <c r="P1574" s="24"/>
      <c r="Q1574" s="24"/>
      <c r="R1574" s="24"/>
      <c r="S1574" s="24"/>
      <c r="T1574" s="24"/>
      <c r="U1574" s="24"/>
      <c r="V1574" s="24"/>
      <c r="W1574" s="24"/>
      <c r="X1574" s="24"/>
      <c r="Y1574" s="24"/>
      <c r="Z1574" s="24"/>
      <c r="AA1574" s="24"/>
      <c r="AB1574" s="24"/>
      <c r="AC1574" s="24"/>
    </row>
    <row r="1575" spans="1:29">
      <c r="A1575" s="24"/>
      <c r="B1575" s="24"/>
      <c r="C1575" s="24"/>
      <c r="D1575" s="24"/>
      <c r="E1575" s="24"/>
      <c r="F1575" s="24"/>
      <c r="G1575" s="24"/>
      <c r="P1575" s="24"/>
      <c r="Q1575" s="24"/>
      <c r="R1575" s="24"/>
      <c r="S1575" s="24"/>
      <c r="T1575" s="24"/>
      <c r="U1575" s="24"/>
      <c r="V1575" s="24"/>
      <c r="W1575" s="24"/>
      <c r="X1575" s="24"/>
      <c r="Y1575" s="24"/>
      <c r="Z1575" s="24"/>
      <c r="AA1575" s="24"/>
      <c r="AB1575" s="24"/>
      <c r="AC1575" s="24"/>
    </row>
    <row r="1576" spans="1:29">
      <c r="A1576" s="24"/>
      <c r="B1576" s="24"/>
      <c r="C1576" s="24"/>
      <c r="D1576" s="24"/>
      <c r="E1576" s="24"/>
      <c r="F1576" s="24"/>
      <c r="G1576" s="24"/>
      <c r="P1576" s="24"/>
      <c r="Q1576" s="24"/>
      <c r="R1576" s="24"/>
      <c r="S1576" s="24"/>
      <c r="T1576" s="24"/>
      <c r="U1576" s="24"/>
      <c r="V1576" s="24"/>
      <c r="W1576" s="24"/>
      <c r="X1576" s="24"/>
      <c r="Y1576" s="24"/>
      <c r="Z1576" s="24"/>
      <c r="AA1576" s="24"/>
      <c r="AB1576" s="24"/>
      <c r="AC1576" s="24"/>
    </row>
    <row r="1577" spans="1:29">
      <c r="A1577" s="24"/>
      <c r="B1577" s="24"/>
      <c r="C1577" s="24"/>
      <c r="D1577" s="24"/>
      <c r="E1577" s="24"/>
      <c r="F1577" s="24"/>
      <c r="G1577" s="24"/>
      <c r="P1577" s="24"/>
      <c r="Q1577" s="24"/>
      <c r="R1577" s="24"/>
      <c r="S1577" s="24"/>
      <c r="T1577" s="24"/>
      <c r="U1577" s="24"/>
      <c r="V1577" s="24"/>
      <c r="W1577" s="24"/>
      <c r="X1577" s="24"/>
      <c r="Y1577" s="24"/>
      <c r="Z1577" s="24"/>
      <c r="AA1577" s="24"/>
      <c r="AB1577" s="24"/>
      <c r="AC1577" s="24"/>
    </row>
    <row r="1578" spans="1:29">
      <c r="A1578" s="24"/>
      <c r="B1578" s="24"/>
      <c r="C1578" s="24"/>
      <c r="D1578" s="24"/>
      <c r="E1578" s="24"/>
      <c r="F1578" s="24"/>
      <c r="G1578" s="24"/>
      <c r="P1578" s="24"/>
      <c r="Q1578" s="24"/>
      <c r="R1578" s="24"/>
      <c r="S1578" s="24"/>
      <c r="T1578" s="24"/>
      <c r="U1578" s="24"/>
      <c r="V1578" s="24"/>
      <c r="W1578" s="24"/>
      <c r="X1578" s="24"/>
      <c r="Y1578" s="24"/>
      <c r="Z1578" s="24"/>
      <c r="AA1578" s="24"/>
      <c r="AB1578" s="24"/>
      <c r="AC1578" s="24"/>
    </row>
    <row r="1579" spans="1:29">
      <c r="A1579" s="24"/>
      <c r="B1579" s="24"/>
      <c r="C1579" s="24"/>
      <c r="D1579" s="24"/>
      <c r="E1579" s="24"/>
      <c r="F1579" s="24"/>
      <c r="G1579" s="24"/>
      <c r="P1579" s="24"/>
      <c r="Q1579" s="24"/>
      <c r="R1579" s="24"/>
      <c r="S1579" s="24"/>
      <c r="T1579" s="24"/>
      <c r="U1579" s="24"/>
      <c r="V1579" s="24"/>
      <c r="W1579" s="24"/>
      <c r="X1579" s="24"/>
      <c r="Y1579" s="24"/>
      <c r="Z1579" s="24"/>
      <c r="AA1579" s="24"/>
      <c r="AB1579" s="24"/>
      <c r="AC1579" s="24"/>
    </row>
    <row r="1580" spans="1:29">
      <c r="A1580" s="24"/>
      <c r="B1580" s="24"/>
      <c r="C1580" s="24"/>
      <c r="D1580" s="24"/>
      <c r="E1580" s="24"/>
      <c r="F1580" s="24"/>
      <c r="G1580" s="24"/>
      <c r="P1580" s="24"/>
      <c r="Q1580" s="24"/>
      <c r="R1580" s="24"/>
      <c r="S1580" s="24"/>
      <c r="T1580" s="24"/>
      <c r="U1580" s="24"/>
      <c r="V1580" s="24"/>
      <c r="W1580" s="24"/>
      <c r="X1580" s="24"/>
      <c r="Y1580" s="24"/>
      <c r="Z1580" s="24"/>
      <c r="AA1580" s="24"/>
      <c r="AB1580" s="24"/>
      <c r="AC1580" s="24"/>
    </row>
    <row r="1581" spans="1:29">
      <c r="A1581" s="24"/>
      <c r="B1581" s="24"/>
      <c r="C1581" s="24"/>
      <c r="D1581" s="24"/>
      <c r="E1581" s="24"/>
      <c r="F1581" s="24"/>
      <c r="G1581" s="24"/>
      <c r="P1581" s="24"/>
      <c r="Q1581" s="24"/>
      <c r="R1581" s="24"/>
      <c r="S1581" s="24"/>
      <c r="T1581" s="24"/>
      <c r="U1581" s="24"/>
      <c r="V1581" s="24"/>
      <c r="W1581" s="24"/>
      <c r="X1581" s="24"/>
      <c r="Y1581" s="24"/>
      <c r="Z1581" s="24"/>
      <c r="AA1581" s="24"/>
      <c r="AB1581" s="24"/>
      <c r="AC1581" s="24"/>
    </row>
    <row r="1582" spans="1:29">
      <c r="A1582" s="24"/>
      <c r="B1582" s="24"/>
      <c r="C1582" s="24"/>
      <c r="D1582" s="24"/>
      <c r="E1582" s="24"/>
      <c r="F1582" s="24"/>
      <c r="G1582" s="24"/>
      <c r="P1582" s="24"/>
      <c r="Q1582" s="24"/>
      <c r="R1582" s="24"/>
      <c r="S1582" s="24"/>
      <c r="T1582" s="24"/>
      <c r="U1582" s="24"/>
      <c r="V1582" s="24"/>
      <c r="W1582" s="24"/>
      <c r="X1582" s="24"/>
      <c r="Y1582" s="24"/>
      <c r="Z1582" s="24"/>
      <c r="AA1582" s="24"/>
      <c r="AB1582" s="24"/>
      <c r="AC1582" s="24"/>
    </row>
    <row r="1583" spans="1:29">
      <c r="A1583" s="24"/>
      <c r="B1583" s="24"/>
      <c r="C1583" s="24"/>
      <c r="D1583" s="24"/>
      <c r="E1583" s="24"/>
      <c r="F1583" s="24"/>
      <c r="G1583" s="24"/>
      <c r="P1583" s="24"/>
      <c r="Q1583" s="24"/>
      <c r="R1583" s="24"/>
      <c r="S1583" s="24"/>
      <c r="T1583" s="24"/>
      <c r="U1583" s="24"/>
      <c r="V1583" s="24"/>
      <c r="W1583" s="24"/>
      <c r="X1583" s="24"/>
      <c r="Y1583" s="24"/>
      <c r="Z1583" s="24"/>
      <c r="AA1583" s="24"/>
      <c r="AB1583" s="24"/>
      <c r="AC1583" s="24"/>
    </row>
    <row r="1584" spans="1:29">
      <c r="A1584" s="24"/>
      <c r="B1584" s="24"/>
      <c r="C1584" s="24"/>
      <c r="D1584" s="24"/>
      <c r="E1584" s="24"/>
      <c r="F1584" s="24"/>
      <c r="G1584" s="24"/>
      <c r="P1584" s="24"/>
      <c r="Q1584" s="24"/>
      <c r="R1584" s="24"/>
      <c r="S1584" s="24"/>
      <c r="T1584" s="24"/>
      <c r="U1584" s="24"/>
      <c r="V1584" s="24"/>
      <c r="W1584" s="24"/>
      <c r="X1584" s="24"/>
      <c r="Y1584" s="24"/>
      <c r="Z1584" s="24"/>
      <c r="AA1584" s="24"/>
      <c r="AB1584" s="24"/>
      <c r="AC1584" s="24"/>
    </row>
    <row r="1585" spans="1:29">
      <c r="A1585" s="24"/>
      <c r="B1585" s="24"/>
      <c r="C1585" s="24"/>
      <c r="D1585" s="24"/>
      <c r="E1585" s="24"/>
      <c r="F1585" s="24"/>
      <c r="G1585" s="24"/>
      <c r="P1585" s="24"/>
      <c r="Q1585" s="24"/>
      <c r="R1585" s="24"/>
      <c r="S1585" s="24"/>
      <c r="T1585" s="24"/>
      <c r="U1585" s="24"/>
      <c r="V1585" s="24"/>
      <c r="W1585" s="24"/>
      <c r="X1585" s="24"/>
      <c r="Y1585" s="24"/>
      <c r="Z1585" s="24"/>
      <c r="AA1585" s="24"/>
      <c r="AB1585" s="24"/>
      <c r="AC1585" s="24"/>
    </row>
    <row r="1586" spans="1:29">
      <c r="A1586" s="24"/>
      <c r="B1586" s="24"/>
      <c r="C1586" s="24"/>
      <c r="D1586" s="24"/>
      <c r="E1586" s="24"/>
      <c r="F1586" s="24"/>
      <c r="G1586" s="24"/>
      <c r="P1586" s="24"/>
      <c r="Q1586" s="24"/>
      <c r="R1586" s="24"/>
      <c r="S1586" s="24"/>
      <c r="T1586" s="24"/>
      <c r="U1586" s="24"/>
      <c r="V1586" s="24"/>
      <c r="W1586" s="24"/>
      <c r="X1586" s="24"/>
      <c r="Y1586" s="24"/>
      <c r="Z1586" s="24"/>
      <c r="AA1586" s="24"/>
      <c r="AB1586" s="24"/>
      <c r="AC1586" s="24"/>
    </row>
    <row r="1587" spans="1:29">
      <c r="A1587" s="24"/>
      <c r="B1587" s="24"/>
      <c r="C1587" s="24"/>
      <c r="D1587" s="24"/>
      <c r="E1587" s="24"/>
      <c r="F1587" s="24"/>
      <c r="G1587" s="24"/>
      <c r="P1587" s="24"/>
      <c r="Q1587" s="24"/>
      <c r="R1587" s="24"/>
      <c r="S1587" s="24"/>
      <c r="T1587" s="24"/>
      <c r="U1587" s="24"/>
      <c r="V1587" s="24"/>
      <c r="W1587" s="24"/>
      <c r="X1587" s="24"/>
      <c r="Y1587" s="24"/>
      <c r="Z1587" s="24"/>
      <c r="AA1587" s="24"/>
      <c r="AB1587" s="24"/>
      <c r="AC1587" s="24"/>
    </row>
    <row r="1588" spans="1:29">
      <c r="A1588" s="24"/>
      <c r="B1588" s="24"/>
      <c r="C1588" s="24"/>
      <c r="D1588" s="24"/>
      <c r="E1588" s="24"/>
      <c r="F1588" s="24"/>
      <c r="G1588" s="24"/>
      <c r="P1588" s="24"/>
      <c r="Q1588" s="24"/>
      <c r="R1588" s="24"/>
      <c r="S1588" s="24"/>
      <c r="T1588" s="24"/>
      <c r="U1588" s="24"/>
      <c r="V1588" s="24"/>
      <c r="W1588" s="24"/>
      <c r="X1588" s="24"/>
      <c r="Y1588" s="24"/>
      <c r="Z1588" s="24"/>
      <c r="AA1588" s="24"/>
      <c r="AB1588" s="24"/>
      <c r="AC1588" s="24"/>
    </row>
    <row r="1589" spans="1:29">
      <c r="A1589" s="24"/>
      <c r="B1589" s="24"/>
      <c r="C1589" s="24"/>
      <c r="D1589" s="24"/>
      <c r="E1589" s="24"/>
      <c r="F1589" s="24"/>
      <c r="G1589" s="24"/>
      <c r="P1589" s="24"/>
      <c r="Q1589" s="24"/>
      <c r="R1589" s="24"/>
      <c r="S1589" s="24"/>
      <c r="T1589" s="24"/>
      <c r="U1589" s="24"/>
      <c r="V1589" s="24"/>
      <c r="W1589" s="24"/>
      <c r="X1589" s="24"/>
      <c r="Y1589" s="24"/>
      <c r="Z1589" s="24"/>
      <c r="AA1589" s="24"/>
      <c r="AB1589" s="24"/>
      <c r="AC1589" s="24"/>
    </row>
    <row r="1590" spans="1:29">
      <c r="A1590" s="24"/>
      <c r="B1590" s="24"/>
      <c r="C1590" s="24"/>
      <c r="D1590" s="24"/>
      <c r="E1590" s="24"/>
      <c r="F1590" s="24"/>
      <c r="G1590" s="24"/>
      <c r="P1590" s="24"/>
      <c r="Q1590" s="24"/>
      <c r="R1590" s="24"/>
      <c r="S1590" s="24"/>
      <c r="T1590" s="24"/>
      <c r="U1590" s="24"/>
      <c r="V1590" s="24"/>
      <c r="W1590" s="24"/>
      <c r="X1590" s="24"/>
      <c r="Y1590" s="24"/>
      <c r="Z1590" s="24"/>
      <c r="AA1590" s="24"/>
      <c r="AB1590" s="24"/>
      <c r="AC1590" s="24"/>
    </row>
    <row r="1591" spans="1:29">
      <c r="A1591" s="24"/>
      <c r="B1591" s="24"/>
      <c r="C1591" s="24"/>
      <c r="D1591" s="24"/>
      <c r="E1591" s="24"/>
      <c r="F1591" s="24"/>
      <c r="G1591" s="24"/>
      <c r="P1591" s="24"/>
      <c r="Q1591" s="24"/>
      <c r="R1591" s="24"/>
      <c r="S1591" s="24"/>
      <c r="T1591" s="24"/>
      <c r="U1591" s="24"/>
      <c r="V1591" s="24"/>
      <c r="W1591" s="24"/>
      <c r="X1591" s="24"/>
      <c r="Y1591" s="24"/>
      <c r="Z1591" s="24"/>
      <c r="AA1591" s="24"/>
      <c r="AB1591" s="24"/>
      <c r="AC1591" s="24"/>
    </row>
    <row r="1592" spans="1:29">
      <c r="A1592" s="24"/>
      <c r="B1592" s="24"/>
      <c r="C1592" s="24"/>
      <c r="D1592" s="24"/>
      <c r="E1592" s="24"/>
      <c r="F1592" s="24"/>
      <c r="G1592" s="24"/>
      <c r="P1592" s="24"/>
      <c r="Q1592" s="24"/>
      <c r="R1592" s="24"/>
      <c r="S1592" s="24"/>
      <c r="T1592" s="24"/>
      <c r="U1592" s="24"/>
      <c r="V1592" s="24"/>
      <c r="W1592" s="24"/>
      <c r="X1592" s="24"/>
      <c r="Y1592" s="24"/>
      <c r="Z1592" s="24"/>
      <c r="AA1592" s="24"/>
      <c r="AB1592" s="24"/>
      <c r="AC1592" s="24"/>
    </row>
    <row r="1593" spans="1:29">
      <c r="A1593" s="24"/>
      <c r="B1593" s="24"/>
      <c r="C1593" s="24"/>
      <c r="D1593" s="24"/>
      <c r="E1593" s="24"/>
      <c r="F1593" s="24"/>
      <c r="G1593" s="24"/>
      <c r="P1593" s="24"/>
      <c r="Q1593" s="24"/>
      <c r="R1593" s="24"/>
      <c r="S1593" s="24"/>
      <c r="T1593" s="24"/>
      <c r="U1593" s="24"/>
      <c r="V1593" s="24"/>
      <c r="W1593" s="24"/>
      <c r="X1593" s="24"/>
      <c r="Y1593" s="24"/>
      <c r="Z1593" s="24"/>
      <c r="AA1593" s="24"/>
      <c r="AB1593" s="24"/>
      <c r="AC1593" s="24"/>
    </row>
    <row r="1594" spans="1:29">
      <c r="A1594" s="24"/>
      <c r="B1594" s="24"/>
      <c r="C1594" s="24"/>
      <c r="D1594" s="24"/>
      <c r="E1594" s="24"/>
      <c r="F1594" s="24"/>
      <c r="G1594" s="24"/>
      <c r="P1594" s="24"/>
      <c r="Q1594" s="24"/>
      <c r="R1594" s="24"/>
      <c r="S1594" s="24"/>
      <c r="T1594" s="24"/>
      <c r="U1594" s="24"/>
      <c r="V1594" s="24"/>
      <c r="W1594" s="24"/>
      <c r="X1594" s="24"/>
      <c r="Y1594" s="24"/>
      <c r="Z1594" s="24"/>
      <c r="AA1594" s="24"/>
      <c r="AB1594" s="24"/>
      <c r="AC1594" s="24"/>
    </row>
    <row r="1595" spans="1:29">
      <c r="A1595" s="24"/>
      <c r="B1595" s="24"/>
      <c r="C1595" s="24"/>
      <c r="D1595" s="24"/>
      <c r="E1595" s="24"/>
      <c r="F1595" s="24"/>
      <c r="G1595" s="24"/>
      <c r="P1595" s="24"/>
      <c r="Q1595" s="24"/>
      <c r="R1595" s="24"/>
      <c r="S1595" s="24"/>
      <c r="T1595" s="24"/>
      <c r="U1595" s="24"/>
      <c r="V1595" s="24"/>
      <c r="W1595" s="24"/>
      <c r="X1595" s="24"/>
      <c r="Y1595" s="24"/>
      <c r="Z1595" s="24"/>
      <c r="AA1595" s="24"/>
      <c r="AB1595" s="24"/>
      <c r="AC1595" s="24"/>
    </row>
    <row r="1596" spans="1:29">
      <c r="A1596" s="24"/>
      <c r="B1596" s="24"/>
      <c r="C1596" s="24"/>
      <c r="D1596" s="24"/>
      <c r="E1596" s="24"/>
      <c r="F1596" s="24"/>
      <c r="G1596" s="24"/>
      <c r="P1596" s="24"/>
      <c r="Q1596" s="24"/>
      <c r="R1596" s="24"/>
      <c r="S1596" s="24"/>
      <c r="T1596" s="24"/>
      <c r="U1596" s="24"/>
      <c r="V1596" s="24"/>
      <c r="W1596" s="24"/>
      <c r="X1596" s="24"/>
      <c r="Y1596" s="24"/>
      <c r="Z1596" s="24"/>
      <c r="AA1596" s="24"/>
      <c r="AB1596" s="24"/>
      <c r="AC1596" s="24"/>
    </row>
    <row r="1597" spans="1:29">
      <c r="A1597" s="24"/>
      <c r="B1597" s="24"/>
      <c r="C1597" s="24"/>
      <c r="D1597" s="24"/>
      <c r="E1597" s="24"/>
      <c r="F1597" s="24"/>
      <c r="G1597" s="24"/>
      <c r="P1597" s="24"/>
      <c r="Q1597" s="24"/>
      <c r="R1597" s="24"/>
      <c r="S1597" s="24"/>
      <c r="T1597" s="24"/>
      <c r="U1597" s="24"/>
      <c r="V1597" s="24"/>
      <c r="W1597" s="24"/>
      <c r="X1597" s="24"/>
      <c r="Y1597" s="24"/>
      <c r="Z1597" s="24"/>
      <c r="AA1597" s="24"/>
      <c r="AB1597" s="24"/>
      <c r="AC1597" s="24"/>
    </row>
    <row r="1598" spans="1:29">
      <c r="A1598" s="24"/>
      <c r="B1598" s="24"/>
      <c r="C1598" s="24"/>
      <c r="D1598" s="24"/>
      <c r="E1598" s="24"/>
      <c r="F1598" s="24"/>
      <c r="G1598" s="24"/>
      <c r="P1598" s="24"/>
      <c r="Q1598" s="24"/>
      <c r="R1598" s="24"/>
      <c r="S1598" s="24"/>
      <c r="T1598" s="24"/>
      <c r="U1598" s="24"/>
      <c r="V1598" s="24"/>
      <c r="W1598" s="24"/>
      <c r="X1598" s="24"/>
      <c r="Y1598" s="24"/>
      <c r="Z1598" s="24"/>
      <c r="AA1598" s="24"/>
      <c r="AB1598" s="24"/>
      <c r="AC1598" s="24"/>
    </row>
    <row r="1599" spans="1:29">
      <c r="A1599" s="24"/>
      <c r="B1599" s="24"/>
      <c r="C1599" s="24"/>
      <c r="D1599" s="24"/>
      <c r="E1599" s="24"/>
      <c r="F1599" s="24"/>
      <c r="G1599" s="24"/>
      <c r="P1599" s="24"/>
      <c r="Q1599" s="24"/>
      <c r="R1599" s="24"/>
      <c r="S1599" s="24"/>
      <c r="T1599" s="24"/>
      <c r="U1599" s="24"/>
      <c r="V1599" s="24"/>
      <c r="W1599" s="24"/>
      <c r="X1599" s="24"/>
      <c r="Y1599" s="24"/>
      <c r="Z1599" s="24"/>
      <c r="AA1599" s="24"/>
      <c r="AB1599" s="24"/>
      <c r="AC1599" s="24"/>
    </row>
    <row r="1600" spans="1:29">
      <c r="A1600" s="24"/>
      <c r="B1600" s="24"/>
      <c r="C1600" s="24"/>
      <c r="D1600" s="24"/>
      <c r="E1600" s="24"/>
      <c r="F1600" s="24"/>
      <c r="G1600" s="24"/>
      <c r="P1600" s="24"/>
      <c r="Q1600" s="24"/>
      <c r="R1600" s="24"/>
      <c r="S1600" s="24"/>
      <c r="T1600" s="24"/>
      <c r="U1600" s="24"/>
      <c r="V1600" s="24"/>
      <c r="W1600" s="24"/>
      <c r="X1600" s="24"/>
      <c r="Y1600" s="24"/>
      <c r="Z1600" s="24"/>
      <c r="AA1600" s="24"/>
      <c r="AB1600" s="24"/>
      <c r="AC1600" s="24"/>
    </row>
    <row r="1601" spans="1:29">
      <c r="A1601" s="24"/>
      <c r="B1601" s="24"/>
      <c r="C1601" s="24"/>
      <c r="D1601" s="24"/>
      <c r="E1601" s="24"/>
      <c r="F1601" s="24"/>
      <c r="G1601" s="24"/>
      <c r="P1601" s="24"/>
      <c r="Q1601" s="24"/>
      <c r="R1601" s="24"/>
      <c r="S1601" s="24"/>
      <c r="T1601" s="24"/>
      <c r="U1601" s="24"/>
      <c r="V1601" s="24"/>
      <c r="W1601" s="24"/>
      <c r="X1601" s="24"/>
      <c r="Y1601" s="24"/>
      <c r="Z1601" s="24"/>
      <c r="AA1601" s="24"/>
      <c r="AB1601" s="24"/>
      <c r="AC1601" s="24"/>
    </row>
    <row r="1602" spans="1:29">
      <c r="A1602" s="24"/>
      <c r="B1602" s="24"/>
      <c r="C1602" s="24"/>
      <c r="D1602" s="24"/>
      <c r="E1602" s="24"/>
      <c r="F1602" s="24"/>
      <c r="G1602" s="24"/>
      <c r="P1602" s="24"/>
      <c r="Q1602" s="24"/>
      <c r="R1602" s="24"/>
      <c r="S1602" s="24"/>
      <c r="T1602" s="24"/>
      <c r="U1602" s="24"/>
      <c r="V1602" s="24"/>
      <c r="W1602" s="24"/>
      <c r="X1602" s="24"/>
      <c r="Y1602" s="24"/>
      <c r="Z1602" s="24"/>
      <c r="AA1602" s="24"/>
      <c r="AB1602" s="24"/>
      <c r="AC1602" s="24"/>
    </row>
    <row r="1603" spans="1:29">
      <c r="A1603" s="24"/>
      <c r="B1603" s="24"/>
      <c r="C1603" s="24"/>
      <c r="D1603" s="24"/>
      <c r="E1603" s="24"/>
      <c r="F1603" s="24"/>
      <c r="G1603" s="24"/>
      <c r="P1603" s="24"/>
      <c r="Q1603" s="24"/>
      <c r="R1603" s="24"/>
      <c r="S1603" s="24"/>
      <c r="T1603" s="24"/>
      <c r="U1603" s="24"/>
      <c r="V1603" s="24"/>
      <c r="W1603" s="24"/>
      <c r="X1603" s="24"/>
      <c r="Y1603" s="24"/>
      <c r="Z1603" s="24"/>
      <c r="AA1603" s="24"/>
      <c r="AB1603" s="24"/>
      <c r="AC1603" s="24"/>
    </row>
    <row r="1604" spans="1:29">
      <c r="A1604" s="24"/>
      <c r="B1604" s="24"/>
      <c r="C1604" s="24"/>
      <c r="D1604" s="24"/>
      <c r="E1604" s="24"/>
      <c r="F1604" s="24"/>
      <c r="G1604" s="24"/>
      <c r="P1604" s="24"/>
      <c r="Q1604" s="24"/>
      <c r="R1604" s="24"/>
      <c r="S1604" s="24"/>
      <c r="T1604" s="24"/>
      <c r="U1604" s="24"/>
      <c r="V1604" s="24"/>
      <c r="W1604" s="24"/>
      <c r="X1604" s="24"/>
      <c r="Y1604" s="24"/>
      <c r="Z1604" s="24"/>
      <c r="AA1604" s="24"/>
      <c r="AB1604" s="24"/>
      <c r="AC1604" s="24"/>
    </row>
    <row r="1605" spans="1:29">
      <c r="A1605" s="24"/>
      <c r="B1605" s="24"/>
      <c r="C1605" s="24"/>
      <c r="D1605" s="24"/>
      <c r="E1605" s="24"/>
      <c r="F1605" s="24"/>
      <c r="G1605" s="24"/>
      <c r="P1605" s="24"/>
      <c r="Q1605" s="24"/>
      <c r="R1605" s="24"/>
      <c r="S1605" s="24"/>
      <c r="T1605" s="24"/>
      <c r="U1605" s="24"/>
      <c r="V1605" s="24"/>
      <c r="W1605" s="24"/>
      <c r="X1605" s="24"/>
      <c r="Y1605" s="24"/>
      <c r="Z1605" s="24"/>
      <c r="AA1605" s="24"/>
      <c r="AB1605" s="24"/>
      <c r="AC1605" s="24"/>
    </row>
    <row r="1606" spans="1:29">
      <c r="A1606" s="24"/>
      <c r="B1606" s="24"/>
      <c r="C1606" s="24"/>
      <c r="D1606" s="24"/>
      <c r="E1606" s="24"/>
      <c r="F1606" s="24"/>
      <c r="G1606" s="24"/>
      <c r="P1606" s="24"/>
      <c r="Q1606" s="24"/>
      <c r="R1606" s="24"/>
      <c r="S1606" s="24"/>
      <c r="T1606" s="24"/>
      <c r="U1606" s="24"/>
      <c r="V1606" s="24"/>
      <c r="W1606" s="24"/>
      <c r="X1606" s="24"/>
      <c r="Y1606" s="24"/>
      <c r="Z1606" s="24"/>
      <c r="AA1606" s="24"/>
      <c r="AB1606" s="24"/>
      <c r="AC1606" s="24"/>
    </row>
    <row r="1607" spans="1:29">
      <c r="A1607" s="24"/>
      <c r="B1607" s="24"/>
      <c r="C1607" s="24"/>
      <c r="D1607" s="24"/>
      <c r="E1607" s="24"/>
      <c r="F1607" s="24"/>
      <c r="G1607" s="24"/>
      <c r="P1607" s="24"/>
      <c r="Q1607" s="24"/>
      <c r="R1607" s="24"/>
      <c r="S1607" s="24"/>
      <c r="T1607" s="24"/>
      <c r="U1607" s="24"/>
      <c r="V1607" s="24"/>
      <c r="W1607" s="24"/>
      <c r="X1607" s="24"/>
      <c r="Y1607" s="24"/>
      <c r="Z1607" s="24"/>
      <c r="AA1607" s="24"/>
      <c r="AB1607" s="24"/>
      <c r="AC1607" s="24"/>
    </row>
    <row r="1608" spans="1:29">
      <c r="A1608" s="24"/>
      <c r="B1608" s="24"/>
      <c r="C1608" s="24"/>
      <c r="D1608" s="24"/>
      <c r="E1608" s="24"/>
      <c r="F1608" s="24"/>
      <c r="G1608" s="24"/>
      <c r="P1608" s="24"/>
      <c r="Q1608" s="24"/>
      <c r="R1608" s="24"/>
      <c r="S1608" s="24"/>
      <c r="T1608" s="24"/>
      <c r="U1608" s="24"/>
      <c r="V1608" s="24"/>
      <c r="W1608" s="24"/>
      <c r="X1608" s="24"/>
      <c r="Y1608" s="24"/>
      <c r="Z1608" s="24"/>
      <c r="AA1608" s="24"/>
      <c r="AB1608" s="24"/>
      <c r="AC1608" s="24"/>
    </row>
    <row r="1609" spans="1:29">
      <c r="A1609" s="24"/>
      <c r="B1609" s="24"/>
      <c r="C1609" s="24"/>
      <c r="D1609" s="24"/>
      <c r="E1609" s="24"/>
      <c r="F1609" s="24"/>
      <c r="G1609" s="24"/>
      <c r="P1609" s="24"/>
      <c r="Q1609" s="24"/>
      <c r="R1609" s="24"/>
      <c r="S1609" s="24"/>
      <c r="T1609" s="24"/>
      <c r="U1609" s="24"/>
      <c r="V1609" s="24"/>
      <c r="W1609" s="24"/>
      <c r="X1609" s="24"/>
      <c r="Y1609" s="24"/>
      <c r="Z1609" s="24"/>
      <c r="AA1609" s="24"/>
      <c r="AB1609" s="24"/>
      <c r="AC1609" s="24"/>
    </row>
    <row r="1610" spans="1:29">
      <c r="A1610" s="24"/>
      <c r="B1610" s="24"/>
      <c r="C1610" s="24"/>
      <c r="D1610" s="24"/>
      <c r="E1610" s="24"/>
      <c r="F1610" s="24"/>
      <c r="G1610" s="24"/>
      <c r="P1610" s="24"/>
      <c r="Q1610" s="24"/>
      <c r="R1610" s="24"/>
      <c r="S1610" s="24"/>
      <c r="T1610" s="24"/>
      <c r="U1610" s="24"/>
      <c r="V1610" s="24"/>
      <c r="W1610" s="24"/>
      <c r="X1610" s="24"/>
      <c r="Y1610" s="24"/>
      <c r="Z1610" s="24"/>
      <c r="AA1610" s="24"/>
      <c r="AB1610" s="24"/>
      <c r="AC1610" s="24"/>
    </row>
    <row r="1611" spans="1:29">
      <c r="A1611" s="24"/>
      <c r="B1611" s="24"/>
      <c r="C1611" s="24"/>
      <c r="D1611" s="24"/>
      <c r="E1611" s="24"/>
      <c r="F1611" s="24"/>
      <c r="G1611" s="24"/>
      <c r="P1611" s="24"/>
      <c r="Q1611" s="24"/>
      <c r="R1611" s="24"/>
      <c r="S1611" s="24"/>
      <c r="T1611" s="24"/>
      <c r="U1611" s="24"/>
      <c r="V1611" s="24"/>
      <c r="W1611" s="24"/>
      <c r="X1611" s="24"/>
      <c r="Y1611" s="24"/>
      <c r="Z1611" s="24"/>
      <c r="AA1611" s="24"/>
      <c r="AB1611" s="24"/>
      <c r="AC1611" s="24"/>
    </row>
    <row r="1612" spans="1:29">
      <c r="A1612" s="24"/>
      <c r="B1612" s="24"/>
      <c r="C1612" s="24"/>
      <c r="D1612" s="24"/>
      <c r="E1612" s="24"/>
      <c r="F1612" s="24"/>
      <c r="G1612" s="24"/>
      <c r="P1612" s="24"/>
      <c r="Q1612" s="24"/>
      <c r="R1612" s="24"/>
      <c r="S1612" s="24"/>
      <c r="T1612" s="24"/>
      <c r="U1612" s="24"/>
      <c r="V1612" s="24"/>
      <c r="W1612" s="24"/>
      <c r="X1612" s="24"/>
      <c r="Y1612" s="24"/>
      <c r="Z1612" s="24"/>
      <c r="AA1612" s="24"/>
      <c r="AB1612" s="24"/>
      <c r="AC1612" s="24"/>
    </row>
    <row r="1613" spans="1:29">
      <c r="A1613" s="24"/>
      <c r="B1613" s="24"/>
      <c r="C1613" s="24"/>
      <c r="D1613" s="24"/>
      <c r="E1613" s="24"/>
      <c r="F1613" s="24"/>
      <c r="G1613" s="24"/>
      <c r="P1613" s="24"/>
      <c r="Q1613" s="24"/>
      <c r="R1613" s="24"/>
      <c r="S1613" s="24"/>
      <c r="T1613" s="24"/>
      <c r="U1613" s="24"/>
      <c r="V1613" s="24"/>
      <c r="W1613" s="24"/>
      <c r="X1613" s="24"/>
      <c r="Y1613" s="24"/>
      <c r="Z1613" s="24"/>
      <c r="AA1613" s="24"/>
      <c r="AB1613" s="24"/>
      <c r="AC1613" s="24"/>
    </row>
    <row r="1614" spans="1:29">
      <c r="A1614" s="24"/>
      <c r="B1614" s="24"/>
      <c r="C1614" s="24"/>
      <c r="D1614" s="24"/>
      <c r="E1614" s="24"/>
      <c r="F1614" s="24"/>
      <c r="G1614" s="24"/>
      <c r="P1614" s="24"/>
      <c r="Q1614" s="24"/>
      <c r="R1614" s="24"/>
      <c r="S1614" s="24"/>
      <c r="T1614" s="24"/>
      <c r="U1614" s="24"/>
      <c r="V1614" s="24"/>
      <c r="W1614" s="24"/>
      <c r="X1614" s="24"/>
      <c r="Y1614" s="24"/>
      <c r="Z1614" s="24"/>
      <c r="AA1614" s="24"/>
      <c r="AB1614" s="24"/>
      <c r="AC1614" s="24"/>
    </row>
    <row r="1615" spans="1:29">
      <c r="A1615" s="24"/>
      <c r="B1615" s="24"/>
      <c r="C1615" s="24"/>
      <c r="D1615" s="24"/>
      <c r="E1615" s="24"/>
      <c r="F1615" s="24"/>
      <c r="G1615" s="24"/>
      <c r="P1615" s="24"/>
      <c r="Q1615" s="24"/>
      <c r="R1615" s="24"/>
      <c r="S1615" s="24"/>
      <c r="T1615" s="24"/>
      <c r="U1615" s="24"/>
      <c r="V1615" s="24"/>
      <c r="W1615" s="24"/>
      <c r="X1615" s="24"/>
      <c r="Y1615" s="24"/>
      <c r="Z1615" s="24"/>
      <c r="AA1615" s="24"/>
      <c r="AB1615" s="24"/>
      <c r="AC1615" s="24"/>
    </row>
    <row r="1616" spans="1:29">
      <c r="A1616" s="24"/>
      <c r="B1616" s="24"/>
      <c r="C1616" s="24"/>
      <c r="D1616" s="24"/>
      <c r="E1616" s="24"/>
      <c r="F1616" s="24"/>
      <c r="G1616" s="24"/>
      <c r="P1616" s="24"/>
      <c r="Q1616" s="24"/>
      <c r="R1616" s="24"/>
      <c r="S1616" s="24"/>
      <c r="T1616" s="24"/>
      <c r="U1616" s="24"/>
      <c r="V1616" s="24"/>
      <c r="W1616" s="24"/>
      <c r="X1616" s="24"/>
      <c r="Y1616" s="24"/>
      <c r="Z1616" s="24"/>
      <c r="AA1616" s="24"/>
      <c r="AB1616" s="24"/>
      <c r="AC1616" s="24"/>
    </row>
    <row r="1617" spans="1:29">
      <c r="A1617" s="24"/>
      <c r="B1617" s="24"/>
      <c r="C1617" s="24"/>
      <c r="D1617" s="24"/>
      <c r="E1617" s="24"/>
      <c r="F1617" s="24"/>
      <c r="G1617" s="24"/>
      <c r="P1617" s="24"/>
      <c r="Q1617" s="24"/>
      <c r="R1617" s="24"/>
      <c r="S1617" s="24"/>
      <c r="T1617" s="24"/>
      <c r="U1617" s="24"/>
      <c r="V1617" s="24"/>
      <c r="W1617" s="24"/>
      <c r="X1617" s="24"/>
      <c r="Y1617" s="24"/>
      <c r="Z1617" s="24"/>
      <c r="AA1617" s="24"/>
      <c r="AB1617" s="24"/>
      <c r="AC1617" s="24"/>
    </row>
    <row r="1618" spans="1:29">
      <c r="A1618" s="24"/>
      <c r="B1618" s="24"/>
      <c r="C1618" s="24"/>
      <c r="D1618" s="24"/>
      <c r="E1618" s="24"/>
      <c r="F1618" s="24"/>
      <c r="G1618" s="24"/>
      <c r="P1618" s="24"/>
      <c r="Q1618" s="24"/>
      <c r="R1618" s="24"/>
      <c r="S1618" s="24"/>
      <c r="T1618" s="24"/>
      <c r="U1618" s="24"/>
      <c r="V1618" s="24"/>
      <c r="W1618" s="24"/>
      <c r="X1618" s="24"/>
      <c r="Y1618" s="24"/>
      <c r="Z1618" s="24"/>
      <c r="AA1618" s="24"/>
      <c r="AB1618" s="24"/>
      <c r="AC1618" s="24"/>
    </row>
    <row r="1619" spans="1:29">
      <c r="A1619" s="24"/>
      <c r="B1619" s="24"/>
      <c r="C1619" s="24"/>
      <c r="D1619" s="24"/>
      <c r="E1619" s="24"/>
      <c r="F1619" s="24"/>
      <c r="G1619" s="24"/>
      <c r="P1619" s="24"/>
      <c r="Q1619" s="24"/>
      <c r="R1619" s="24"/>
      <c r="S1619" s="24"/>
      <c r="T1619" s="24"/>
      <c r="U1619" s="24"/>
      <c r="V1619" s="24"/>
      <c r="W1619" s="24"/>
      <c r="X1619" s="24"/>
      <c r="Y1619" s="24"/>
      <c r="Z1619" s="24"/>
      <c r="AA1619" s="24"/>
      <c r="AB1619" s="24"/>
      <c r="AC1619" s="24"/>
    </row>
    <row r="1620" spans="1:29">
      <c r="A1620" s="24"/>
      <c r="B1620" s="24"/>
      <c r="C1620" s="24"/>
      <c r="D1620" s="24"/>
      <c r="E1620" s="24"/>
      <c r="F1620" s="24"/>
      <c r="G1620" s="24"/>
      <c r="P1620" s="24"/>
      <c r="Q1620" s="24"/>
      <c r="R1620" s="24"/>
      <c r="S1620" s="24"/>
      <c r="T1620" s="24"/>
      <c r="U1620" s="24"/>
      <c r="V1620" s="24"/>
      <c r="W1620" s="24"/>
      <c r="X1620" s="24"/>
      <c r="Y1620" s="24"/>
      <c r="Z1620" s="24"/>
      <c r="AA1620" s="24"/>
      <c r="AB1620" s="24"/>
      <c r="AC1620" s="24"/>
    </row>
    <row r="1621" spans="1:29">
      <c r="A1621" s="24"/>
      <c r="B1621" s="24"/>
      <c r="C1621" s="24"/>
      <c r="D1621" s="24"/>
      <c r="E1621" s="24"/>
      <c r="F1621" s="24"/>
      <c r="G1621" s="24"/>
      <c r="P1621" s="24"/>
      <c r="Q1621" s="24"/>
      <c r="R1621" s="24"/>
      <c r="S1621" s="24"/>
      <c r="T1621" s="24"/>
      <c r="U1621" s="24"/>
      <c r="V1621" s="24"/>
      <c r="W1621" s="24"/>
      <c r="X1621" s="24"/>
      <c r="Y1621" s="24"/>
      <c r="Z1621" s="24"/>
      <c r="AA1621" s="24"/>
      <c r="AB1621" s="24"/>
      <c r="AC1621" s="24"/>
    </row>
    <row r="1622" spans="1:29">
      <c r="A1622" s="24"/>
      <c r="B1622" s="24"/>
      <c r="C1622" s="24"/>
      <c r="D1622" s="24"/>
      <c r="E1622" s="24"/>
      <c r="F1622" s="24"/>
      <c r="G1622" s="24"/>
      <c r="P1622" s="24"/>
      <c r="Q1622" s="24"/>
      <c r="R1622" s="24"/>
      <c r="S1622" s="24"/>
      <c r="T1622" s="24"/>
      <c r="U1622" s="24"/>
      <c r="V1622" s="24"/>
      <c r="W1622" s="24"/>
      <c r="X1622" s="24"/>
      <c r="Y1622" s="24"/>
      <c r="Z1622" s="24"/>
      <c r="AA1622" s="24"/>
      <c r="AB1622" s="24"/>
      <c r="AC1622" s="24"/>
    </row>
    <row r="1623" spans="1:29">
      <c r="A1623" s="24"/>
      <c r="B1623" s="24"/>
      <c r="C1623" s="24"/>
      <c r="D1623" s="24"/>
      <c r="E1623" s="24"/>
      <c r="F1623" s="24"/>
      <c r="G1623" s="24"/>
      <c r="P1623" s="24"/>
      <c r="Q1623" s="24"/>
      <c r="R1623" s="24"/>
      <c r="S1623" s="24"/>
      <c r="T1623" s="24"/>
      <c r="U1623" s="24"/>
      <c r="V1623" s="24"/>
      <c r="W1623" s="24"/>
      <c r="X1623" s="24"/>
      <c r="Y1623" s="24"/>
      <c r="Z1623" s="24"/>
      <c r="AA1623" s="24"/>
      <c r="AB1623" s="24"/>
      <c r="AC1623" s="24"/>
    </row>
    <row r="1624" spans="1:29">
      <c r="A1624" s="24"/>
      <c r="B1624" s="24"/>
      <c r="C1624" s="24"/>
      <c r="D1624" s="24"/>
      <c r="E1624" s="24"/>
      <c r="F1624" s="24"/>
      <c r="G1624" s="24"/>
      <c r="P1624" s="24"/>
      <c r="Q1624" s="24"/>
      <c r="R1624" s="24"/>
      <c r="S1624" s="24"/>
      <c r="T1624" s="24"/>
      <c r="U1624" s="24"/>
      <c r="V1624" s="24"/>
      <c r="W1624" s="24"/>
      <c r="X1624" s="24"/>
      <c r="Y1624" s="24"/>
      <c r="Z1624" s="24"/>
      <c r="AA1624" s="24"/>
      <c r="AB1624" s="24"/>
      <c r="AC1624" s="24"/>
    </row>
    <row r="1625" spans="1:29">
      <c r="A1625" s="24"/>
      <c r="B1625" s="24"/>
      <c r="C1625" s="24"/>
      <c r="D1625" s="24"/>
      <c r="E1625" s="24"/>
      <c r="F1625" s="24"/>
      <c r="G1625" s="24"/>
      <c r="P1625" s="24"/>
      <c r="Q1625" s="24"/>
      <c r="R1625" s="24"/>
      <c r="S1625" s="24"/>
      <c r="T1625" s="24"/>
      <c r="U1625" s="24"/>
      <c r="V1625" s="24"/>
      <c r="W1625" s="24"/>
      <c r="X1625" s="24"/>
      <c r="Y1625" s="24"/>
      <c r="Z1625" s="24"/>
      <c r="AA1625" s="24"/>
      <c r="AB1625" s="24"/>
      <c r="AC1625" s="24"/>
    </row>
    <row r="1626" spans="1:29">
      <c r="A1626" s="24"/>
      <c r="B1626" s="24"/>
      <c r="C1626" s="24"/>
      <c r="D1626" s="24"/>
      <c r="E1626" s="24"/>
      <c r="F1626" s="24"/>
      <c r="G1626" s="24"/>
      <c r="P1626" s="24"/>
      <c r="Q1626" s="24"/>
      <c r="R1626" s="24"/>
      <c r="S1626" s="24"/>
      <c r="T1626" s="24"/>
      <c r="U1626" s="24"/>
      <c r="V1626" s="24"/>
      <c r="W1626" s="24"/>
      <c r="X1626" s="24"/>
      <c r="Y1626" s="24"/>
      <c r="Z1626" s="24"/>
      <c r="AA1626" s="24"/>
      <c r="AB1626" s="24"/>
      <c r="AC1626" s="24"/>
    </row>
    <row r="1627" spans="1:29">
      <c r="A1627" s="24"/>
      <c r="B1627" s="24"/>
      <c r="C1627" s="24"/>
      <c r="D1627" s="24"/>
      <c r="E1627" s="24"/>
      <c r="F1627" s="24"/>
      <c r="G1627" s="24"/>
      <c r="P1627" s="24"/>
      <c r="Q1627" s="24"/>
      <c r="R1627" s="24"/>
      <c r="S1627" s="24"/>
      <c r="T1627" s="24"/>
      <c r="U1627" s="24"/>
      <c r="V1627" s="24"/>
      <c r="W1627" s="24"/>
      <c r="X1627" s="24"/>
      <c r="Y1627" s="24"/>
      <c r="Z1627" s="24"/>
      <c r="AA1627" s="24"/>
      <c r="AB1627" s="24"/>
      <c r="AC1627" s="24"/>
    </row>
    <row r="1628" spans="1:29">
      <c r="A1628" s="24"/>
      <c r="B1628" s="24"/>
      <c r="C1628" s="24"/>
      <c r="D1628" s="24"/>
      <c r="E1628" s="24"/>
      <c r="F1628" s="24"/>
      <c r="G1628" s="24"/>
      <c r="P1628" s="24"/>
      <c r="Q1628" s="24"/>
      <c r="R1628" s="24"/>
      <c r="S1628" s="24"/>
      <c r="T1628" s="24"/>
      <c r="U1628" s="24"/>
      <c r="V1628" s="24"/>
      <c r="W1628" s="24"/>
      <c r="X1628" s="24"/>
      <c r="Y1628" s="24"/>
      <c r="Z1628" s="24"/>
      <c r="AA1628" s="24"/>
      <c r="AB1628" s="24"/>
      <c r="AC1628" s="24"/>
    </row>
    <row r="1629" spans="1:29">
      <c r="A1629" s="24"/>
      <c r="B1629" s="24"/>
      <c r="C1629" s="24"/>
      <c r="D1629" s="24"/>
      <c r="E1629" s="24"/>
      <c r="F1629" s="24"/>
      <c r="G1629" s="24"/>
      <c r="P1629" s="24"/>
      <c r="Q1629" s="24"/>
      <c r="R1629" s="24"/>
      <c r="S1629" s="24"/>
      <c r="T1629" s="24"/>
      <c r="U1629" s="24"/>
      <c r="V1629" s="24"/>
      <c r="W1629" s="24"/>
      <c r="X1629" s="24"/>
      <c r="Y1629" s="24"/>
      <c r="Z1629" s="24"/>
      <c r="AA1629" s="24"/>
      <c r="AB1629" s="24"/>
      <c r="AC1629" s="24"/>
    </row>
    <row r="1630" spans="1:29">
      <c r="A1630" s="24"/>
      <c r="B1630" s="24"/>
      <c r="C1630" s="24"/>
      <c r="D1630" s="24"/>
      <c r="E1630" s="24"/>
      <c r="F1630" s="24"/>
      <c r="G1630" s="24"/>
      <c r="P1630" s="24"/>
      <c r="Q1630" s="24"/>
      <c r="R1630" s="24"/>
      <c r="S1630" s="24"/>
      <c r="T1630" s="24"/>
      <c r="U1630" s="24"/>
      <c r="V1630" s="24"/>
      <c r="W1630" s="24"/>
      <c r="X1630" s="24"/>
      <c r="Y1630" s="24"/>
      <c r="Z1630" s="24"/>
      <c r="AA1630" s="24"/>
      <c r="AB1630" s="24"/>
      <c r="AC1630" s="24"/>
    </row>
    <row r="1631" spans="1:29">
      <c r="A1631" s="24"/>
      <c r="B1631" s="24"/>
      <c r="C1631" s="24"/>
      <c r="D1631" s="24"/>
      <c r="E1631" s="24"/>
      <c r="F1631" s="24"/>
      <c r="G1631" s="24"/>
      <c r="P1631" s="24"/>
      <c r="Q1631" s="24"/>
      <c r="R1631" s="24"/>
      <c r="S1631" s="24"/>
      <c r="T1631" s="24"/>
      <c r="U1631" s="24"/>
      <c r="V1631" s="24"/>
      <c r="W1631" s="24"/>
      <c r="X1631" s="24"/>
      <c r="Y1631" s="24"/>
      <c r="Z1631" s="24"/>
      <c r="AA1631" s="24"/>
      <c r="AB1631" s="24"/>
      <c r="AC1631" s="24"/>
    </row>
    <row r="1632" spans="1:29">
      <c r="A1632" s="24"/>
      <c r="B1632" s="24"/>
      <c r="C1632" s="24"/>
      <c r="D1632" s="24"/>
      <c r="E1632" s="24"/>
      <c r="F1632" s="24"/>
      <c r="G1632" s="24"/>
      <c r="P1632" s="24"/>
      <c r="Q1632" s="24"/>
      <c r="R1632" s="24"/>
      <c r="S1632" s="24"/>
      <c r="T1632" s="24"/>
      <c r="U1632" s="24"/>
      <c r="V1632" s="24"/>
      <c r="W1632" s="24"/>
      <c r="X1632" s="24"/>
      <c r="Y1632" s="24"/>
      <c r="Z1632" s="24"/>
      <c r="AA1632" s="24"/>
      <c r="AB1632" s="24"/>
      <c r="AC1632" s="24"/>
    </row>
    <row r="1633" spans="1:29">
      <c r="A1633" s="24"/>
      <c r="B1633" s="24"/>
      <c r="C1633" s="24"/>
      <c r="D1633" s="24"/>
      <c r="E1633" s="24"/>
      <c r="F1633" s="24"/>
      <c r="G1633" s="24"/>
      <c r="P1633" s="24"/>
      <c r="Q1633" s="24"/>
      <c r="R1633" s="24"/>
      <c r="S1633" s="24"/>
      <c r="T1633" s="24"/>
      <c r="U1633" s="24"/>
      <c r="V1633" s="24"/>
      <c r="W1633" s="24"/>
      <c r="X1633" s="24"/>
      <c r="Y1633" s="24"/>
      <c r="Z1633" s="24"/>
      <c r="AA1633" s="24"/>
      <c r="AB1633" s="24"/>
      <c r="AC1633" s="24"/>
    </row>
    <row r="1634" spans="1:29">
      <c r="A1634" s="24"/>
      <c r="B1634" s="24"/>
      <c r="C1634" s="24"/>
      <c r="D1634" s="24"/>
      <c r="E1634" s="24"/>
      <c r="F1634" s="24"/>
      <c r="G1634" s="24"/>
      <c r="P1634" s="24"/>
      <c r="Q1634" s="24"/>
      <c r="R1634" s="24"/>
      <c r="S1634" s="24"/>
      <c r="T1634" s="24"/>
      <c r="U1634" s="24"/>
      <c r="V1634" s="24"/>
      <c r="W1634" s="24"/>
      <c r="X1634" s="24"/>
      <c r="Y1634" s="24"/>
      <c r="Z1634" s="24"/>
      <c r="AA1634" s="24"/>
      <c r="AB1634" s="24"/>
      <c r="AC1634" s="24"/>
    </row>
    <row r="1635" spans="1:29">
      <c r="A1635" s="24"/>
      <c r="B1635" s="24"/>
      <c r="C1635" s="24"/>
      <c r="D1635" s="24"/>
      <c r="E1635" s="24"/>
      <c r="F1635" s="24"/>
      <c r="G1635" s="24"/>
      <c r="P1635" s="24"/>
      <c r="Q1635" s="24"/>
      <c r="R1635" s="24"/>
      <c r="S1635" s="24"/>
      <c r="T1635" s="24"/>
      <c r="U1635" s="24"/>
      <c r="V1635" s="24"/>
      <c r="W1635" s="24"/>
      <c r="X1635" s="24"/>
      <c r="Y1635" s="24"/>
      <c r="Z1635" s="24"/>
      <c r="AA1635" s="24"/>
      <c r="AB1635" s="24"/>
      <c r="AC1635" s="24"/>
    </row>
    <row r="1636" spans="1:29">
      <c r="A1636" s="24"/>
      <c r="B1636" s="24"/>
      <c r="C1636" s="24"/>
      <c r="D1636" s="24"/>
      <c r="E1636" s="24"/>
      <c r="F1636" s="24"/>
      <c r="G1636" s="24"/>
      <c r="P1636" s="24"/>
      <c r="Q1636" s="24"/>
      <c r="R1636" s="24"/>
      <c r="S1636" s="24"/>
      <c r="T1636" s="24"/>
      <c r="U1636" s="24"/>
      <c r="V1636" s="24"/>
      <c r="W1636" s="24"/>
      <c r="X1636" s="24"/>
      <c r="Y1636" s="24"/>
      <c r="Z1636" s="24"/>
      <c r="AA1636" s="24"/>
      <c r="AB1636" s="24"/>
      <c r="AC1636" s="24"/>
    </row>
    <row r="1637" spans="1:29">
      <c r="A1637" s="24"/>
      <c r="B1637" s="24"/>
      <c r="C1637" s="24"/>
      <c r="D1637" s="24"/>
      <c r="E1637" s="24"/>
      <c r="F1637" s="24"/>
      <c r="G1637" s="24"/>
      <c r="P1637" s="24"/>
      <c r="Q1637" s="24"/>
      <c r="R1637" s="24"/>
      <c r="S1637" s="24"/>
      <c r="T1637" s="24"/>
      <c r="U1637" s="24"/>
      <c r="V1637" s="24"/>
      <c r="W1637" s="24"/>
      <c r="X1637" s="24"/>
      <c r="Y1637" s="24"/>
      <c r="Z1637" s="24"/>
      <c r="AA1637" s="24"/>
      <c r="AB1637" s="24"/>
      <c r="AC1637" s="24"/>
    </row>
    <row r="1638" spans="1:29">
      <c r="A1638" s="24"/>
      <c r="B1638" s="24"/>
      <c r="C1638" s="24"/>
      <c r="D1638" s="24"/>
      <c r="E1638" s="24"/>
      <c r="F1638" s="24"/>
      <c r="G1638" s="24"/>
      <c r="P1638" s="24"/>
      <c r="Q1638" s="24"/>
      <c r="R1638" s="24"/>
      <c r="S1638" s="24"/>
      <c r="T1638" s="24"/>
      <c r="U1638" s="24"/>
      <c r="V1638" s="24"/>
      <c r="W1638" s="24"/>
      <c r="X1638" s="24"/>
      <c r="Y1638" s="24"/>
      <c r="Z1638" s="24"/>
      <c r="AA1638" s="24"/>
      <c r="AB1638" s="24"/>
      <c r="AC1638" s="24"/>
    </row>
    <row r="1639" spans="1:29">
      <c r="A1639" s="24"/>
      <c r="B1639" s="24"/>
      <c r="C1639" s="24"/>
      <c r="D1639" s="24"/>
      <c r="E1639" s="24"/>
      <c r="F1639" s="24"/>
      <c r="G1639" s="24"/>
      <c r="P1639" s="24"/>
      <c r="Q1639" s="24"/>
      <c r="R1639" s="24"/>
      <c r="S1639" s="24"/>
      <c r="T1639" s="24"/>
      <c r="U1639" s="24"/>
      <c r="V1639" s="24"/>
      <c r="W1639" s="24"/>
      <c r="X1639" s="24"/>
      <c r="Y1639" s="24"/>
      <c r="Z1639" s="24"/>
      <c r="AA1639" s="24"/>
      <c r="AB1639" s="24"/>
      <c r="AC1639" s="24"/>
    </row>
    <row r="1640" spans="1:29">
      <c r="A1640" s="24"/>
      <c r="B1640" s="24"/>
      <c r="C1640" s="24"/>
      <c r="D1640" s="24"/>
      <c r="E1640" s="24"/>
      <c r="F1640" s="24"/>
      <c r="G1640" s="24"/>
      <c r="P1640" s="24"/>
      <c r="Q1640" s="24"/>
      <c r="R1640" s="24"/>
      <c r="S1640" s="24"/>
      <c r="T1640" s="24"/>
      <c r="U1640" s="24"/>
      <c r="V1640" s="24"/>
      <c r="W1640" s="24"/>
      <c r="X1640" s="24"/>
      <c r="Y1640" s="24"/>
      <c r="Z1640" s="24"/>
      <c r="AA1640" s="24"/>
      <c r="AB1640" s="24"/>
      <c r="AC1640" s="24"/>
    </row>
    <row r="1641" spans="1:29">
      <c r="A1641" s="24"/>
      <c r="B1641" s="24"/>
      <c r="C1641" s="24"/>
      <c r="D1641" s="24"/>
      <c r="E1641" s="24"/>
      <c r="F1641" s="24"/>
      <c r="G1641" s="24"/>
      <c r="P1641" s="24"/>
      <c r="Q1641" s="24"/>
      <c r="R1641" s="24"/>
      <c r="S1641" s="24"/>
      <c r="T1641" s="24"/>
      <c r="U1641" s="24"/>
      <c r="V1641" s="24"/>
      <c r="W1641" s="24"/>
      <c r="X1641" s="24"/>
      <c r="Y1641" s="24"/>
      <c r="Z1641" s="24"/>
      <c r="AA1641" s="24"/>
      <c r="AB1641" s="24"/>
      <c r="AC1641" s="24"/>
    </row>
    <row r="1642" spans="1:29">
      <c r="A1642" s="24"/>
      <c r="B1642" s="24"/>
      <c r="C1642" s="24"/>
      <c r="D1642" s="24"/>
      <c r="E1642" s="24"/>
      <c r="F1642" s="24"/>
      <c r="G1642" s="24"/>
      <c r="P1642" s="24"/>
      <c r="Q1642" s="24"/>
      <c r="R1642" s="24"/>
      <c r="S1642" s="24"/>
      <c r="T1642" s="24"/>
      <c r="U1642" s="24"/>
      <c r="V1642" s="24"/>
      <c r="W1642" s="24"/>
      <c r="X1642" s="24"/>
      <c r="Y1642" s="24"/>
      <c r="Z1642" s="24"/>
      <c r="AA1642" s="24"/>
      <c r="AB1642" s="24"/>
      <c r="AC1642" s="24"/>
    </row>
    <row r="1643" spans="1:29">
      <c r="A1643" s="24"/>
      <c r="B1643" s="24"/>
      <c r="C1643" s="24"/>
      <c r="D1643" s="24"/>
      <c r="E1643" s="24"/>
      <c r="F1643" s="24"/>
      <c r="G1643" s="24"/>
      <c r="P1643" s="24"/>
      <c r="Q1643" s="24"/>
      <c r="R1643" s="24"/>
      <c r="S1643" s="24"/>
      <c r="T1643" s="24"/>
      <c r="U1643" s="24"/>
      <c r="V1643" s="24"/>
      <c r="W1643" s="24"/>
      <c r="X1643" s="24"/>
      <c r="Y1643" s="24"/>
      <c r="Z1643" s="24"/>
      <c r="AA1643" s="24"/>
      <c r="AB1643" s="24"/>
      <c r="AC1643" s="24"/>
    </row>
    <row r="1644" spans="1:29">
      <c r="A1644" s="24"/>
      <c r="B1644" s="24"/>
      <c r="C1644" s="24"/>
      <c r="D1644" s="24"/>
      <c r="E1644" s="24"/>
      <c r="F1644" s="24"/>
      <c r="G1644" s="24"/>
      <c r="P1644" s="24"/>
      <c r="Q1644" s="24"/>
      <c r="R1644" s="24"/>
      <c r="S1644" s="24"/>
      <c r="T1644" s="24"/>
      <c r="U1644" s="24"/>
      <c r="V1644" s="24"/>
      <c r="W1644" s="24"/>
      <c r="X1644" s="24"/>
      <c r="Y1644" s="24"/>
      <c r="Z1644" s="24"/>
      <c r="AA1644" s="24"/>
      <c r="AB1644" s="24"/>
      <c r="AC1644" s="24"/>
    </row>
    <row r="1645" spans="1:29">
      <c r="A1645" s="24"/>
      <c r="B1645" s="24"/>
      <c r="C1645" s="24"/>
      <c r="D1645" s="24"/>
      <c r="E1645" s="24"/>
      <c r="F1645" s="24"/>
      <c r="G1645" s="24"/>
      <c r="P1645" s="24"/>
      <c r="Q1645" s="24"/>
      <c r="R1645" s="24"/>
      <c r="S1645" s="24"/>
      <c r="T1645" s="24"/>
      <c r="U1645" s="24"/>
      <c r="V1645" s="24"/>
      <c r="W1645" s="24"/>
      <c r="X1645" s="24"/>
      <c r="Y1645" s="24"/>
      <c r="Z1645" s="24"/>
      <c r="AA1645" s="24"/>
      <c r="AB1645" s="24"/>
      <c r="AC1645" s="24"/>
    </row>
    <row r="1646" spans="1:29">
      <c r="A1646" s="24"/>
      <c r="B1646" s="24"/>
      <c r="C1646" s="24"/>
      <c r="D1646" s="24"/>
      <c r="E1646" s="24"/>
      <c r="F1646" s="24"/>
      <c r="G1646" s="24"/>
      <c r="P1646" s="24"/>
      <c r="Q1646" s="24"/>
      <c r="R1646" s="24"/>
      <c r="S1646" s="24"/>
      <c r="T1646" s="24"/>
      <c r="U1646" s="24"/>
      <c r="V1646" s="24"/>
      <c r="W1646" s="24"/>
      <c r="X1646" s="24"/>
      <c r="Y1646" s="24"/>
      <c r="Z1646" s="24"/>
      <c r="AA1646" s="24"/>
      <c r="AB1646" s="24"/>
      <c r="AC1646" s="24"/>
    </row>
    <row r="1647" spans="1:29">
      <c r="A1647" s="24"/>
      <c r="B1647" s="24"/>
      <c r="C1647" s="24"/>
      <c r="D1647" s="24"/>
      <c r="E1647" s="24"/>
      <c r="F1647" s="24"/>
      <c r="G1647" s="24"/>
      <c r="P1647" s="24"/>
      <c r="Q1647" s="24"/>
      <c r="R1647" s="24"/>
      <c r="S1647" s="24"/>
      <c r="T1647" s="24"/>
      <c r="U1647" s="24"/>
      <c r="V1647" s="24"/>
      <c r="W1647" s="24"/>
      <c r="X1647" s="24"/>
      <c r="Y1647" s="24"/>
      <c r="Z1647" s="24"/>
      <c r="AA1647" s="24"/>
      <c r="AB1647" s="24"/>
      <c r="AC1647" s="24"/>
    </row>
    <row r="1648" spans="1:29">
      <c r="A1648" s="24"/>
      <c r="B1648" s="24"/>
      <c r="C1648" s="24"/>
      <c r="D1648" s="24"/>
      <c r="E1648" s="24"/>
      <c r="F1648" s="24"/>
      <c r="G1648" s="24"/>
      <c r="P1648" s="24"/>
      <c r="Q1648" s="24"/>
      <c r="R1648" s="24"/>
      <c r="S1648" s="24"/>
      <c r="T1648" s="24"/>
      <c r="U1648" s="24"/>
      <c r="V1648" s="24"/>
      <c r="W1648" s="24"/>
      <c r="X1648" s="24"/>
      <c r="Y1648" s="24"/>
      <c r="Z1648" s="24"/>
      <c r="AA1648" s="24"/>
      <c r="AB1648" s="24"/>
      <c r="AC1648" s="24"/>
    </row>
    <row r="1649" spans="1:29">
      <c r="A1649" s="24"/>
      <c r="B1649" s="24"/>
      <c r="C1649" s="24"/>
      <c r="D1649" s="24"/>
      <c r="E1649" s="24"/>
      <c r="F1649" s="24"/>
      <c r="G1649" s="24"/>
      <c r="P1649" s="24"/>
      <c r="Q1649" s="24"/>
      <c r="R1649" s="24"/>
      <c r="S1649" s="24"/>
      <c r="T1649" s="24"/>
      <c r="U1649" s="24"/>
      <c r="V1649" s="24"/>
      <c r="W1649" s="24"/>
      <c r="X1649" s="24"/>
      <c r="Y1649" s="24"/>
      <c r="Z1649" s="24"/>
      <c r="AA1649" s="24"/>
      <c r="AB1649" s="24"/>
      <c r="AC1649" s="24"/>
    </row>
    <row r="1650" spans="1:29">
      <c r="A1650" s="24"/>
      <c r="B1650" s="24"/>
      <c r="C1650" s="24"/>
      <c r="D1650" s="24"/>
      <c r="E1650" s="24"/>
      <c r="F1650" s="24"/>
      <c r="G1650" s="24"/>
      <c r="P1650" s="24"/>
      <c r="Q1650" s="24"/>
      <c r="R1650" s="24"/>
      <c r="S1650" s="24"/>
      <c r="T1650" s="24"/>
      <c r="U1650" s="24"/>
      <c r="V1650" s="24"/>
      <c r="W1650" s="24"/>
      <c r="X1650" s="24"/>
      <c r="Y1650" s="24"/>
      <c r="Z1650" s="24"/>
      <c r="AA1650" s="24"/>
      <c r="AB1650" s="24"/>
      <c r="AC1650" s="24"/>
    </row>
    <row r="1651" spans="1:29">
      <c r="A1651" s="24"/>
      <c r="B1651" s="24"/>
      <c r="C1651" s="24"/>
      <c r="D1651" s="24"/>
      <c r="E1651" s="24"/>
      <c r="F1651" s="24"/>
      <c r="G1651" s="24"/>
      <c r="P1651" s="24"/>
      <c r="Q1651" s="24"/>
      <c r="R1651" s="24"/>
      <c r="S1651" s="24"/>
      <c r="T1651" s="24"/>
      <c r="U1651" s="24"/>
      <c r="V1651" s="24"/>
      <c r="W1651" s="24"/>
      <c r="X1651" s="24"/>
      <c r="Y1651" s="24"/>
      <c r="Z1651" s="24"/>
      <c r="AA1651" s="24"/>
      <c r="AB1651" s="24"/>
      <c r="AC1651" s="24"/>
    </row>
    <row r="1652" spans="1:29">
      <c r="A1652" s="24"/>
      <c r="B1652" s="24"/>
      <c r="C1652" s="24"/>
      <c r="D1652" s="24"/>
      <c r="E1652" s="24"/>
      <c r="F1652" s="24"/>
      <c r="G1652" s="24"/>
      <c r="P1652" s="24"/>
      <c r="Q1652" s="24"/>
      <c r="R1652" s="24"/>
      <c r="S1652" s="24"/>
      <c r="T1652" s="24"/>
      <c r="U1652" s="24"/>
      <c r="V1652" s="24"/>
      <c r="W1652" s="24"/>
      <c r="X1652" s="24"/>
      <c r="Y1652" s="24"/>
      <c r="Z1652" s="24"/>
      <c r="AA1652" s="24"/>
      <c r="AB1652" s="24"/>
      <c r="AC1652" s="24"/>
    </row>
    <row r="1653" spans="1:29">
      <c r="A1653" s="24"/>
      <c r="B1653" s="24"/>
      <c r="C1653" s="24"/>
      <c r="D1653" s="24"/>
      <c r="E1653" s="24"/>
      <c r="F1653" s="24"/>
      <c r="G1653" s="24"/>
      <c r="P1653" s="24"/>
      <c r="Q1653" s="24"/>
      <c r="R1653" s="24"/>
      <c r="S1653" s="24"/>
      <c r="T1653" s="24"/>
      <c r="U1653" s="24"/>
      <c r="V1653" s="24"/>
      <c r="W1653" s="24"/>
      <c r="X1653" s="24"/>
      <c r="Y1653" s="24"/>
      <c r="Z1653" s="24"/>
      <c r="AA1653" s="24"/>
      <c r="AB1653" s="24"/>
      <c r="AC1653" s="24"/>
    </row>
    <row r="1654" spans="1:29">
      <c r="A1654" s="24"/>
      <c r="B1654" s="24"/>
      <c r="C1654" s="24"/>
      <c r="D1654" s="24"/>
      <c r="E1654" s="24"/>
      <c r="F1654" s="24"/>
      <c r="G1654" s="24"/>
      <c r="P1654" s="24"/>
      <c r="Q1654" s="24"/>
      <c r="R1654" s="24"/>
      <c r="S1654" s="24"/>
      <c r="T1654" s="24"/>
      <c r="U1654" s="24"/>
      <c r="V1654" s="24"/>
      <c r="W1654" s="24"/>
      <c r="X1654" s="24"/>
      <c r="Y1654" s="24"/>
      <c r="Z1654" s="24"/>
      <c r="AA1654" s="24"/>
      <c r="AB1654" s="24"/>
      <c r="AC1654" s="24"/>
    </row>
    <row r="1655" spans="1:29">
      <c r="A1655" s="24"/>
      <c r="B1655" s="24"/>
      <c r="C1655" s="24"/>
      <c r="D1655" s="24"/>
      <c r="E1655" s="24"/>
      <c r="F1655" s="24"/>
      <c r="G1655" s="24"/>
      <c r="P1655" s="24"/>
      <c r="Q1655" s="24"/>
      <c r="R1655" s="24"/>
      <c r="S1655" s="24"/>
      <c r="T1655" s="24"/>
      <c r="U1655" s="24"/>
      <c r="V1655" s="24"/>
      <c r="W1655" s="24"/>
      <c r="X1655" s="24"/>
      <c r="Y1655" s="24"/>
      <c r="Z1655" s="24"/>
      <c r="AA1655" s="24"/>
      <c r="AB1655" s="24"/>
      <c r="AC1655" s="24"/>
    </row>
    <row r="1656" spans="1:29">
      <c r="A1656" s="24"/>
      <c r="B1656" s="24"/>
      <c r="C1656" s="24"/>
      <c r="D1656" s="24"/>
      <c r="E1656" s="24"/>
      <c r="F1656" s="24"/>
      <c r="G1656" s="24"/>
      <c r="P1656" s="24"/>
      <c r="Q1656" s="24"/>
      <c r="R1656" s="24"/>
      <c r="S1656" s="24"/>
      <c r="T1656" s="24"/>
      <c r="U1656" s="24"/>
      <c r="V1656" s="24"/>
      <c r="W1656" s="24"/>
      <c r="X1656" s="24"/>
      <c r="Y1656" s="24"/>
      <c r="Z1656" s="24"/>
      <c r="AA1656" s="24"/>
      <c r="AB1656" s="24"/>
      <c r="AC1656" s="24"/>
    </row>
    <row r="1657" spans="1:29">
      <c r="A1657" s="24"/>
      <c r="B1657" s="24"/>
      <c r="C1657" s="24"/>
      <c r="D1657" s="24"/>
      <c r="E1657" s="24"/>
      <c r="F1657" s="24"/>
      <c r="G1657" s="24"/>
      <c r="P1657" s="24"/>
      <c r="Q1657" s="24"/>
      <c r="R1657" s="24"/>
      <c r="S1657" s="24"/>
      <c r="T1657" s="24"/>
      <c r="U1657" s="24"/>
      <c r="V1657" s="24"/>
      <c r="W1657" s="24"/>
      <c r="X1657" s="24"/>
      <c r="Y1657" s="24"/>
      <c r="Z1657" s="24"/>
      <c r="AA1657" s="24"/>
      <c r="AB1657" s="24"/>
      <c r="AC1657" s="24"/>
    </row>
    <row r="1658" spans="1:29">
      <c r="A1658" s="24"/>
      <c r="B1658" s="24"/>
      <c r="C1658" s="24"/>
      <c r="D1658" s="24"/>
      <c r="E1658" s="24"/>
      <c r="F1658" s="24"/>
      <c r="G1658" s="24"/>
      <c r="P1658" s="24"/>
      <c r="Q1658" s="24"/>
      <c r="R1658" s="24"/>
      <c r="S1658" s="24"/>
      <c r="T1658" s="24"/>
      <c r="U1658" s="24"/>
      <c r="V1658" s="24"/>
      <c r="W1658" s="24"/>
      <c r="X1658" s="24"/>
      <c r="Y1658" s="24"/>
      <c r="Z1658" s="24"/>
      <c r="AA1658" s="24"/>
      <c r="AB1658" s="24"/>
      <c r="AC1658" s="24"/>
    </row>
    <row r="1659" spans="1:29">
      <c r="A1659" s="24"/>
      <c r="B1659" s="24"/>
      <c r="C1659" s="24"/>
      <c r="D1659" s="24"/>
      <c r="E1659" s="24"/>
      <c r="F1659" s="24"/>
      <c r="G1659" s="24"/>
      <c r="P1659" s="24"/>
      <c r="Q1659" s="24"/>
      <c r="R1659" s="24"/>
      <c r="S1659" s="24"/>
      <c r="T1659" s="24"/>
      <c r="U1659" s="24"/>
      <c r="V1659" s="24"/>
      <c r="W1659" s="24"/>
      <c r="X1659" s="24"/>
      <c r="Y1659" s="24"/>
      <c r="Z1659" s="24"/>
      <c r="AA1659" s="24"/>
      <c r="AB1659" s="24"/>
      <c r="AC1659" s="24"/>
    </row>
    <row r="1660" spans="1:29">
      <c r="A1660" s="24"/>
      <c r="B1660" s="24"/>
      <c r="C1660" s="24"/>
      <c r="D1660" s="24"/>
      <c r="E1660" s="24"/>
      <c r="F1660" s="24"/>
      <c r="G1660" s="24"/>
      <c r="P1660" s="24"/>
      <c r="Q1660" s="24"/>
      <c r="R1660" s="24"/>
      <c r="S1660" s="24"/>
      <c r="T1660" s="24"/>
      <c r="U1660" s="24"/>
      <c r="V1660" s="24"/>
      <c r="W1660" s="24"/>
      <c r="X1660" s="24"/>
      <c r="Y1660" s="24"/>
      <c r="Z1660" s="24"/>
      <c r="AA1660" s="24"/>
      <c r="AB1660" s="24"/>
      <c r="AC1660" s="24"/>
    </row>
    <row r="1661" spans="1:29">
      <c r="A1661" s="24"/>
      <c r="B1661" s="24"/>
      <c r="C1661" s="24"/>
      <c r="D1661" s="24"/>
      <c r="E1661" s="24"/>
      <c r="F1661" s="24"/>
      <c r="G1661" s="24"/>
      <c r="P1661" s="24"/>
      <c r="Q1661" s="24"/>
      <c r="R1661" s="24"/>
      <c r="S1661" s="24"/>
      <c r="T1661" s="24"/>
      <c r="U1661" s="24"/>
      <c r="V1661" s="24"/>
      <c r="W1661" s="24"/>
      <c r="X1661" s="24"/>
      <c r="Y1661" s="24"/>
      <c r="Z1661" s="24"/>
      <c r="AA1661" s="24"/>
      <c r="AB1661" s="24"/>
      <c r="AC1661" s="24"/>
    </row>
    <row r="1662" spans="1:29">
      <c r="A1662" s="24"/>
      <c r="B1662" s="24"/>
      <c r="C1662" s="24"/>
      <c r="D1662" s="24"/>
      <c r="E1662" s="24"/>
      <c r="F1662" s="24"/>
      <c r="G1662" s="24"/>
      <c r="P1662" s="24"/>
      <c r="Q1662" s="24"/>
      <c r="R1662" s="24"/>
      <c r="S1662" s="24"/>
      <c r="T1662" s="24"/>
      <c r="U1662" s="24"/>
      <c r="V1662" s="24"/>
      <c r="W1662" s="24"/>
      <c r="X1662" s="24"/>
      <c r="Y1662" s="24"/>
      <c r="Z1662" s="24"/>
      <c r="AA1662" s="24"/>
      <c r="AB1662" s="24"/>
      <c r="AC1662" s="24"/>
    </row>
    <row r="1663" spans="1:29">
      <c r="A1663" s="24"/>
      <c r="B1663" s="24"/>
      <c r="C1663" s="24"/>
      <c r="D1663" s="24"/>
      <c r="E1663" s="24"/>
      <c r="F1663" s="24"/>
      <c r="G1663" s="24"/>
      <c r="P1663" s="24"/>
      <c r="Q1663" s="24"/>
      <c r="R1663" s="24"/>
      <c r="S1663" s="24"/>
      <c r="T1663" s="24"/>
      <c r="U1663" s="24"/>
      <c r="V1663" s="24"/>
      <c r="W1663" s="24"/>
      <c r="X1663" s="24"/>
      <c r="Y1663" s="24"/>
      <c r="Z1663" s="24"/>
      <c r="AA1663" s="24"/>
      <c r="AB1663" s="24"/>
      <c r="AC1663" s="24"/>
    </row>
    <row r="1664" spans="1:29">
      <c r="A1664" s="24"/>
      <c r="B1664" s="24"/>
      <c r="C1664" s="24"/>
      <c r="D1664" s="24"/>
      <c r="E1664" s="24"/>
      <c r="F1664" s="24"/>
      <c r="G1664" s="24"/>
      <c r="P1664" s="24"/>
      <c r="Q1664" s="24"/>
      <c r="R1664" s="24"/>
      <c r="S1664" s="24"/>
      <c r="T1664" s="24"/>
      <c r="U1664" s="24"/>
      <c r="V1664" s="24"/>
      <c r="W1664" s="24"/>
      <c r="X1664" s="24"/>
      <c r="Y1664" s="24"/>
      <c r="Z1664" s="24"/>
      <c r="AA1664" s="24"/>
      <c r="AB1664" s="24"/>
      <c r="AC1664" s="24"/>
    </row>
    <row r="1665" spans="1:29">
      <c r="A1665" s="24"/>
      <c r="B1665" s="24"/>
      <c r="C1665" s="24"/>
      <c r="D1665" s="24"/>
      <c r="E1665" s="24"/>
      <c r="F1665" s="24"/>
      <c r="G1665" s="24"/>
      <c r="P1665" s="24"/>
      <c r="Q1665" s="24"/>
      <c r="R1665" s="24"/>
      <c r="S1665" s="24"/>
      <c r="T1665" s="24"/>
      <c r="U1665" s="24"/>
      <c r="V1665" s="24"/>
      <c r="W1665" s="24"/>
      <c r="X1665" s="24"/>
      <c r="Y1665" s="24"/>
      <c r="Z1665" s="24"/>
      <c r="AA1665" s="24"/>
      <c r="AB1665" s="24"/>
      <c r="AC1665" s="24"/>
    </row>
    <row r="1666" spans="1:29">
      <c r="A1666" s="24"/>
      <c r="B1666" s="24"/>
      <c r="C1666" s="24"/>
      <c r="D1666" s="24"/>
      <c r="E1666" s="24"/>
      <c r="F1666" s="24"/>
      <c r="G1666" s="24"/>
      <c r="P1666" s="24"/>
      <c r="Q1666" s="24"/>
      <c r="R1666" s="24"/>
      <c r="S1666" s="24"/>
      <c r="T1666" s="24"/>
      <c r="U1666" s="24"/>
      <c r="V1666" s="24"/>
      <c r="W1666" s="24"/>
      <c r="X1666" s="24"/>
      <c r="Y1666" s="24"/>
      <c r="Z1666" s="24"/>
      <c r="AA1666" s="24"/>
      <c r="AB1666" s="24"/>
      <c r="AC1666" s="24"/>
    </row>
    <row r="1667" spans="1:29">
      <c r="A1667" s="24"/>
      <c r="B1667" s="24"/>
      <c r="C1667" s="24"/>
      <c r="D1667" s="24"/>
      <c r="E1667" s="24"/>
      <c r="F1667" s="24"/>
      <c r="G1667" s="24"/>
      <c r="P1667" s="24"/>
      <c r="Q1667" s="24"/>
      <c r="R1667" s="24"/>
      <c r="S1667" s="24"/>
      <c r="T1667" s="24"/>
      <c r="U1667" s="24"/>
      <c r="V1667" s="24"/>
      <c r="W1667" s="24"/>
      <c r="X1667" s="24"/>
      <c r="Y1667" s="24"/>
      <c r="Z1667" s="24"/>
      <c r="AA1667" s="24"/>
      <c r="AB1667" s="24"/>
      <c r="AC1667" s="24"/>
    </row>
    <row r="1668" spans="1:29">
      <c r="A1668" s="24"/>
      <c r="B1668" s="24"/>
      <c r="C1668" s="24"/>
      <c r="D1668" s="24"/>
      <c r="E1668" s="24"/>
      <c r="F1668" s="24"/>
      <c r="G1668" s="24"/>
      <c r="P1668" s="24"/>
      <c r="Q1668" s="24"/>
      <c r="R1668" s="24"/>
      <c r="S1668" s="24"/>
      <c r="T1668" s="24"/>
      <c r="U1668" s="24"/>
      <c r="V1668" s="24"/>
      <c r="W1668" s="24"/>
      <c r="X1668" s="24"/>
      <c r="Y1668" s="24"/>
      <c r="Z1668" s="24"/>
      <c r="AA1668" s="24"/>
      <c r="AB1668" s="24"/>
      <c r="AC1668" s="24"/>
    </row>
    <row r="1669" spans="1:29">
      <c r="A1669" s="24"/>
      <c r="B1669" s="24"/>
      <c r="C1669" s="24"/>
      <c r="D1669" s="24"/>
      <c r="E1669" s="24"/>
      <c r="F1669" s="24"/>
      <c r="G1669" s="24"/>
      <c r="P1669" s="24"/>
      <c r="Q1669" s="24"/>
      <c r="R1669" s="24"/>
      <c r="S1669" s="24"/>
      <c r="T1669" s="24"/>
      <c r="U1669" s="24"/>
      <c r="V1669" s="24"/>
      <c r="W1669" s="24"/>
      <c r="X1669" s="24"/>
      <c r="Y1669" s="24"/>
      <c r="Z1669" s="24"/>
      <c r="AA1669" s="24"/>
      <c r="AB1669" s="24"/>
      <c r="AC1669" s="24"/>
    </row>
    <row r="1670" spans="1:29">
      <c r="A1670" s="24"/>
      <c r="B1670" s="24"/>
      <c r="C1670" s="24"/>
      <c r="D1670" s="24"/>
      <c r="E1670" s="24"/>
      <c r="F1670" s="24"/>
      <c r="G1670" s="24"/>
      <c r="P1670" s="24"/>
      <c r="Q1670" s="24"/>
      <c r="R1670" s="24"/>
      <c r="S1670" s="24"/>
      <c r="T1670" s="24"/>
      <c r="U1670" s="24"/>
      <c r="V1670" s="24"/>
      <c r="W1670" s="24"/>
      <c r="X1670" s="24"/>
      <c r="Y1670" s="24"/>
      <c r="Z1670" s="24"/>
      <c r="AA1670" s="24"/>
      <c r="AB1670" s="24"/>
      <c r="AC1670" s="24"/>
    </row>
    <row r="1671" spans="1:29">
      <c r="A1671" s="24"/>
      <c r="B1671" s="24"/>
      <c r="C1671" s="24"/>
      <c r="D1671" s="24"/>
      <c r="E1671" s="24"/>
      <c r="F1671" s="24"/>
      <c r="G1671" s="24"/>
      <c r="P1671" s="24"/>
      <c r="Q1671" s="24"/>
      <c r="R1671" s="24"/>
      <c r="S1671" s="24"/>
      <c r="T1671" s="24"/>
      <c r="U1671" s="24"/>
      <c r="V1671" s="24"/>
      <c r="W1671" s="24"/>
      <c r="X1671" s="24"/>
      <c r="Y1671" s="24"/>
      <c r="Z1671" s="24"/>
      <c r="AA1671" s="24"/>
      <c r="AB1671" s="24"/>
      <c r="AC1671" s="24"/>
    </row>
    <row r="1672" spans="1:29">
      <c r="A1672" s="24"/>
      <c r="B1672" s="24"/>
      <c r="C1672" s="24"/>
      <c r="D1672" s="24"/>
      <c r="E1672" s="24"/>
      <c r="F1672" s="24"/>
      <c r="G1672" s="24"/>
      <c r="P1672" s="24"/>
      <c r="Q1672" s="24"/>
      <c r="R1672" s="24"/>
      <c r="S1672" s="24"/>
      <c r="T1672" s="24"/>
      <c r="U1672" s="24"/>
      <c r="V1672" s="24"/>
      <c r="W1672" s="24"/>
      <c r="X1672" s="24"/>
      <c r="Y1672" s="24"/>
      <c r="Z1672" s="24"/>
      <c r="AA1672" s="24"/>
      <c r="AB1672" s="24"/>
      <c r="AC1672" s="24"/>
    </row>
    <row r="1673" spans="1:29">
      <c r="A1673" s="24"/>
      <c r="B1673" s="24"/>
      <c r="C1673" s="24"/>
      <c r="D1673" s="24"/>
      <c r="E1673" s="24"/>
      <c r="F1673" s="24"/>
      <c r="G1673" s="24"/>
      <c r="P1673" s="24"/>
      <c r="Q1673" s="24"/>
      <c r="R1673" s="24"/>
      <c r="S1673" s="24"/>
      <c r="T1673" s="24"/>
      <c r="U1673" s="24"/>
      <c r="V1673" s="24"/>
      <c r="W1673" s="24"/>
      <c r="X1673" s="24"/>
      <c r="Y1673" s="24"/>
      <c r="Z1673" s="24"/>
      <c r="AA1673" s="24"/>
      <c r="AB1673" s="24"/>
      <c r="AC1673" s="24"/>
    </row>
    <row r="1674" spans="1:29">
      <c r="A1674" s="24"/>
      <c r="B1674" s="24"/>
      <c r="C1674" s="24"/>
      <c r="D1674" s="24"/>
      <c r="E1674" s="24"/>
      <c r="F1674" s="24"/>
      <c r="G1674" s="24"/>
      <c r="P1674" s="24"/>
      <c r="Q1674" s="24"/>
      <c r="R1674" s="24"/>
      <c r="S1674" s="24"/>
      <c r="T1674" s="24"/>
      <c r="U1674" s="24"/>
      <c r="V1674" s="24"/>
      <c r="W1674" s="24"/>
      <c r="X1674" s="24"/>
      <c r="Y1674" s="24"/>
      <c r="Z1674" s="24"/>
      <c r="AA1674" s="24"/>
      <c r="AB1674" s="24"/>
      <c r="AC1674" s="24"/>
    </row>
    <row r="1675" spans="1:29">
      <c r="A1675" s="24"/>
      <c r="B1675" s="24"/>
      <c r="C1675" s="24"/>
      <c r="D1675" s="24"/>
      <c r="E1675" s="24"/>
      <c r="F1675" s="24"/>
      <c r="G1675" s="24"/>
      <c r="P1675" s="24"/>
      <c r="Q1675" s="24"/>
      <c r="R1675" s="24"/>
      <c r="S1675" s="24"/>
      <c r="T1675" s="24"/>
      <c r="U1675" s="24"/>
      <c r="V1675" s="24"/>
      <c r="W1675" s="24"/>
      <c r="X1675" s="24"/>
      <c r="Y1675" s="24"/>
      <c r="Z1675" s="24"/>
      <c r="AA1675" s="24"/>
      <c r="AB1675" s="24"/>
      <c r="AC1675" s="24"/>
    </row>
    <row r="1676" spans="1:29">
      <c r="A1676" s="24"/>
      <c r="B1676" s="24"/>
      <c r="C1676" s="24"/>
      <c r="D1676" s="24"/>
      <c r="E1676" s="24"/>
      <c r="F1676" s="24"/>
      <c r="G1676" s="24"/>
      <c r="P1676" s="24"/>
      <c r="Q1676" s="24"/>
      <c r="R1676" s="24"/>
      <c r="S1676" s="24"/>
      <c r="T1676" s="24"/>
      <c r="U1676" s="24"/>
      <c r="V1676" s="24"/>
      <c r="W1676" s="24"/>
      <c r="X1676" s="24"/>
      <c r="Y1676" s="24"/>
      <c r="Z1676" s="24"/>
      <c r="AA1676" s="24"/>
      <c r="AB1676" s="24"/>
      <c r="AC1676" s="24"/>
    </row>
    <row r="1677" spans="1:29">
      <c r="A1677" s="24"/>
      <c r="B1677" s="24"/>
      <c r="C1677" s="24"/>
      <c r="D1677" s="24"/>
      <c r="E1677" s="24"/>
      <c r="F1677" s="24"/>
      <c r="G1677" s="24"/>
      <c r="P1677" s="24"/>
      <c r="Q1677" s="24"/>
      <c r="R1677" s="24"/>
      <c r="S1677" s="24"/>
      <c r="T1677" s="24"/>
      <c r="U1677" s="24"/>
      <c r="V1677" s="24"/>
      <c r="W1677" s="24"/>
      <c r="X1677" s="24"/>
      <c r="Y1677" s="24"/>
      <c r="Z1677" s="24"/>
      <c r="AA1677" s="24"/>
      <c r="AB1677" s="24"/>
      <c r="AC1677" s="24"/>
    </row>
    <row r="1678" spans="1:29">
      <c r="A1678" s="24"/>
      <c r="B1678" s="24"/>
      <c r="C1678" s="24"/>
      <c r="D1678" s="24"/>
      <c r="E1678" s="24"/>
      <c r="F1678" s="24"/>
      <c r="G1678" s="24"/>
      <c r="P1678" s="24"/>
      <c r="Q1678" s="24"/>
      <c r="R1678" s="24"/>
      <c r="S1678" s="24"/>
      <c r="T1678" s="24"/>
      <c r="U1678" s="24"/>
      <c r="V1678" s="24"/>
      <c r="W1678" s="24"/>
      <c r="X1678" s="24"/>
      <c r="Y1678" s="24"/>
      <c r="Z1678" s="24"/>
      <c r="AA1678" s="24"/>
      <c r="AB1678" s="24"/>
      <c r="AC1678" s="24"/>
    </row>
    <row r="1679" spans="1:29">
      <c r="A1679" s="24"/>
      <c r="B1679" s="24"/>
      <c r="C1679" s="24"/>
      <c r="D1679" s="24"/>
      <c r="E1679" s="24"/>
      <c r="F1679" s="24"/>
      <c r="G1679" s="24"/>
      <c r="P1679" s="24"/>
      <c r="Q1679" s="24"/>
      <c r="R1679" s="24"/>
      <c r="S1679" s="24"/>
      <c r="T1679" s="24"/>
      <c r="U1679" s="24"/>
      <c r="V1679" s="24"/>
      <c r="W1679" s="24"/>
      <c r="X1679" s="24"/>
      <c r="Y1679" s="24"/>
      <c r="Z1679" s="24"/>
      <c r="AA1679" s="24"/>
      <c r="AB1679" s="24"/>
      <c r="AC1679" s="24"/>
    </row>
    <row r="1680" spans="1:29">
      <c r="A1680" s="24"/>
      <c r="B1680" s="24"/>
      <c r="C1680" s="24"/>
      <c r="D1680" s="24"/>
      <c r="E1680" s="24"/>
      <c r="F1680" s="24"/>
      <c r="G1680" s="24"/>
      <c r="P1680" s="24"/>
      <c r="Q1680" s="24"/>
      <c r="R1680" s="24"/>
      <c r="S1680" s="24"/>
      <c r="T1680" s="24"/>
      <c r="U1680" s="24"/>
      <c r="V1680" s="24"/>
      <c r="W1680" s="24"/>
      <c r="X1680" s="24"/>
      <c r="Y1680" s="24"/>
      <c r="Z1680" s="24"/>
      <c r="AA1680" s="24"/>
      <c r="AB1680" s="24"/>
      <c r="AC1680" s="24"/>
    </row>
    <row r="1681" spans="1:29">
      <c r="A1681" s="24"/>
      <c r="B1681" s="24"/>
      <c r="C1681" s="24"/>
      <c r="D1681" s="24"/>
      <c r="E1681" s="24"/>
      <c r="F1681" s="24"/>
      <c r="G1681" s="24"/>
      <c r="P1681" s="24"/>
      <c r="Q1681" s="24"/>
      <c r="R1681" s="24"/>
      <c r="S1681" s="24"/>
      <c r="T1681" s="24"/>
      <c r="U1681" s="24"/>
      <c r="V1681" s="24"/>
      <c r="W1681" s="24"/>
      <c r="X1681" s="24"/>
      <c r="Y1681" s="24"/>
      <c r="Z1681" s="24"/>
      <c r="AA1681" s="24"/>
      <c r="AB1681" s="24"/>
      <c r="AC1681" s="24"/>
    </row>
    <row r="1682" spans="1:29">
      <c r="A1682" s="24"/>
      <c r="B1682" s="24"/>
      <c r="C1682" s="24"/>
      <c r="D1682" s="24"/>
      <c r="E1682" s="24"/>
      <c r="F1682" s="24"/>
      <c r="G1682" s="24"/>
      <c r="P1682" s="24"/>
      <c r="Q1682" s="24"/>
      <c r="R1682" s="24"/>
      <c r="S1682" s="24"/>
      <c r="T1682" s="24"/>
      <c r="U1682" s="24"/>
      <c r="V1682" s="24"/>
      <c r="W1682" s="24"/>
      <c r="X1682" s="24"/>
      <c r="Y1682" s="24"/>
      <c r="Z1682" s="24"/>
      <c r="AA1682" s="24"/>
      <c r="AB1682" s="24"/>
      <c r="AC1682" s="24"/>
    </row>
    <row r="1683" spans="1:29">
      <c r="A1683" s="24"/>
      <c r="B1683" s="24"/>
      <c r="C1683" s="24"/>
      <c r="D1683" s="24"/>
      <c r="E1683" s="24"/>
      <c r="F1683" s="24"/>
      <c r="G1683" s="24"/>
      <c r="P1683" s="24"/>
      <c r="Q1683" s="24"/>
      <c r="R1683" s="24"/>
      <c r="S1683" s="24"/>
      <c r="T1683" s="24"/>
      <c r="U1683" s="24"/>
      <c r="V1683" s="24"/>
      <c r="W1683" s="24"/>
      <c r="X1683" s="24"/>
      <c r="Y1683" s="24"/>
      <c r="Z1683" s="24"/>
      <c r="AA1683" s="24"/>
      <c r="AB1683" s="24"/>
      <c r="AC1683" s="24"/>
    </row>
    <row r="1684" spans="1:29">
      <c r="A1684" s="24"/>
      <c r="B1684" s="24"/>
      <c r="C1684" s="24"/>
      <c r="D1684" s="24"/>
      <c r="E1684" s="24"/>
      <c r="F1684" s="24"/>
      <c r="G1684" s="24"/>
      <c r="P1684" s="24"/>
      <c r="Q1684" s="24"/>
      <c r="R1684" s="24"/>
      <c r="S1684" s="24"/>
      <c r="T1684" s="24"/>
      <c r="U1684" s="24"/>
      <c r="V1684" s="24"/>
      <c r="W1684" s="24"/>
      <c r="X1684" s="24"/>
      <c r="Y1684" s="24"/>
      <c r="Z1684" s="24"/>
      <c r="AA1684" s="24"/>
      <c r="AB1684" s="24"/>
      <c r="AC1684" s="24"/>
    </row>
    <row r="1685" spans="1:29">
      <c r="A1685" s="24"/>
      <c r="B1685" s="24"/>
      <c r="C1685" s="24"/>
      <c r="D1685" s="24"/>
      <c r="E1685" s="24"/>
      <c r="F1685" s="24"/>
      <c r="G1685" s="24"/>
      <c r="P1685" s="24"/>
      <c r="Q1685" s="24"/>
      <c r="R1685" s="24"/>
      <c r="S1685" s="24"/>
      <c r="T1685" s="24"/>
      <c r="U1685" s="24"/>
      <c r="V1685" s="24"/>
      <c r="W1685" s="24"/>
      <c r="X1685" s="24"/>
      <c r="Y1685" s="24"/>
      <c r="Z1685" s="24"/>
      <c r="AA1685" s="24"/>
      <c r="AB1685" s="24"/>
      <c r="AC1685" s="24"/>
    </row>
    <row r="1686" spans="1:29">
      <c r="A1686" s="24"/>
      <c r="B1686" s="24"/>
      <c r="C1686" s="24"/>
      <c r="D1686" s="24"/>
      <c r="E1686" s="24"/>
      <c r="F1686" s="24"/>
      <c r="G1686" s="24"/>
      <c r="P1686" s="24"/>
      <c r="Q1686" s="24"/>
      <c r="R1686" s="24"/>
      <c r="S1686" s="24"/>
      <c r="T1686" s="24"/>
      <c r="U1686" s="24"/>
      <c r="V1686" s="24"/>
      <c r="W1686" s="24"/>
      <c r="X1686" s="24"/>
      <c r="Y1686" s="24"/>
      <c r="Z1686" s="24"/>
      <c r="AA1686" s="24"/>
      <c r="AB1686" s="24"/>
      <c r="AC1686" s="24"/>
    </row>
    <row r="1687" spans="1:29">
      <c r="A1687" s="24"/>
      <c r="B1687" s="24"/>
      <c r="C1687" s="24"/>
      <c r="D1687" s="24"/>
      <c r="E1687" s="24"/>
      <c r="F1687" s="24"/>
      <c r="G1687" s="24"/>
      <c r="P1687" s="24"/>
      <c r="Q1687" s="24"/>
      <c r="R1687" s="24"/>
      <c r="S1687" s="24"/>
      <c r="T1687" s="24"/>
      <c r="U1687" s="24"/>
      <c r="V1687" s="24"/>
      <c r="W1687" s="24"/>
      <c r="X1687" s="24"/>
      <c r="Y1687" s="24"/>
      <c r="Z1687" s="24"/>
      <c r="AA1687" s="24"/>
      <c r="AB1687" s="24"/>
      <c r="AC1687" s="24"/>
    </row>
    <row r="1688" spans="1:29">
      <c r="A1688" s="24"/>
      <c r="B1688" s="24"/>
      <c r="C1688" s="24"/>
      <c r="D1688" s="24"/>
      <c r="E1688" s="24"/>
      <c r="F1688" s="24"/>
      <c r="G1688" s="24"/>
      <c r="P1688" s="24"/>
      <c r="Q1688" s="24"/>
      <c r="R1688" s="24"/>
      <c r="S1688" s="24"/>
      <c r="T1688" s="24"/>
      <c r="U1688" s="24"/>
      <c r="V1688" s="24"/>
      <c r="W1688" s="24"/>
      <c r="X1688" s="24"/>
      <c r="Y1688" s="24"/>
      <c r="Z1688" s="24"/>
      <c r="AA1688" s="24"/>
      <c r="AB1688" s="24"/>
      <c r="AC1688" s="24"/>
    </row>
    <row r="1689" spans="1:29">
      <c r="A1689" s="24"/>
      <c r="B1689" s="24"/>
      <c r="C1689" s="24"/>
      <c r="D1689" s="24"/>
      <c r="E1689" s="24"/>
      <c r="F1689" s="24"/>
      <c r="G1689" s="24"/>
      <c r="P1689" s="24"/>
      <c r="Q1689" s="24"/>
      <c r="R1689" s="24"/>
      <c r="S1689" s="24"/>
      <c r="T1689" s="24"/>
      <c r="U1689" s="24"/>
      <c r="V1689" s="24"/>
      <c r="W1689" s="24"/>
      <c r="X1689" s="24"/>
      <c r="Y1689" s="24"/>
      <c r="Z1689" s="24"/>
      <c r="AA1689" s="24"/>
      <c r="AB1689" s="24"/>
      <c r="AC1689" s="24"/>
    </row>
    <row r="1690" spans="1:29">
      <c r="A1690" s="24"/>
      <c r="B1690" s="24"/>
      <c r="C1690" s="24"/>
      <c r="D1690" s="24"/>
      <c r="E1690" s="24"/>
      <c r="F1690" s="24"/>
      <c r="G1690" s="24"/>
      <c r="P1690" s="24"/>
      <c r="Q1690" s="24"/>
      <c r="R1690" s="24"/>
      <c r="S1690" s="24"/>
      <c r="T1690" s="24"/>
      <c r="U1690" s="24"/>
      <c r="V1690" s="24"/>
      <c r="W1690" s="24"/>
      <c r="X1690" s="24"/>
      <c r="Y1690" s="24"/>
      <c r="Z1690" s="24"/>
      <c r="AA1690" s="24"/>
      <c r="AB1690" s="24"/>
      <c r="AC1690" s="24"/>
    </row>
    <row r="1691" spans="1:29">
      <c r="A1691" s="24"/>
      <c r="B1691" s="24"/>
      <c r="C1691" s="24"/>
      <c r="D1691" s="24"/>
      <c r="E1691" s="24"/>
      <c r="F1691" s="24"/>
      <c r="G1691" s="24"/>
      <c r="P1691" s="24"/>
      <c r="Q1691" s="24"/>
      <c r="R1691" s="24"/>
      <c r="S1691" s="24"/>
      <c r="T1691" s="24"/>
      <c r="U1691" s="24"/>
      <c r="V1691" s="24"/>
      <c r="W1691" s="24"/>
      <c r="X1691" s="24"/>
      <c r="Y1691" s="24"/>
      <c r="Z1691" s="24"/>
      <c r="AA1691" s="24"/>
      <c r="AB1691" s="24"/>
      <c r="AC1691" s="24"/>
    </row>
    <row r="1692" spans="1:29">
      <c r="A1692" s="24"/>
      <c r="B1692" s="24"/>
      <c r="C1692" s="24"/>
      <c r="D1692" s="24"/>
      <c r="E1692" s="24"/>
      <c r="F1692" s="24"/>
      <c r="G1692" s="24"/>
      <c r="P1692" s="24"/>
      <c r="Q1692" s="24"/>
      <c r="R1692" s="24"/>
      <c r="S1692" s="24"/>
      <c r="T1692" s="24"/>
      <c r="U1692" s="24"/>
      <c r="V1692" s="24"/>
      <c r="W1692" s="24"/>
      <c r="X1692" s="24"/>
      <c r="Y1692" s="24"/>
      <c r="Z1692" s="24"/>
      <c r="AA1692" s="24"/>
      <c r="AB1692" s="24"/>
      <c r="AC1692" s="24"/>
    </row>
    <row r="1693" spans="1:29">
      <c r="A1693" s="24"/>
      <c r="B1693" s="24"/>
      <c r="C1693" s="24"/>
      <c r="D1693" s="24"/>
      <c r="E1693" s="24"/>
      <c r="F1693" s="24"/>
      <c r="G1693" s="24"/>
      <c r="P1693" s="24"/>
      <c r="Q1693" s="24"/>
      <c r="R1693" s="24"/>
      <c r="S1693" s="24"/>
      <c r="T1693" s="24"/>
      <c r="U1693" s="24"/>
      <c r="V1693" s="24"/>
      <c r="W1693" s="24"/>
      <c r="X1693" s="24"/>
      <c r="Y1693" s="24"/>
      <c r="Z1693" s="24"/>
      <c r="AA1693" s="24"/>
      <c r="AB1693" s="24"/>
      <c r="AC1693" s="24"/>
    </row>
    <row r="1694" spans="1:29">
      <c r="A1694" s="24"/>
      <c r="B1694" s="24"/>
      <c r="C1694" s="24"/>
      <c r="D1694" s="24"/>
      <c r="E1694" s="24"/>
      <c r="F1694" s="24"/>
      <c r="G1694" s="24"/>
      <c r="P1694" s="24"/>
      <c r="Q1694" s="24"/>
      <c r="R1694" s="24"/>
      <c r="S1694" s="24"/>
      <c r="T1694" s="24"/>
      <c r="U1694" s="24"/>
      <c r="V1694" s="24"/>
      <c r="W1694" s="24"/>
      <c r="X1694" s="24"/>
      <c r="Y1694" s="24"/>
      <c r="Z1694" s="24"/>
      <c r="AA1694" s="24"/>
      <c r="AB1694" s="24"/>
      <c r="AC1694" s="24"/>
    </row>
    <row r="1695" spans="1:29">
      <c r="A1695" s="24"/>
      <c r="B1695" s="24"/>
      <c r="C1695" s="24"/>
      <c r="D1695" s="24"/>
      <c r="E1695" s="24"/>
      <c r="F1695" s="24"/>
      <c r="G1695" s="24"/>
      <c r="P1695" s="24"/>
      <c r="Q1695" s="24"/>
      <c r="R1695" s="24"/>
      <c r="S1695" s="24"/>
      <c r="T1695" s="24"/>
      <c r="U1695" s="24"/>
      <c r="V1695" s="24"/>
      <c r="W1695" s="24"/>
      <c r="X1695" s="24"/>
      <c r="Y1695" s="24"/>
      <c r="Z1695" s="24"/>
      <c r="AA1695" s="24"/>
      <c r="AB1695" s="24"/>
      <c r="AC1695" s="24"/>
    </row>
    <row r="1696" spans="1:29">
      <c r="A1696" s="24"/>
      <c r="B1696" s="24"/>
      <c r="C1696" s="24"/>
      <c r="D1696" s="24"/>
      <c r="E1696" s="24"/>
      <c r="F1696" s="24"/>
      <c r="G1696" s="24"/>
      <c r="P1696" s="24"/>
      <c r="Q1696" s="24"/>
      <c r="R1696" s="24"/>
      <c r="S1696" s="24"/>
      <c r="T1696" s="24"/>
      <c r="U1696" s="24"/>
      <c r="V1696" s="24"/>
      <c r="W1696" s="24"/>
      <c r="X1696" s="24"/>
      <c r="Y1696" s="24"/>
      <c r="Z1696" s="24"/>
      <c r="AA1696" s="24"/>
      <c r="AB1696" s="24"/>
      <c r="AC1696" s="24"/>
    </row>
    <row r="1697" spans="1:29">
      <c r="A1697" s="24"/>
      <c r="B1697" s="24"/>
      <c r="C1697" s="24"/>
      <c r="D1697" s="24"/>
      <c r="E1697" s="24"/>
      <c r="F1697" s="24"/>
      <c r="G1697" s="24"/>
      <c r="P1697" s="24"/>
      <c r="Q1697" s="24"/>
      <c r="R1697" s="24"/>
      <c r="S1697" s="24"/>
      <c r="T1697" s="24"/>
      <c r="U1697" s="24"/>
      <c r="V1697" s="24"/>
      <c r="W1697" s="24"/>
      <c r="X1697" s="24"/>
      <c r="Y1697" s="24"/>
      <c r="Z1697" s="24"/>
      <c r="AA1697" s="24"/>
      <c r="AB1697" s="24"/>
      <c r="AC1697" s="24"/>
    </row>
    <row r="1698" spans="1:29">
      <c r="A1698" s="24"/>
      <c r="B1698" s="24"/>
      <c r="C1698" s="24"/>
      <c r="D1698" s="24"/>
      <c r="E1698" s="24"/>
      <c r="F1698" s="24"/>
      <c r="G1698" s="24"/>
      <c r="P1698" s="24"/>
      <c r="Q1698" s="24"/>
      <c r="R1698" s="24"/>
      <c r="S1698" s="24"/>
      <c r="T1698" s="24"/>
      <c r="U1698" s="24"/>
      <c r="V1698" s="24"/>
      <c r="W1698" s="24"/>
      <c r="X1698" s="24"/>
      <c r="Y1698" s="24"/>
      <c r="Z1698" s="24"/>
      <c r="AA1698" s="24"/>
      <c r="AB1698" s="24"/>
      <c r="AC1698" s="24"/>
    </row>
    <row r="1699" spans="1:29">
      <c r="A1699" s="24"/>
      <c r="B1699" s="24"/>
      <c r="C1699" s="24"/>
      <c r="D1699" s="24"/>
      <c r="E1699" s="24"/>
      <c r="F1699" s="24"/>
      <c r="G1699" s="24"/>
      <c r="P1699" s="24"/>
      <c r="Q1699" s="24"/>
      <c r="R1699" s="24"/>
      <c r="S1699" s="24"/>
      <c r="T1699" s="24"/>
      <c r="U1699" s="24"/>
      <c r="V1699" s="24"/>
      <c r="W1699" s="24"/>
      <c r="X1699" s="24"/>
      <c r="Y1699" s="24"/>
      <c r="Z1699" s="24"/>
      <c r="AA1699" s="24"/>
      <c r="AB1699" s="24"/>
      <c r="AC1699" s="24"/>
    </row>
    <row r="1700" spans="1:29">
      <c r="A1700" s="24"/>
      <c r="B1700" s="24"/>
      <c r="C1700" s="24"/>
      <c r="D1700" s="24"/>
      <c r="E1700" s="24"/>
      <c r="F1700" s="24"/>
      <c r="G1700" s="24"/>
      <c r="P1700" s="24"/>
      <c r="Q1700" s="24"/>
      <c r="R1700" s="24"/>
      <c r="S1700" s="24"/>
      <c r="T1700" s="24"/>
      <c r="U1700" s="24"/>
      <c r="V1700" s="24"/>
      <c r="W1700" s="24"/>
      <c r="X1700" s="24"/>
      <c r="Y1700" s="24"/>
      <c r="Z1700" s="24"/>
      <c r="AA1700" s="24"/>
      <c r="AB1700" s="24"/>
      <c r="AC1700" s="24"/>
    </row>
    <row r="1701" spans="1:29">
      <c r="A1701" s="24"/>
      <c r="B1701" s="24"/>
      <c r="C1701" s="24"/>
      <c r="D1701" s="24"/>
      <c r="E1701" s="24"/>
      <c r="F1701" s="24"/>
      <c r="G1701" s="24"/>
      <c r="P1701" s="24"/>
      <c r="Q1701" s="24"/>
      <c r="R1701" s="24"/>
      <c r="S1701" s="24"/>
      <c r="T1701" s="24"/>
      <c r="U1701" s="24"/>
      <c r="V1701" s="24"/>
      <c r="W1701" s="24"/>
      <c r="X1701" s="24"/>
      <c r="Y1701" s="24"/>
      <c r="Z1701" s="24"/>
      <c r="AA1701" s="24"/>
      <c r="AB1701" s="24"/>
      <c r="AC1701" s="24"/>
    </row>
    <row r="1702" spans="1:29">
      <c r="A1702" s="24"/>
      <c r="B1702" s="24"/>
      <c r="C1702" s="24"/>
      <c r="D1702" s="24"/>
      <c r="E1702" s="24"/>
      <c r="F1702" s="24"/>
      <c r="G1702" s="24"/>
      <c r="P1702" s="24"/>
      <c r="Q1702" s="24"/>
      <c r="R1702" s="24"/>
      <c r="S1702" s="24"/>
      <c r="T1702" s="24"/>
      <c r="U1702" s="24"/>
      <c r="V1702" s="24"/>
      <c r="W1702" s="24"/>
      <c r="X1702" s="24"/>
      <c r="Y1702" s="24"/>
      <c r="Z1702" s="24"/>
      <c r="AA1702" s="24"/>
      <c r="AB1702" s="24"/>
      <c r="AC1702" s="24"/>
    </row>
    <row r="1703" spans="1:29">
      <c r="A1703" s="24"/>
      <c r="B1703" s="24"/>
      <c r="C1703" s="24"/>
      <c r="D1703" s="24"/>
      <c r="E1703" s="24"/>
      <c r="F1703" s="24"/>
      <c r="G1703" s="24"/>
      <c r="P1703" s="24"/>
      <c r="Q1703" s="24"/>
      <c r="R1703" s="24"/>
      <c r="S1703" s="24"/>
      <c r="T1703" s="24"/>
      <c r="U1703" s="24"/>
      <c r="V1703" s="24"/>
      <c r="W1703" s="24"/>
      <c r="X1703" s="24"/>
      <c r="Y1703" s="24"/>
      <c r="Z1703" s="24"/>
      <c r="AA1703" s="24"/>
      <c r="AB1703" s="24"/>
      <c r="AC1703" s="24"/>
    </row>
    <row r="1704" spans="1:29">
      <c r="A1704" s="24"/>
      <c r="B1704" s="24"/>
      <c r="C1704" s="24"/>
      <c r="D1704" s="24"/>
      <c r="E1704" s="24"/>
      <c r="F1704" s="24"/>
      <c r="G1704" s="24"/>
      <c r="P1704" s="24"/>
      <c r="Q1704" s="24"/>
      <c r="R1704" s="24"/>
      <c r="S1704" s="24"/>
      <c r="T1704" s="24"/>
      <c r="U1704" s="24"/>
      <c r="V1704" s="24"/>
      <c r="W1704" s="24"/>
      <c r="X1704" s="24"/>
      <c r="Y1704" s="24"/>
      <c r="Z1704" s="24"/>
      <c r="AA1704" s="24"/>
      <c r="AB1704" s="24"/>
      <c r="AC1704" s="24"/>
    </row>
    <row r="1705" spans="1:29">
      <c r="A1705" s="24"/>
      <c r="B1705" s="24"/>
      <c r="C1705" s="24"/>
      <c r="D1705" s="24"/>
      <c r="E1705" s="24"/>
      <c r="F1705" s="24"/>
      <c r="G1705" s="24"/>
      <c r="P1705" s="24"/>
      <c r="Q1705" s="24"/>
      <c r="R1705" s="24"/>
      <c r="S1705" s="24"/>
      <c r="T1705" s="24"/>
      <c r="U1705" s="24"/>
      <c r="V1705" s="24"/>
      <c r="W1705" s="24"/>
      <c r="X1705" s="24"/>
      <c r="Y1705" s="24"/>
      <c r="Z1705" s="24"/>
      <c r="AA1705" s="24"/>
      <c r="AB1705" s="24"/>
      <c r="AC1705" s="24"/>
    </row>
    <row r="1706" spans="1:29">
      <c r="A1706" s="24"/>
      <c r="B1706" s="24"/>
      <c r="C1706" s="24"/>
      <c r="D1706" s="24"/>
      <c r="E1706" s="24"/>
      <c r="F1706" s="24"/>
      <c r="G1706" s="24"/>
      <c r="P1706" s="24"/>
      <c r="Q1706" s="24"/>
      <c r="R1706" s="24"/>
      <c r="S1706" s="24"/>
      <c r="T1706" s="24"/>
      <c r="U1706" s="24"/>
      <c r="V1706" s="24"/>
      <c r="W1706" s="24"/>
      <c r="X1706" s="24"/>
      <c r="Y1706" s="24"/>
      <c r="Z1706" s="24"/>
      <c r="AA1706" s="24"/>
      <c r="AB1706" s="24"/>
      <c r="AC1706" s="24"/>
    </row>
    <row r="1707" spans="1:29">
      <c r="A1707" s="24"/>
      <c r="B1707" s="24"/>
      <c r="C1707" s="24"/>
      <c r="D1707" s="24"/>
      <c r="E1707" s="24"/>
      <c r="F1707" s="24"/>
      <c r="G1707" s="24"/>
      <c r="P1707" s="24"/>
      <c r="Q1707" s="24"/>
      <c r="R1707" s="24"/>
      <c r="S1707" s="24"/>
      <c r="T1707" s="24"/>
      <c r="U1707" s="24"/>
      <c r="V1707" s="24"/>
      <c r="W1707" s="24"/>
      <c r="X1707" s="24"/>
      <c r="Y1707" s="24"/>
      <c r="Z1707" s="24"/>
      <c r="AA1707" s="24"/>
      <c r="AB1707" s="24"/>
      <c r="AC1707" s="24"/>
    </row>
    <row r="1708" spans="1:29">
      <c r="A1708" s="24"/>
      <c r="B1708" s="24"/>
      <c r="C1708" s="24"/>
      <c r="D1708" s="24"/>
      <c r="E1708" s="24"/>
      <c r="F1708" s="24"/>
      <c r="G1708" s="24"/>
      <c r="P1708" s="24"/>
      <c r="Q1708" s="24"/>
      <c r="R1708" s="24"/>
      <c r="S1708" s="24"/>
      <c r="T1708" s="24"/>
      <c r="U1708" s="24"/>
      <c r="V1708" s="24"/>
      <c r="W1708" s="24"/>
      <c r="X1708" s="24"/>
      <c r="Y1708" s="24"/>
      <c r="Z1708" s="24"/>
      <c r="AA1708" s="24"/>
      <c r="AB1708" s="24"/>
      <c r="AC1708" s="24"/>
    </row>
    <row r="1709" spans="1:29">
      <c r="A1709" s="24"/>
      <c r="B1709" s="24"/>
      <c r="C1709" s="24"/>
      <c r="D1709" s="24"/>
      <c r="E1709" s="24"/>
      <c r="F1709" s="24"/>
      <c r="G1709" s="24"/>
      <c r="P1709" s="24"/>
      <c r="Q1709" s="24"/>
      <c r="R1709" s="24"/>
      <c r="S1709" s="24"/>
      <c r="T1709" s="24"/>
      <c r="U1709" s="24"/>
      <c r="V1709" s="24"/>
      <c r="W1709" s="24"/>
      <c r="X1709" s="24"/>
      <c r="Y1709" s="24"/>
      <c r="Z1709" s="24"/>
      <c r="AA1709" s="24"/>
      <c r="AB1709" s="24"/>
      <c r="AC1709" s="24"/>
    </row>
    <row r="1710" spans="1:29">
      <c r="A1710" s="24"/>
      <c r="B1710" s="24"/>
      <c r="C1710" s="24"/>
      <c r="D1710" s="24"/>
      <c r="E1710" s="24"/>
      <c r="F1710" s="24"/>
      <c r="G1710" s="24"/>
      <c r="P1710" s="24"/>
      <c r="Q1710" s="24"/>
      <c r="R1710" s="24"/>
      <c r="S1710" s="24"/>
      <c r="T1710" s="24"/>
      <c r="U1710" s="24"/>
      <c r="V1710" s="24"/>
      <c r="W1710" s="24"/>
      <c r="X1710" s="24"/>
      <c r="Y1710" s="24"/>
      <c r="Z1710" s="24"/>
      <c r="AA1710" s="24"/>
      <c r="AB1710" s="24"/>
      <c r="AC1710" s="24"/>
    </row>
    <row r="1711" spans="1:29">
      <c r="A1711" s="24"/>
      <c r="B1711" s="24"/>
      <c r="C1711" s="24"/>
      <c r="D1711" s="24"/>
      <c r="E1711" s="24"/>
      <c r="F1711" s="24"/>
      <c r="G1711" s="24"/>
      <c r="P1711" s="24"/>
      <c r="Q1711" s="24"/>
      <c r="R1711" s="24"/>
      <c r="S1711" s="24"/>
      <c r="T1711" s="24"/>
      <c r="U1711" s="24"/>
      <c r="V1711" s="24"/>
      <c r="W1711" s="24"/>
      <c r="X1711" s="24"/>
      <c r="Y1711" s="24"/>
      <c r="Z1711" s="24"/>
      <c r="AA1711" s="24"/>
      <c r="AB1711" s="24"/>
      <c r="AC1711" s="24"/>
    </row>
    <row r="1712" spans="1:29">
      <c r="A1712" s="24"/>
      <c r="B1712" s="24"/>
      <c r="C1712" s="24"/>
      <c r="D1712" s="24"/>
      <c r="E1712" s="24"/>
      <c r="F1712" s="24"/>
      <c r="G1712" s="24"/>
      <c r="P1712" s="24"/>
      <c r="Q1712" s="24"/>
      <c r="R1712" s="24"/>
      <c r="S1712" s="24"/>
      <c r="T1712" s="24"/>
      <c r="U1712" s="24"/>
      <c r="V1712" s="24"/>
      <c r="W1712" s="24"/>
      <c r="X1712" s="24"/>
      <c r="Y1712" s="24"/>
      <c r="Z1712" s="24"/>
      <c r="AA1712" s="24"/>
      <c r="AB1712" s="24"/>
      <c r="AC1712" s="24"/>
    </row>
    <row r="1713" spans="1:29">
      <c r="A1713" s="24"/>
      <c r="B1713" s="24"/>
      <c r="C1713" s="24"/>
      <c r="D1713" s="24"/>
      <c r="E1713" s="24"/>
      <c r="F1713" s="24"/>
      <c r="G1713" s="24"/>
      <c r="P1713" s="24"/>
      <c r="Q1713" s="24"/>
      <c r="R1713" s="24"/>
      <c r="S1713" s="24"/>
      <c r="T1713" s="24"/>
      <c r="U1713" s="24"/>
      <c r="V1713" s="24"/>
      <c r="W1713" s="24"/>
      <c r="X1713" s="24"/>
      <c r="Y1713" s="24"/>
      <c r="Z1713" s="24"/>
      <c r="AA1713" s="24"/>
      <c r="AB1713" s="24"/>
      <c r="AC1713" s="24"/>
    </row>
    <row r="1714" spans="1:29">
      <c r="A1714" s="24"/>
      <c r="B1714" s="24"/>
      <c r="C1714" s="24"/>
      <c r="D1714" s="24"/>
      <c r="E1714" s="24"/>
      <c r="F1714" s="24"/>
      <c r="G1714" s="24"/>
      <c r="P1714" s="24"/>
      <c r="Q1714" s="24"/>
      <c r="R1714" s="24"/>
      <c r="S1714" s="24"/>
      <c r="T1714" s="24"/>
      <c r="U1714" s="24"/>
      <c r="V1714" s="24"/>
      <c r="W1714" s="24"/>
      <c r="X1714" s="24"/>
      <c r="Y1714" s="24"/>
      <c r="Z1714" s="24"/>
      <c r="AA1714" s="24"/>
      <c r="AB1714" s="24"/>
      <c r="AC1714" s="24"/>
    </row>
    <row r="1715" spans="1:29">
      <c r="A1715" s="24"/>
      <c r="B1715" s="24"/>
      <c r="C1715" s="24"/>
      <c r="D1715" s="24"/>
      <c r="E1715" s="24"/>
      <c r="F1715" s="24"/>
      <c r="G1715" s="24"/>
      <c r="P1715" s="24"/>
      <c r="Q1715" s="24"/>
      <c r="R1715" s="24"/>
      <c r="S1715" s="24"/>
      <c r="T1715" s="24"/>
      <c r="U1715" s="24"/>
      <c r="V1715" s="24"/>
      <c r="W1715" s="24"/>
      <c r="X1715" s="24"/>
      <c r="Y1715" s="24"/>
      <c r="Z1715" s="24"/>
      <c r="AA1715" s="24"/>
      <c r="AB1715" s="24"/>
      <c r="AC1715" s="24"/>
    </row>
    <row r="1716" spans="1:29">
      <c r="A1716" s="24"/>
      <c r="B1716" s="24"/>
      <c r="C1716" s="24"/>
      <c r="D1716" s="24"/>
      <c r="E1716" s="24"/>
      <c r="F1716" s="24"/>
      <c r="G1716" s="24"/>
      <c r="P1716" s="24"/>
      <c r="Q1716" s="24"/>
      <c r="R1716" s="24"/>
      <c r="S1716" s="24"/>
      <c r="T1716" s="24"/>
      <c r="U1716" s="24"/>
      <c r="V1716" s="24"/>
      <c r="W1716" s="24"/>
      <c r="X1716" s="24"/>
      <c r="Y1716" s="24"/>
      <c r="Z1716" s="24"/>
      <c r="AA1716" s="24"/>
      <c r="AB1716" s="24"/>
      <c r="AC1716" s="24"/>
    </row>
    <row r="1717" spans="1:29">
      <c r="A1717" s="24"/>
      <c r="B1717" s="24"/>
      <c r="C1717" s="24"/>
      <c r="D1717" s="24"/>
      <c r="E1717" s="24"/>
      <c r="F1717" s="24"/>
      <c r="G1717" s="24"/>
      <c r="P1717" s="24"/>
      <c r="Q1717" s="24"/>
      <c r="R1717" s="24"/>
      <c r="S1717" s="24"/>
      <c r="T1717" s="24"/>
      <c r="U1717" s="24"/>
      <c r="V1717" s="24"/>
      <c r="W1717" s="24"/>
      <c r="X1717" s="24"/>
      <c r="Y1717" s="24"/>
      <c r="Z1717" s="24"/>
      <c r="AA1717" s="24"/>
      <c r="AB1717" s="24"/>
      <c r="AC1717" s="24"/>
    </row>
    <row r="1718" spans="1:29">
      <c r="A1718" s="24"/>
      <c r="B1718" s="24"/>
      <c r="C1718" s="24"/>
      <c r="D1718" s="24"/>
      <c r="E1718" s="24"/>
      <c r="F1718" s="24"/>
      <c r="G1718" s="24"/>
      <c r="P1718" s="24"/>
      <c r="Q1718" s="24"/>
      <c r="R1718" s="24"/>
      <c r="S1718" s="24"/>
      <c r="T1718" s="24"/>
      <c r="U1718" s="24"/>
      <c r="V1718" s="24"/>
      <c r="W1718" s="24"/>
      <c r="X1718" s="24"/>
      <c r="Y1718" s="24"/>
      <c r="Z1718" s="24"/>
      <c r="AA1718" s="24"/>
      <c r="AB1718" s="24"/>
      <c r="AC1718" s="24"/>
    </row>
    <row r="1719" spans="1:29">
      <c r="A1719" s="24"/>
      <c r="B1719" s="24"/>
      <c r="C1719" s="24"/>
      <c r="D1719" s="24"/>
      <c r="E1719" s="24"/>
      <c r="F1719" s="24"/>
      <c r="G1719" s="24"/>
      <c r="P1719" s="24"/>
      <c r="Q1719" s="24"/>
      <c r="R1719" s="24"/>
      <c r="S1719" s="24"/>
      <c r="T1719" s="24"/>
      <c r="U1719" s="24"/>
      <c r="V1719" s="24"/>
      <c r="W1719" s="24"/>
      <c r="X1719" s="24"/>
      <c r="Y1719" s="24"/>
      <c r="Z1719" s="24"/>
      <c r="AA1719" s="24"/>
      <c r="AB1719" s="24"/>
      <c r="AC1719" s="24"/>
    </row>
    <row r="1720" spans="1:29">
      <c r="A1720" s="24"/>
      <c r="B1720" s="24"/>
      <c r="C1720" s="24"/>
      <c r="D1720" s="24"/>
      <c r="E1720" s="24"/>
      <c r="F1720" s="24"/>
      <c r="G1720" s="24"/>
      <c r="P1720" s="24"/>
      <c r="Q1720" s="24"/>
      <c r="R1720" s="24"/>
      <c r="S1720" s="24"/>
      <c r="T1720" s="24"/>
      <c r="U1720" s="24"/>
      <c r="V1720" s="24"/>
      <c r="W1720" s="24"/>
      <c r="X1720" s="24"/>
      <c r="Y1720" s="24"/>
      <c r="Z1720" s="24"/>
      <c r="AA1720" s="24"/>
      <c r="AB1720" s="24"/>
      <c r="AC1720" s="24"/>
    </row>
    <row r="1721" spans="1:29">
      <c r="A1721" s="24"/>
      <c r="B1721" s="24"/>
      <c r="C1721" s="24"/>
      <c r="D1721" s="24"/>
      <c r="E1721" s="24"/>
      <c r="F1721" s="24"/>
      <c r="G1721" s="24"/>
      <c r="P1721" s="24"/>
      <c r="Q1721" s="24"/>
      <c r="R1721" s="24"/>
      <c r="S1721" s="24"/>
      <c r="T1721" s="24"/>
      <c r="U1721" s="24"/>
      <c r="V1721" s="24"/>
      <c r="W1721" s="24"/>
      <c r="X1721" s="24"/>
      <c r="Y1721" s="24"/>
      <c r="Z1721" s="24"/>
      <c r="AA1721" s="24"/>
      <c r="AB1721" s="24"/>
      <c r="AC1721" s="24"/>
    </row>
    <row r="1722" spans="1:29">
      <c r="A1722" s="24"/>
      <c r="B1722" s="24"/>
      <c r="C1722" s="24"/>
      <c r="D1722" s="24"/>
      <c r="E1722" s="24"/>
      <c r="F1722" s="24"/>
      <c r="G1722" s="24"/>
      <c r="P1722" s="24"/>
      <c r="Q1722" s="24"/>
      <c r="R1722" s="24"/>
      <c r="S1722" s="24"/>
      <c r="T1722" s="24"/>
      <c r="U1722" s="24"/>
      <c r="V1722" s="24"/>
      <c r="W1722" s="24"/>
      <c r="X1722" s="24"/>
      <c r="Y1722" s="24"/>
      <c r="Z1722" s="24"/>
      <c r="AA1722" s="24"/>
      <c r="AB1722" s="24"/>
      <c r="AC1722" s="24"/>
    </row>
    <row r="1723" spans="1:29">
      <c r="A1723" s="24"/>
      <c r="B1723" s="24"/>
      <c r="C1723" s="24"/>
      <c r="D1723" s="24"/>
      <c r="E1723" s="24"/>
      <c r="F1723" s="24"/>
      <c r="G1723" s="24"/>
      <c r="P1723" s="24"/>
      <c r="Q1723" s="24"/>
      <c r="R1723" s="24"/>
      <c r="S1723" s="24"/>
      <c r="T1723" s="24"/>
      <c r="U1723" s="24"/>
      <c r="V1723" s="24"/>
      <c r="W1723" s="24"/>
      <c r="X1723" s="24"/>
      <c r="Y1723" s="24"/>
      <c r="Z1723" s="24"/>
      <c r="AA1723" s="24"/>
      <c r="AB1723" s="24"/>
      <c r="AC1723" s="24"/>
    </row>
    <row r="1724" spans="1:29">
      <c r="A1724" s="24"/>
      <c r="B1724" s="24"/>
      <c r="C1724" s="24"/>
      <c r="D1724" s="24"/>
      <c r="E1724" s="24"/>
      <c r="F1724" s="24"/>
      <c r="G1724" s="24"/>
      <c r="P1724" s="24"/>
      <c r="Q1724" s="24"/>
      <c r="R1724" s="24"/>
      <c r="S1724" s="24"/>
      <c r="T1724" s="24"/>
      <c r="U1724" s="24"/>
      <c r="V1724" s="24"/>
      <c r="W1724" s="24"/>
      <c r="X1724" s="24"/>
      <c r="Y1724" s="24"/>
      <c r="Z1724" s="24"/>
      <c r="AA1724" s="24"/>
      <c r="AB1724" s="24"/>
      <c r="AC1724" s="24"/>
    </row>
    <row r="1725" spans="1:29">
      <c r="A1725" s="24"/>
      <c r="B1725" s="24"/>
      <c r="C1725" s="24"/>
      <c r="D1725" s="24"/>
      <c r="E1725" s="24"/>
      <c r="F1725" s="24"/>
      <c r="G1725" s="24"/>
      <c r="P1725" s="24"/>
      <c r="Q1725" s="24"/>
      <c r="R1725" s="24"/>
      <c r="S1725" s="24"/>
      <c r="T1725" s="24"/>
      <c r="U1725" s="24"/>
      <c r="V1725" s="24"/>
      <c r="W1725" s="24"/>
      <c r="X1725" s="24"/>
      <c r="Y1725" s="24"/>
      <c r="Z1725" s="24"/>
      <c r="AA1725" s="24"/>
      <c r="AB1725" s="24"/>
      <c r="AC1725" s="24"/>
    </row>
    <row r="1726" spans="1:29">
      <c r="A1726" s="24"/>
      <c r="B1726" s="24"/>
      <c r="C1726" s="24"/>
      <c r="D1726" s="24"/>
      <c r="E1726" s="24"/>
      <c r="F1726" s="24"/>
      <c r="G1726" s="24"/>
      <c r="P1726" s="24"/>
      <c r="Q1726" s="24"/>
      <c r="R1726" s="24"/>
      <c r="S1726" s="24"/>
      <c r="T1726" s="24"/>
      <c r="U1726" s="24"/>
      <c r="V1726" s="24"/>
      <c r="W1726" s="24"/>
      <c r="X1726" s="24"/>
      <c r="Y1726" s="24"/>
      <c r="Z1726" s="24"/>
      <c r="AA1726" s="24"/>
      <c r="AB1726" s="24"/>
      <c r="AC1726" s="24"/>
    </row>
    <row r="1727" spans="1:29">
      <c r="A1727" s="24"/>
      <c r="B1727" s="24"/>
      <c r="C1727" s="24"/>
      <c r="D1727" s="24"/>
      <c r="E1727" s="24"/>
      <c r="F1727" s="24"/>
      <c r="G1727" s="24"/>
      <c r="P1727" s="24"/>
      <c r="Q1727" s="24"/>
      <c r="R1727" s="24"/>
      <c r="S1727" s="24"/>
      <c r="T1727" s="24"/>
      <c r="U1727" s="24"/>
      <c r="V1727" s="24"/>
      <c r="W1727" s="24"/>
      <c r="X1727" s="24"/>
      <c r="Y1727" s="24"/>
      <c r="Z1727" s="24"/>
      <c r="AA1727" s="24"/>
      <c r="AB1727" s="24"/>
      <c r="AC1727" s="24"/>
    </row>
    <row r="1728" spans="1:29">
      <c r="A1728" s="24"/>
      <c r="B1728" s="24"/>
      <c r="C1728" s="24"/>
      <c r="D1728" s="24"/>
      <c r="E1728" s="24"/>
      <c r="F1728" s="24"/>
      <c r="G1728" s="24"/>
      <c r="P1728" s="24"/>
      <c r="Q1728" s="24"/>
      <c r="R1728" s="24"/>
      <c r="S1728" s="24"/>
      <c r="T1728" s="24"/>
      <c r="U1728" s="24"/>
      <c r="V1728" s="24"/>
      <c r="W1728" s="24"/>
      <c r="X1728" s="24"/>
      <c r="Y1728" s="24"/>
      <c r="Z1728" s="24"/>
      <c r="AA1728" s="24"/>
      <c r="AB1728" s="24"/>
      <c r="AC1728" s="24"/>
    </row>
    <row r="1729" spans="1:29">
      <c r="A1729" s="24"/>
      <c r="B1729" s="24"/>
      <c r="C1729" s="24"/>
      <c r="D1729" s="24"/>
      <c r="E1729" s="24"/>
      <c r="F1729" s="24"/>
      <c r="G1729" s="24"/>
      <c r="P1729" s="24"/>
      <c r="Q1729" s="24"/>
      <c r="R1729" s="24"/>
      <c r="S1729" s="24"/>
      <c r="T1729" s="24"/>
      <c r="U1729" s="24"/>
      <c r="V1729" s="24"/>
      <c r="W1729" s="24"/>
      <c r="X1729" s="24"/>
      <c r="Y1729" s="24"/>
      <c r="Z1729" s="24"/>
      <c r="AA1729" s="24"/>
      <c r="AB1729" s="24"/>
      <c r="AC1729" s="24"/>
    </row>
    <row r="1730" spans="1:29">
      <c r="A1730" s="24"/>
      <c r="B1730" s="24"/>
      <c r="C1730" s="24"/>
      <c r="D1730" s="24"/>
      <c r="E1730" s="24"/>
      <c r="F1730" s="24"/>
      <c r="G1730" s="24"/>
      <c r="P1730" s="24"/>
      <c r="Q1730" s="24"/>
      <c r="R1730" s="24"/>
      <c r="S1730" s="24"/>
      <c r="T1730" s="24"/>
      <c r="U1730" s="24"/>
      <c r="V1730" s="24"/>
      <c r="W1730" s="24"/>
      <c r="X1730" s="24"/>
      <c r="Y1730" s="24"/>
      <c r="Z1730" s="24"/>
      <c r="AA1730" s="24"/>
      <c r="AB1730" s="24"/>
      <c r="AC1730" s="24"/>
    </row>
    <row r="1731" spans="1:29">
      <c r="A1731" s="24"/>
      <c r="B1731" s="24"/>
      <c r="C1731" s="24"/>
      <c r="D1731" s="24"/>
      <c r="E1731" s="24"/>
      <c r="F1731" s="24"/>
      <c r="G1731" s="24"/>
      <c r="P1731" s="24"/>
      <c r="Q1731" s="24"/>
      <c r="R1731" s="24"/>
      <c r="S1731" s="24"/>
      <c r="T1731" s="24"/>
      <c r="U1731" s="24"/>
      <c r="V1731" s="24"/>
      <c r="W1731" s="24"/>
      <c r="X1731" s="24"/>
      <c r="Y1731" s="24"/>
      <c r="Z1731" s="24"/>
      <c r="AA1731" s="24"/>
      <c r="AB1731" s="24"/>
      <c r="AC1731" s="24"/>
    </row>
    <row r="1732" spans="1:29">
      <c r="A1732" s="24"/>
      <c r="B1732" s="24"/>
      <c r="C1732" s="24"/>
      <c r="D1732" s="24"/>
      <c r="E1732" s="24"/>
      <c r="F1732" s="24"/>
      <c r="G1732" s="24"/>
      <c r="P1732" s="24"/>
      <c r="Q1732" s="24"/>
      <c r="R1732" s="24"/>
      <c r="S1732" s="24"/>
      <c r="T1732" s="24"/>
      <c r="U1732" s="24"/>
      <c r="V1732" s="24"/>
      <c r="W1732" s="24"/>
      <c r="X1732" s="24"/>
      <c r="Y1732" s="24"/>
      <c r="Z1732" s="24"/>
      <c r="AA1732" s="24"/>
      <c r="AB1732" s="24"/>
      <c r="AC1732" s="24"/>
    </row>
    <row r="1733" spans="1:29">
      <c r="A1733" s="24"/>
      <c r="B1733" s="24"/>
      <c r="C1733" s="24"/>
      <c r="D1733" s="24"/>
      <c r="E1733" s="24"/>
      <c r="F1733" s="24"/>
      <c r="G1733" s="24"/>
      <c r="P1733" s="24"/>
      <c r="Q1733" s="24"/>
      <c r="R1733" s="24"/>
      <c r="S1733" s="24"/>
      <c r="T1733" s="24"/>
      <c r="U1733" s="24"/>
      <c r="V1733" s="24"/>
      <c r="W1733" s="24"/>
      <c r="X1733" s="24"/>
      <c r="Y1733" s="24"/>
      <c r="Z1733" s="24"/>
      <c r="AA1733" s="24"/>
      <c r="AB1733" s="24"/>
      <c r="AC1733" s="24"/>
    </row>
    <row r="1734" spans="1:29">
      <c r="A1734" s="24"/>
      <c r="B1734" s="24"/>
      <c r="C1734" s="24"/>
      <c r="D1734" s="24"/>
      <c r="E1734" s="24"/>
      <c r="F1734" s="24"/>
      <c r="G1734" s="24"/>
      <c r="P1734" s="24"/>
      <c r="Q1734" s="24"/>
      <c r="R1734" s="24"/>
      <c r="S1734" s="24"/>
      <c r="T1734" s="24"/>
      <c r="U1734" s="24"/>
      <c r="V1734" s="24"/>
      <c r="W1734" s="24"/>
      <c r="X1734" s="24"/>
      <c r="Y1734" s="24"/>
      <c r="Z1734" s="24"/>
      <c r="AA1734" s="24"/>
      <c r="AB1734" s="24"/>
      <c r="AC1734" s="24"/>
    </row>
    <row r="1735" spans="1:29">
      <c r="A1735" s="24"/>
      <c r="B1735" s="24"/>
      <c r="C1735" s="24"/>
      <c r="D1735" s="24"/>
      <c r="E1735" s="24"/>
      <c r="F1735" s="24"/>
      <c r="G1735" s="24"/>
      <c r="P1735" s="24"/>
      <c r="Q1735" s="24"/>
      <c r="R1735" s="24"/>
      <c r="S1735" s="24"/>
      <c r="T1735" s="24"/>
      <c r="U1735" s="24"/>
      <c r="V1735" s="24"/>
      <c r="W1735" s="24"/>
      <c r="X1735" s="24"/>
      <c r="Y1735" s="24"/>
      <c r="Z1735" s="24"/>
      <c r="AA1735" s="24"/>
      <c r="AB1735" s="24"/>
      <c r="AC1735" s="24"/>
    </row>
    <row r="1736" spans="1:29">
      <c r="A1736" s="24"/>
      <c r="B1736" s="24"/>
      <c r="C1736" s="24"/>
      <c r="D1736" s="24"/>
      <c r="E1736" s="24"/>
      <c r="F1736" s="24"/>
      <c r="G1736" s="24"/>
      <c r="P1736" s="24"/>
      <c r="Q1736" s="24"/>
      <c r="R1736" s="24"/>
      <c r="S1736" s="24"/>
      <c r="T1736" s="24"/>
      <c r="U1736" s="24"/>
      <c r="V1736" s="24"/>
      <c r="W1736" s="24"/>
      <c r="X1736" s="24"/>
      <c r="Y1736" s="24"/>
      <c r="Z1736" s="24"/>
      <c r="AA1736" s="24"/>
      <c r="AB1736" s="24"/>
      <c r="AC1736" s="24"/>
    </row>
    <row r="1737" spans="1:29">
      <c r="A1737" s="24"/>
      <c r="B1737" s="24"/>
      <c r="C1737" s="24"/>
      <c r="D1737" s="24"/>
      <c r="E1737" s="24"/>
      <c r="F1737" s="24"/>
      <c r="G1737" s="24"/>
      <c r="P1737" s="24"/>
      <c r="Q1737" s="24"/>
      <c r="R1737" s="24"/>
      <c r="S1737" s="24"/>
      <c r="T1737" s="24"/>
      <c r="U1737" s="24"/>
      <c r="V1737" s="24"/>
      <c r="W1737" s="24"/>
      <c r="X1737" s="24"/>
      <c r="Y1737" s="24"/>
      <c r="Z1737" s="24"/>
      <c r="AA1737" s="24"/>
      <c r="AB1737" s="24"/>
      <c r="AC1737" s="24"/>
    </row>
    <row r="1738" spans="1:29">
      <c r="A1738" s="24"/>
      <c r="B1738" s="24"/>
      <c r="C1738" s="24"/>
      <c r="D1738" s="24"/>
      <c r="E1738" s="24"/>
      <c r="F1738" s="24"/>
      <c r="G1738" s="24"/>
      <c r="P1738" s="24"/>
      <c r="Q1738" s="24"/>
      <c r="R1738" s="24"/>
      <c r="S1738" s="24"/>
      <c r="T1738" s="24"/>
      <c r="U1738" s="24"/>
      <c r="V1738" s="24"/>
      <c r="W1738" s="24"/>
      <c r="X1738" s="24"/>
      <c r="Y1738" s="24"/>
      <c r="Z1738" s="24"/>
      <c r="AA1738" s="24"/>
      <c r="AB1738" s="24"/>
      <c r="AC1738" s="24"/>
    </row>
    <row r="1739" spans="1:29">
      <c r="A1739" s="24"/>
      <c r="B1739" s="24"/>
      <c r="C1739" s="24"/>
      <c r="D1739" s="24"/>
      <c r="E1739" s="24"/>
      <c r="F1739" s="24"/>
      <c r="G1739" s="24"/>
      <c r="P1739" s="24"/>
      <c r="Q1739" s="24"/>
      <c r="R1739" s="24"/>
      <c r="S1739" s="24"/>
      <c r="T1739" s="24"/>
      <c r="U1739" s="24"/>
      <c r="V1739" s="24"/>
      <c r="W1739" s="24"/>
      <c r="X1739" s="24"/>
      <c r="Y1739" s="24"/>
      <c r="Z1739" s="24"/>
      <c r="AA1739" s="24"/>
      <c r="AB1739" s="24"/>
      <c r="AC1739" s="24"/>
    </row>
    <row r="1740" spans="1:29">
      <c r="A1740" s="24"/>
      <c r="B1740" s="24"/>
      <c r="C1740" s="24"/>
      <c r="D1740" s="24"/>
      <c r="E1740" s="24"/>
      <c r="F1740" s="24"/>
      <c r="G1740" s="24"/>
      <c r="P1740" s="24"/>
      <c r="Q1740" s="24"/>
      <c r="R1740" s="24"/>
      <c r="S1740" s="24"/>
      <c r="T1740" s="24"/>
      <c r="U1740" s="24"/>
      <c r="V1740" s="24"/>
      <c r="W1740" s="24"/>
      <c r="X1740" s="24"/>
      <c r="Y1740" s="24"/>
      <c r="Z1740" s="24"/>
      <c r="AA1740" s="24"/>
      <c r="AB1740" s="24"/>
      <c r="AC1740" s="24"/>
    </row>
    <row r="1741" spans="1:29">
      <c r="A1741" s="24"/>
      <c r="B1741" s="24"/>
      <c r="C1741" s="24"/>
      <c r="D1741" s="24"/>
      <c r="E1741" s="24"/>
      <c r="F1741" s="24"/>
      <c r="G1741" s="24"/>
      <c r="P1741" s="24"/>
      <c r="Q1741" s="24"/>
      <c r="R1741" s="24"/>
      <c r="S1741" s="24"/>
      <c r="T1741" s="24"/>
      <c r="U1741" s="24"/>
      <c r="V1741" s="24"/>
      <c r="W1741" s="24"/>
      <c r="X1741" s="24"/>
      <c r="Y1741" s="24"/>
      <c r="Z1741" s="24"/>
      <c r="AA1741" s="24"/>
      <c r="AB1741" s="24"/>
      <c r="AC1741" s="24"/>
    </row>
    <row r="1742" spans="1:29">
      <c r="A1742" s="24"/>
      <c r="B1742" s="24"/>
      <c r="C1742" s="24"/>
      <c r="D1742" s="24"/>
      <c r="E1742" s="24"/>
      <c r="F1742" s="24"/>
      <c r="G1742" s="24"/>
      <c r="P1742" s="24"/>
      <c r="Q1742" s="24"/>
      <c r="R1742" s="24"/>
      <c r="S1742" s="24"/>
      <c r="T1742" s="24"/>
      <c r="U1742" s="24"/>
      <c r="V1742" s="24"/>
      <c r="W1742" s="24"/>
      <c r="X1742" s="24"/>
      <c r="Y1742" s="24"/>
      <c r="Z1742" s="24"/>
      <c r="AA1742" s="24"/>
      <c r="AB1742" s="24"/>
      <c r="AC1742" s="24"/>
    </row>
    <row r="1743" spans="1:29">
      <c r="A1743" s="24"/>
      <c r="B1743" s="24"/>
      <c r="C1743" s="24"/>
      <c r="D1743" s="24"/>
      <c r="E1743" s="24"/>
      <c r="F1743" s="24"/>
      <c r="G1743" s="24"/>
      <c r="P1743" s="24"/>
      <c r="Q1743" s="24"/>
      <c r="R1743" s="24"/>
      <c r="S1743" s="24"/>
      <c r="T1743" s="24"/>
      <c r="U1743" s="24"/>
      <c r="V1743" s="24"/>
      <c r="W1743" s="24"/>
      <c r="X1743" s="24"/>
      <c r="Y1743" s="24"/>
      <c r="Z1743" s="24"/>
      <c r="AA1743" s="24"/>
      <c r="AB1743" s="24"/>
      <c r="AC1743" s="24"/>
    </row>
    <row r="1744" spans="1:29">
      <c r="A1744" s="24"/>
      <c r="B1744" s="24"/>
      <c r="C1744" s="24"/>
      <c r="D1744" s="24"/>
      <c r="E1744" s="24"/>
      <c r="F1744" s="24"/>
      <c r="G1744" s="24"/>
      <c r="P1744" s="24"/>
      <c r="Q1744" s="24"/>
      <c r="R1744" s="24"/>
      <c r="S1744" s="24"/>
      <c r="T1744" s="24"/>
      <c r="U1744" s="24"/>
      <c r="V1744" s="24"/>
      <c r="W1744" s="24"/>
      <c r="X1744" s="24"/>
      <c r="Y1744" s="24"/>
      <c r="Z1744" s="24"/>
      <c r="AA1744" s="24"/>
      <c r="AB1744" s="24"/>
      <c r="AC1744" s="24"/>
    </row>
    <row r="1745" spans="1:29">
      <c r="A1745" s="24"/>
      <c r="B1745" s="24"/>
      <c r="C1745" s="24"/>
      <c r="D1745" s="24"/>
      <c r="E1745" s="24"/>
      <c r="F1745" s="24"/>
      <c r="G1745" s="24"/>
      <c r="P1745" s="24"/>
      <c r="Q1745" s="24"/>
      <c r="R1745" s="24"/>
      <c r="S1745" s="24"/>
      <c r="T1745" s="24"/>
      <c r="U1745" s="24"/>
      <c r="V1745" s="24"/>
      <c r="W1745" s="24"/>
      <c r="X1745" s="24"/>
      <c r="Y1745" s="24"/>
      <c r="Z1745" s="24"/>
      <c r="AA1745" s="24"/>
      <c r="AB1745" s="24"/>
      <c r="AC1745" s="24"/>
    </row>
    <row r="1746" spans="1:29">
      <c r="A1746" s="24"/>
      <c r="B1746" s="24"/>
      <c r="C1746" s="24"/>
      <c r="D1746" s="24"/>
      <c r="E1746" s="24"/>
      <c r="F1746" s="24"/>
      <c r="G1746" s="24"/>
      <c r="P1746" s="24"/>
      <c r="Q1746" s="24"/>
      <c r="R1746" s="24"/>
      <c r="S1746" s="24"/>
      <c r="T1746" s="24"/>
      <c r="U1746" s="24"/>
      <c r="V1746" s="24"/>
      <c r="W1746" s="24"/>
      <c r="X1746" s="24"/>
      <c r="Y1746" s="24"/>
      <c r="Z1746" s="24"/>
      <c r="AA1746" s="24"/>
      <c r="AB1746" s="24"/>
      <c r="AC1746" s="24"/>
    </row>
    <row r="1747" spans="1:29">
      <c r="A1747" s="24"/>
      <c r="B1747" s="24"/>
      <c r="C1747" s="24"/>
      <c r="D1747" s="24"/>
      <c r="E1747" s="24"/>
      <c r="F1747" s="24"/>
      <c r="G1747" s="24"/>
      <c r="P1747" s="24"/>
      <c r="Q1747" s="24"/>
      <c r="R1747" s="24"/>
      <c r="S1747" s="24"/>
      <c r="T1747" s="24"/>
      <c r="U1747" s="24"/>
      <c r="V1747" s="24"/>
      <c r="W1747" s="24"/>
      <c r="X1747" s="24"/>
      <c r="Y1747" s="24"/>
      <c r="Z1747" s="24"/>
      <c r="AA1747" s="24"/>
      <c r="AB1747" s="24"/>
      <c r="AC1747" s="24"/>
    </row>
    <row r="1748" spans="1:29">
      <c r="A1748" s="24"/>
      <c r="B1748" s="24"/>
      <c r="C1748" s="24"/>
      <c r="D1748" s="24"/>
      <c r="E1748" s="24"/>
      <c r="F1748" s="24"/>
      <c r="G1748" s="24"/>
      <c r="P1748" s="24"/>
      <c r="Q1748" s="24"/>
      <c r="R1748" s="24"/>
      <c r="S1748" s="24"/>
      <c r="T1748" s="24"/>
      <c r="U1748" s="24"/>
      <c r="V1748" s="24"/>
      <c r="W1748" s="24"/>
      <c r="X1748" s="24"/>
      <c r="Y1748" s="24"/>
      <c r="Z1748" s="24"/>
      <c r="AA1748" s="24"/>
      <c r="AB1748" s="24"/>
      <c r="AC1748" s="24"/>
    </row>
    <row r="1749" spans="1:29">
      <c r="A1749" s="24"/>
      <c r="B1749" s="24"/>
      <c r="C1749" s="24"/>
      <c r="D1749" s="24"/>
      <c r="E1749" s="24"/>
      <c r="F1749" s="24"/>
      <c r="G1749" s="24"/>
      <c r="P1749" s="24"/>
      <c r="Q1749" s="24"/>
      <c r="R1749" s="24"/>
      <c r="S1749" s="24"/>
      <c r="T1749" s="24"/>
      <c r="U1749" s="24"/>
      <c r="V1749" s="24"/>
      <c r="W1749" s="24"/>
      <c r="X1749" s="24"/>
      <c r="Y1749" s="24"/>
      <c r="Z1749" s="24"/>
      <c r="AA1749" s="24"/>
      <c r="AB1749" s="24"/>
      <c r="AC1749" s="24"/>
    </row>
    <row r="1750" spans="1:29">
      <c r="A1750" s="24"/>
      <c r="B1750" s="24"/>
      <c r="C1750" s="24"/>
      <c r="D1750" s="24"/>
      <c r="E1750" s="24"/>
      <c r="F1750" s="24"/>
      <c r="G1750" s="24"/>
      <c r="P1750" s="24"/>
      <c r="Q1750" s="24"/>
      <c r="R1750" s="24"/>
      <c r="S1750" s="24"/>
      <c r="T1750" s="24"/>
      <c r="U1750" s="24"/>
      <c r="V1750" s="24"/>
      <c r="W1750" s="24"/>
      <c r="X1750" s="24"/>
      <c r="Y1750" s="24"/>
      <c r="Z1750" s="24"/>
      <c r="AA1750" s="24"/>
      <c r="AB1750" s="24"/>
      <c r="AC1750" s="24"/>
    </row>
    <row r="1751" spans="1:29">
      <c r="A1751" s="24"/>
      <c r="B1751" s="24"/>
      <c r="C1751" s="24"/>
      <c r="D1751" s="24"/>
      <c r="E1751" s="24"/>
      <c r="F1751" s="24"/>
      <c r="G1751" s="24"/>
      <c r="P1751" s="24"/>
      <c r="Q1751" s="24"/>
      <c r="R1751" s="24"/>
      <c r="S1751" s="24"/>
      <c r="T1751" s="24"/>
      <c r="U1751" s="24"/>
      <c r="V1751" s="24"/>
      <c r="W1751" s="24"/>
      <c r="X1751" s="24"/>
      <c r="Y1751" s="24"/>
      <c r="Z1751" s="24"/>
      <c r="AA1751" s="24"/>
      <c r="AB1751" s="24"/>
      <c r="AC1751" s="24"/>
    </row>
    <row r="1752" spans="1:29">
      <c r="A1752" s="24"/>
      <c r="B1752" s="24"/>
      <c r="C1752" s="24"/>
      <c r="D1752" s="24"/>
      <c r="E1752" s="24"/>
      <c r="F1752" s="24"/>
      <c r="G1752" s="24"/>
      <c r="P1752" s="24"/>
      <c r="Q1752" s="24"/>
      <c r="R1752" s="24"/>
      <c r="S1752" s="24"/>
      <c r="T1752" s="24"/>
      <c r="U1752" s="24"/>
      <c r="V1752" s="24"/>
      <c r="W1752" s="24"/>
      <c r="X1752" s="24"/>
      <c r="Y1752" s="24"/>
      <c r="Z1752" s="24"/>
      <c r="AA1752" s="24"/>
      <c r="AB1752" s="24"/>
      <c r="AC1752" s="24"/>
    </row>
    <row r="1753" spans="1:29">
      <c r="A1753" s="24"/>
      <c r="B1753" s="24"/>
      <c r="C1753" s="24"/>
      <c r="D1753" s="24"/>
      <c r="E1753" s="24"/>
      <c r="F1753" s="24"/>
      <c r="G1753" s="24"/>
      <c r="P1753" s="24"/>
      <c r="Q1753" s="24"/>
      <c r="R1753" s="24"/>
      <c r="S1753" s="24"/>
      <c r="T1753" s="24"/>
      <c r="U1753" s="24"/>
      <c r="V1753" s="24"/>
      <c r="W1753" s="24"/>
      <c r="X1753" s="24"/>
      <c r="Y1753" s="24"/>
      <c r="Z1753" s="24"/>
      <c r="AA1753" s="24"/>
      <c r="AB1753" s="24"/>
      <c r="AC1753" s="24"/>
    </row>
    <row r="1754" spans="1:29">
      <c r="A1754" s="24"/>
      <c r="B1754" s="24"/>
      <c r="C1754" s="24"/>
      <c r="D1754" s="24"/>
      <c r="E1754" s="24"/>
      <c r="F1754" s="24"/>
      <c r="G1754" s="24"/>
      <c r="P1754" s="24"/>
      <c r="Q1754" s="24"/>
      <c r="R1754" s="24"/>
      <c r="S1754" s="24"/>
      <c r="T1754" s="24"/>
      <c r="U1754" s="24"/>
      <c r="V1754" s="24"/>
      <c r="W1754" s="24"/>
      <c r="X1754" s="24"/>
      <c r="Y1754" s="24"/>
      <c r="Z1754" s="24"/>
      <c r="AA1754" s="24"/>
      <c r="AB1754" s="24"/>
      <c r="AC1754" s="24"/>
    </row>
    <row r="1755" spans="1:29">
      <c r="A1755" s="24"/>
      <c r="B1755" s="24"/>
      <c r="C1755" s="24"/>
      <c r="D1755" s="24"/>
      <c r="E1755" s="24"/>
      <c r="F1755" s="24"/>
      <c r="G1755" s="24"/>
      <c r="P1755" s="24"/>
      <c r="Q1755" s="24"/>
      <c r="R1755" s="24"/>
      <c r="S1755" s="24"/>
      <c r="T1755" s="24"/>
      <c r="U1755" s="24"/>
      <c r="V1755" s="24"/>
      <c r="W1755" s="24"/>
      <c r="X1755" s="24"/>
      <c r="Y1755" s="24"/>
      <c r="Z1755" s="24"/>
      <c r="AA1755" s="24"/>
      <c r="AB1755" s="24"/>
      <c r="AC1755" s="24"/>
    </row>
    <row r="1756" spans="1:29">
      <c r="A1756" s="24"/>
      <c r="B1756" s="24"/>
      <c r="C1756" s="24"/>
      <c r="D1756" s="24"/>
      <c r="E1756" s="24"/>
      <c r="F1756" s="24"/>
      <c r="G1756" s="24"/>
      <c r="P1756" s="24"/>
      <c r="Q1756" s="24"/>
      <c r="R1756" s="24"/>
      <c r="S1756" s="24"/>
      <c r="T1756" s="24"/>
      <c r="U1756" s="24"/>
      <c r="V1756" s="24"/>
      <c r="W1756" s="24"/>
      <c r="X1756" s="24"/>
      <c r="Y1756" s="24"/>
      <c r="Z1756" s="24"/>
      <c r="AA1756" s="24"/>
      <c r="AB1756" s="24"/>
      <c r="AC1756" s="24"/>
    </row>
    <row r="1757" spans="1:29">
      <c r="A1757" s="24"/>
      <c r="B1757" s="24"/>
      <c r="C1757" s="24"/>
      <c r="D1757" s="24"/>
      <c r="E1757" s="24"/>
      <c r="F1757" s="24"/>
      <c r="G1757" s="24"/>
      <c r="P1757" s="24"/>
      <c r="Q1757" s="24"/>
      <c r="R1757" s="24"/>
      <c r="S1757" s="24"/>
      <c r="T1757" s="24"/>
      <c r="U1757" s="24"/>
      <c r="V1757" s="24"/>
      <c r="W1757" s="24"/>
      <c r="X1757" s="24"/>
      <c r="Y1757" s="24"/>
      <c r="Z1757" s="24"/>
      <c r="AA1757" s="24"/>
      <c r="AB1757" s="24"/>
      <c r="AC1757" s="24"/>
    </row>
    <row r="1758" spans="1:29">
      <c r="A1758" s="24"/>
      <c r="B1758" s="24"/>
      <c r="C1758" s="24"/>
      <c r="D1758" s="24"/>
      <c r="E1758" s="24"/>
      <c r="F1758" s="24"/>
      <c r="G1758" s="24"/>
      <c r="P1758" s="24"/>
      <c r="Q1758" s="24"/>
      <c r="R1758" s="24"/>
      <c r="S1758" s="24"/>
      <c r="T1758" s="24"/>
      <c r="U1758" s="24"/>
      <c r="V1758" s="24"/>
      <c r="W1758" s="24"/>
      <c r="X1758" s="24"/>
      <c r="Y1758" s="24"/>
      <c r="Z1758" s="24"/>
      <c r="AA1758" s="24"/>
      <c r="AB1758" s="24"/>
      <c r="AC1758" s="24"/>
    </row>
    <row r="1759" spans="1:29">
      <c r="A1759" s="24"/>
      <c r="B1759" s="24"/>
      <c r="C1759" s="24"/>
      <c r="D1759" s="24"/>
      <c r="E1759" s="24"/>
      <c r="F1759" s="24"/>
      <c r="G1759" s="24"/>
      <c r="P1759" s="24"/>
      <c r="Q1759" s="24"/>
      <c r="R1759" s="24"/>
      <c r="S1759" s="24"/>
      <c r="T1759" s="24"/>
      <c r="U1759" s="24"/>
      <c r="V1759" s="24"/>
      <c r="W1759" s="24"/>
      <c r="X1759" s="24"/>
      <c r="Y1759" s="24"/>
      <c r="Z1759" s="24"/>
      <c r="AA1759" s="24"/>
      <c r="AB1759" s="24"/>
      <c r="AC1759" s="24"/>
    </row>
    <row r="1760" spans="1:29">
      <c r="A1760" s="24"/>
      <c r="B1760" s="24"/>
      <c r="C1760" s="24"/>
      <c r="D1760" s="24"/>
      <c r="E1760" s="24"/>
      <c r="F1760" s="24"/>
      <c r="G1760" s="24"/>
      <c r="P1760" s="24"/>
      <c r="Q1760" s="24"/>
      <c r="R1760" s="24"/>
      <c r="S1760" s="24"/>
      <c r="T1760" s="24"/>
      <c r="U1760" s="24"/>
      <c r="V1760" s="24"/>
      <c r="W1760" s="24"/>
      <c r="X1760" s="24"/>
      <c r="Y1760" s="24"/>
      <c r="Z1760" s="24"/>
      <c r="AA1760" s="24"/>
      <c r="AB1760" s="24"/>
      <c r="AC1760" s="24"/>
    </row>
    <row r="1761" spans="1:29">
      <c r="A1761" s="24"/>
      <c r="B1761" s="24"/>
      <c r="C1761" s="24"/>
      <c r="D1761" s="24"/>
      <c r="E1761" s="24"/>
      <c r="F1761" s="24"/>
      <c r="G1761" s="24"/>
      <c r="P1761" s="24"/>
      <c r="Q1761" s="24"/>
      <c r="R1761" s="24"/>
      <c r="S1761" s="24"/>
      <c r="T1761" s="24"/>
      <c r="U1761" s="24"/>
      <c r="V1761" s="24"/>
      <c r="W1761" s="24"/>
      <c r="X1761" s="24"/>
      <c r="Y1761" s="24"/>
      <c r="Z1761" s="24"/>
      <c r="AA1761" s="24"/>
      <c r="AB1761" s="24"/>
      <c r="AC1761" s="24"/>
    </row>
    <row r="1762" spans="1:29">
      <c r="A1762" s="24"/>
      <c r="B1762" s="24"/>
      <c r="C1762" s="24"/>
      <c r="D1762" s="24"/>
      <c r="E1762" s="24"/>
      <c r="F1762" s="24"/>
      <c r="G1762" s="24"/>
      <c r="P1762" s="24"/>
      <c r="Q1762" s="24"/>
      <c r="R1762" s="24"/>
      <c r="S1762" s="24"/>
      <c r="T1762" s="24"/>
      <c r="U1762" s="24"/>
      <c r="V1762" s="24"/>
      <c r="W1762" s="24"/>
      <c r="X1762" s="24"/>
      <c r="Y1762" s="24"/>
      <c r="Z1762" s="24"/>
      <c r="AA1762" s="24"/>
      <c r="AB1762" s="24"/>
      <c r="AC1762" s="24"/>
    </row>
    <row r="1763" spans="1:29">
      <c r="A1763" s="24"/>
      <c r="B1763" s="24"/>
      <c r="C1763" s="24"/>
      <c r="D1763" s="24"/>
      <c r="E1763" s="24"/>
      <c r="F1763" s="24"/>
      <c r="G1763" s="24"/>
      <c r="P1763" s="24"/>
      <c r="Q1763" s="24"/>
      <c r="R1763" s="24"/>
      <c r="S1763" s="24"/>
      <c r="T1763" s="24"/>
      <c r="U1763" s="24"/>
      <c r="V1763" s="24"/>
      <c r="W1763" s="24"/>
      <c r="X1763" s="24"/>
      <c r="Y1763" s="24"/>
      <c r="Z1763" s="24"/>
      <c r="AA1763" s="24"/>
      <c r="AB1763" s="24"/>
      <c r="AC1763" s="24"/>
    </row>
    <row r="1764" spans="1:29">
      <c r="A1764" s="24"/>
      <c r="B1764" s="24"/>
      <c r="C1764" s="24"/>
      <c r="D1764" s="24"/>
      <c r="E1764" s="24"/>
      <c r="F1764" s="24"/>
      <c r="G1764" s="24"/>
      <c r="P1764" s="24"/>
      <c r="Q1764" s="24"/>
      <c r="R1764" s="24"/>
      <c r="S1764" s="24"/>
      <c r="T1764" s="24"/>
      <c r="U1764" s="24"/>
      <c r="V1764" s="24"/>
      <c r="W1764" s="24"/>
      <c r="X1764" s="24"/>
      <c r="Y1764" s="24"/>
      <c r="Z1764" s="24"/>
      <c r="AA1764" s="24"/>
      <c r="AB1764" s="24"/>
      <c r="AC1764" s="24"/>
    </row>
    <row r="1765" spans="1:29">
      <c r="A1765" s="24"/>
      <c r="B1765" s="24"/>
      <c r="C1765" s="24"/>
      <c r="D1765" s="24"/>
      <c r="E1765" s="24"/>
      <c r="F1765" s="24"/>
      <c r="G1765" s="24"/>
      <c r="P1765" s="24"/>
      <c r="Q1765" s="24"/>
      <c r="R1765" s="24"/>
      <c r="S1765" s="24"/>
      <c r="T1765" s="24"/>
      <c r="U1765" s="24"/>
      <c r="V1765" s="24"/>
      <c r="W1765" s="24"/>
      <c r="X1765" s="24"/>
      <c r="Y1765" s="24"/>
      <c r="Z1765" s="24"/>
      <c r="AA1765" s="24"/>
      <c r="AB1765" s="24"/>
      <c r="AC1765" s="24"/>
    </row>
    <row r="1766" spans="1:29">
      <c r="A1766" s="24"/>
      <c r="B1766" s="24"/>
      <c r="C1766" s="24"/>
      <c r="D1766" s="24"/>
      <c r="E1766" s="24"/>
      <c r="F1766" s="24"/>
      <c r="G1766" s="24"/>
      <c r="P1766" s="24"/>
      <c r="Q1766" s="24"/>
      <c r="R1766" s="24"/>
      <c r="S1766" s="24"/>
      <c r="T1766" s="24"/>
      <c r="U1766" s="24"/>
      <c r="V1766" s="24"/>
      <c r="W1766" s="24"/>
      <c r="X1766" s="24"/>
      <c r="Y1766" s="24"/>
      <c r="Z1766" s="24"/>
      <c r="AA1766" s="24"/>
      <c r="AB1766" s="24"/>
      <c r="AC1766" s="24"/>
    </row>
    <row r="1767" spans="1:29">
      <c r="A1767" s="24"/>
      <c r="B1767" s="24"/>
      <c r="C1767" s="24"/>
      <c r="D1767" s="24"/>
      <c r="E1767" s="24"/>
      <c r="F1767" s="24"/>
      <c r="G1767" s="24"/>
      <c r="P1767" s="24"/>
      <c r="Q1767" s="24"/>
      <c r="R1767" s="24"/>
      <c r="S1767" s="24"/>
      <c r="T1767" s="24"/>
      <c r="U1767" s="24"/>
      <c r="V1767" s="24"/>
      <c r="W1767" s="24"/>
      <c r="X1767" s="24"/>
      <c r="Y1767" s="24"/>
      <c r="Z1767" s="24"/>
      <c r="AA1767" s="24"/>
      <c r="AB1767" s="24"/>
      <c r="AC1767" s="24"/>
    </row>
    <row r="1768" spans="1:29">
      <c r="A1768" s="24"/>
      <c r="B1768" s="24"/>
      <c r="C1768" s="24"/>
      <c r="D1768" s="24"/>
      <c r="E1768" s="24"/>
      <c r="F1768" s="24"/>
      <c r="G1768" s="24"/>
      <c r="P1768" s="24"/>
      <c r="Q1768" s="24"/>
      <c r="R1768" s="24"/>
      <c r="S1768" s="24"/>
      <c r="T1768" s="24"/>
      <c r="U1768" s="24"/>
      <c r="V1768" s="24"/>
      <c r="W1768" s="24"/>
      <c r="X1768" s="24"/>
      <c r="Y1768" s="24"/>
      <c r="Z1768" s="24"/>
      <c r="AA1768" s="24"/>
      <c r="AB1768" s="24"/>
      <c r="AC1768" s="24"/>
    </row>
    <row r="1769" spans="1:29">
      <c r="A1769" s="24"/>
      <c r="B1769" s="24"/>
      <c r="C1769" s="24"/>
      <c r="D1769" s="24"/>
      <c r="E1769" s="24"/>
      <c r="F1769" s="24"/>
      <c r="G1769" s="24"/>
      <c r="P1769" s="24"/>
      <c r="Q1769" s="24"/>
      <c r="R1769" s="24"/>
      <c r="S1769" s="24"/>
      <c r="T1769" s="24"/>
      <c r="U1769" s="24"/>
      <c r="V1769" s="24"/>
      <c r="W1769" s="24"/>
      <c r="X1769" s="24"/>
      <c r="Y1769" s="24"/>
      <c r="Z1769" s="24"/>
      <c r="AA1769" s="24"/>
      <c r="AB1769" s="24"/>
      <c r="AC1769" s="24"/>
    </row>
    <row r="1770" spans="1:29">
      <c r="A1770" s="24"/>
      <c r="B1770" s="24"/>
      <c r="C1770" s="24"/>
      <c r="D1770" s="24"/>
      <c r="E1770" s="24"/>
      <c r="F1770" s="24"/>
      <c r="G1770" s="24"/>
      <c r="P1770" s="24"/>
      <c r="Q1770" s="24"/>
      <c r="R1770" s="24"/>
      <c r="S1770" s="24"/>
      <c r="T1770" s="24"/>
      <c r="U1770" s="24"/>
      <c r="V1770" s="24"/>
      <c r="W1770" s="24"/>
      <c r="X1770" s="24"/>
      <c r="Y1770" s="24"/>
      <c r="Z1770" s="24"/>
      <c r="AA1770" s="24"/>
      <c r="AB1770" s="24"/>
      <c r="AC1770" s="24"/>
    </row>
    <row r="1771" spans="1:29">
      <c r="A1771" s="24"/>
      <c r="B1771" s="24"/>
      <c r="C1771" s="24"/>
      <c r="D1771" s="24"/>
      <c r="E1771" s="24"/>
      <c r="F1771" s="24"/>
      <c r="G1771" s="24"/>
      <c r="P1771" s="24"/>
      <c r="Q1771" s="24"/>
      <c r="R1771" s="24"/>
      <c r="S1771" s="24"/>
      <c r="T1771" s="24"/>
      <c r="U1771" s="24"/>
      <c r="V1771" s="24"/>
      <c r="W1771" s="24"/>
      <c r="X1771" s="24"/>
      <c r="Y1771" s="24"/>
      <c r="Z1771" s="24"/>
      <c r="AA1771" s="24"/>
      <c r="AB1771" s="24"/>
      <c r="AC1771" s="24"/>
    </row>
    <row r="1772" spans="1:29">
      <c r="A1772" s="24"/>
      <c r="B1772" s="24"/>
      <c r="C1772" s="24"/>
      <c r="D1772" s="24"/>
      <c r="E1772" s="24"/>
      <c r="F1772" s="24"/>
      <c r="G1772" s="24"/>
      <c r="P1772" s="24"/>
      <c r="Q1772" s="24"/>
      <c r="R1772" s="24"/>
      <c r="S1772" s="24"/>
      <c r="T1772" s="24"/>
      <c r="U1772" s="24"/>
      <c r="V1772" s="24"/>
      <c r="W1772" s="24"/>
      <c r="X1772" s="24"/>
      <c r="Y1772" s="24"/>
      <c r="Z1772" s="24"/>
      <c r="AA1772" s="24"/>
      <c r="AB1772" s="24"/>
      <c r="AC1772" s="24"/>
    </row>
    <row r="1773" spans="1:29">
      <c r="A1773" s="24"/>
      <c r="B1773" s="24"/>
      <c r="C1773" s="24"/>
      <c r="D1773" s="24"/>
      <c r="E1773" s="24"/>
      <c r="F1773" s="24"/>
      <c r="G1773" s="24"/>
      <c r="P1773" s="24"/>
      <c r="Q1773" s="24"/>
      <c r="R1773" s="24"/>
      <c r="S1773" s="24"/>
      <c r="T1773" s="24"/>
      <c r="U1773" s="24"/>
      <c r="V1773" s="24"/>
      <c r="W1773" s="24"/>
      <c r="X1773" s="24"/>
      <c r="Y1773" s="24"/>
      <c r="Z1773" s="24"/>
      <c r="AA1773" s="24"/>
      <c r="AB1773" s="24"/>
      <c r="AC1773" s="24"/>
    </row>
    <row r="1774" spans="1:29">
      <c r="A1774" s="24"/>
      <c r="B1774" s="24"/>
      <c r="C1774" s="24"/>
      <c r="D1774" s="24"/>
      <c r="E1774" s="24"/>
      <c r="F1774" s="24"/>
      <c r="G1774" s="24"/>
      <c r="I1774" s="24"/>
      <c r="J1774" s="24"/>
      <c r="K1774" s="24"/>
      <c r="L1774" s="24"/>
      <c r="M1774" s="24"/>
      <c r="N1774" s="24"/>
      <c r="O1774" s="24"/>
      <c r="P1774" s="24"/>
      <c r="Q1774" s="24"/>
      <c r="R1774" s="24"/>
      <c r="S1774" s="24"/>
      <c r="T1774" s="24"/>
      <c r="U1774" s="24"/>
      <c r="V1774" s="24"/>
      <c r="W1774" s="24"/>
      <c r="X1774" s="24"/>
      <c r="Y1774" s="24"/>
      <c r="Z1774" s="24"/>
      <c r="AA1774" s="24"/>
      <c r="AB1774" s="24"/>
      <c r="AC1774" s="24"/>
    </row>
    <row r="1775" spans="1:29">
      <c r="A1775" s="24"/>
      <c r="B1775" s="24"/>
      <c r="C1775" s="24"/>
      <c r="D1775" s="24"/>
      <c r="E1775" s="24"/>
      <c r="F1775" s="24"/>
      <c r="G1775" s="24"/>
      <c r="I1775" s="24"/>
      <c r="J1775" s="24"/>
      <c r="K1775" s="24"/>
      <c r="L1775" s="24"/>
      <c r="M1775" s="24"/>
      <c r="N1775" s="24"/>
      <c r="O1775" s="24"/>
      <c r="P1775" s="24"/>
      <c r="Q1775" s="24"/>
      <c r="R1775" s="24"/>
      <c r="S1775" s="24"/>
      <c r="T1775" s="24"/>
      <c r="U1775" s="24"/>
      <c r="V1775" s="24"/>
      <c r="W1775" s="24"/>
      <c r="X1775" s="24"/>
      <c r="Y1775" s="24"/>
      <c r="Z1775" s="24"/>
      <c r="AA1775" s="24"/>
      <c r="AB1775" s="24"/>
      <c r="AC1775" s="24"/>
    </row>
    <row r="1776" spans="1:29">
      <c r="A1776" s="24"/>
      <c r="B1776" s="24"/>
      <c r="C1776" s="24"/>
      <c r="D1776" s="24"/>
      <c r="E1776" s="24"/>
      <c r="F1776" s="24"/>
      <c r="G1776" s="24"/>
      <c r="I1776" s="24"/>
      <c r="J1776" s="24"/>
      <c r="K1776" s="24"/>
      <c r="L1776" s="24"/>
      <c r="M1776" s="24"/>
      <c r="N1776" s="24"/>
      <c r="O1776" s="24"/>
      <c r="P1776" s="24"/>
      <c r="Q1776" s="24"/>
      <c r="R1776" s="24"/>
      <c r="S1776" s="24"/>
      <c r="T1776" s="24"/>
      <c r="U1776" s="24"/>
      <c r="V1776" s="24"/>
      <c r="W1776" s="24"/>
      <c r="X1776" s="24"/>
      <c r="Y1776" s="24"/>
      <c r="Z1776" s="24"/>
      <c r="AA1776" s="24"/>
      <c r="AB1776" s="24"/>
      <c r="AC1776" s="24"/>
    </row>
    <row r="1777" spans="1:29">
      <c r="A1777" s="24"/>
      <c r="B1777" s="24"/>
      <c r="C1777" s="24"/>
      <c r="D1777" s="24"/>
      <c r="E1777" s="24"/>
      <c r="F1777" s="24"/>
      <c r="G1777" s="24"/>
      <c r="I1777" s="24"/>
      <c r="J1777" s="24"/>
      <c r="K1777" s="24"/>
      <c r="L1777" s="24"/>
      <c r="M1777" s="24"/>
      <c r="N1777" s="24"/>
      <c r="O1777" s="24"/>
      <c r="P1777" s="24"/>
      <c r="Q1777" s="24"/>
      <c r="R1777" s="24"/>
      <c r="S1777" s="24"/>
      <c r="T1777" s="24"/>
      <c r="U1777" s="24"/>
      <c r="V1777" s="24"/>
      <c r="W1777" s="24"/>
      <c r="X1777" s="24"/>
      <c r="Y1777" s="24"/>
      <c r="Z1777" s="24"/>
      <c r="AA1777" s="24"/>
      <c r="AB1777" s="24"/>
      <c r="AC1777" s="24"/>
    </row>
    <row r="1778" spans="1:29">
      <c r="A1778" s="24"/>
      <c r="B1778" s="24"/>
      <c r="C1778" s="24"/>
      <c r="D1778" s="24"/>
      <c r="E1778" s="24"/>
      <c r="F1778" s="24"/>
      <c r="G1778" s="24"/>
      <c r="I1778" s="24"/>
      <c r="J1778" s="24"/>
      <c r="K1778" s="24"/>
      <c r="L1778" s="24"/>
      <c r="M1778" s="24"/>
      <c r="N1778" s="24"/>
      <c r="O1778" s="24"/>
      <c r="P1778" s="24"/>
      <c r="Q1778" s="24"/>
      <c r="R1778" s="24"/>
      <c r="S1778" s="24"/>
      <c r="T1778" s="24"/>
      <c r="U1778" s="24"/>
      <c r="V1778" s="24"/>
      <c r="W1778" s="24"/>
      <c r="X1778" s="24"/>
      <c r="Y1778" s="24"/>
      <c r="Z1778" s="24"/>
      <c r="AA1778" s="24"/>
      <c r="AB1778" s="24"/>
      <c r="AC1778" s="24"/>
    </row>
    <row r="1779" spans="1:29">
      <c r="A1779" s="24"/>
      <c r="B1779" s="24"/>
      <c r="C1779" s="24"/>
      <c r="D1779" s="24"/>
      <c r="E1779" s="24"/>
      <c r="F1779" s="24"/>
      <c r="G1779" s="24"/>
      <c r="I1779" s="24"/>
      <c r="J1779" s="24"/>
      <c r="K1779" s="24"/>
      <c r="L1779" s="24"/>
      <c r="M1779" s="24"/>
      <c r="N1779" s="24"/>
      <c r="O1779" s="24"/>
      <c r="P1779" s="24"/>
      <c r="Q1779" s="24"/>
      <c r="R1779" s="24"/>
      <c r="S1779" s="24"/>
      <c r="T1779" s="24"/>
      <c r="U1779" s="24"/>
      <c r="V1779" s="24"/>
      <c r="W1779" s="24"/>
      <c r="X1779" s="24"/>
      <c r="Y1779" s="24"/>
      <c r="Z1779" s="24"/>
      <c r="AA1779" s="24"/>
      <c r="AB1779" s="24"/>
      <c r="AC1779" s="24"/>
    </row>
    <row r="1780" spans="1:29">
      <c r="A1780" s="24"/>
      <c r="B1780" s="24"/>
      <c r="C1780" s="24"/>
      <c r="D1780" s="24"/>
      <c r="E1780" s="24"/>
      <c r="F1780" s="24"/>
      <c r="G1780" s="24"/>
      <c r="I1780" s="24"/>
      <c r="J1780" s="24"/>
      <c r="K1780" s="24"/>
      <c r="L1780" s="24"/>
      <c r="M1780" s="24"/>
      <c r="N1780" s="24"/>
      <c r="O1780" s="24"/>
      <c r="P1780" s="24"/>
      <c r="Q1780" s="24"/>
      <c r="R1780" s="24"/>
      <c r="S1780" s="24"/>
      <c r="T1780" s="24"/>
      <c r="U1780" s="24"/>
      <c r="V1780" s="24"/>
      <c r="W1780" s="24"/>
      <c r="X1780" s="24"/>
      <c r="Y1780" s="24"/>
      <c r="Z1780" s="24"/>
      <c r="AA1780" s="24"/>
      <c r="AB1780" s="24"/>
      <c r="AC1780" s="24"/>
    </row>
    <row r="1781" spans="1:29">
      <c r="A1781" s="24"/>
      <c r="B1781" s="24"/>
      <c r="C1781" s="24"/>
      <c r="D1781" s="24"/>
      <c r="E1781" s="24"/>
      <c r="F1781" s="24"/>
      <c r="G1781" s="24"/>
      <c r="I1781" s="24"/>
      <c r="J1781" s="24"/>
      <c r="K1781" s="24"/>
      <c r="L1781" s="24"/>
      <c r="M1781" s="24"/>
      <c r="N1781" s="24"/>
      <c r="O1781" s="24"/>
      <c r="P1781" s="24"/>
      <c r="Q1781" s="24"/>
      <c r="R1781" s="24"/>
      <c r="S1781" s="24"/>
      <c r="T1781" s="24"/>
      <c r="U1781" s="24"/>
      <c r="V1781" s="24"/>
      <c r="W1781" s="24"/>
      <c r="X1781" s="24"/>
      <c r="Y1781" s="24"/>
      <c r="Z1781" s="24"/>
      <c r="AA1781" s="24"/>
      <c r="AB1781" s="24"/>
      <c r="AC1781" s="24"/>
    </row>
    <row r="1782" spans="1:29">
      <c r="A1782" s="24"/>
      <c r="B1782" s="24"/>
      <c r="C1782" s="24"/>
      <c r="D1782" s="24"/>
      <c r="E1782" s="24"/>
      <c r="F1782" s="24"/>
      <c r="G1782" s="24"/>
      <c r="I1782" s="24"/>
      <c r="J1782" s="24"/>
      <c r="K1782" s="24"/>
      <c r="L1782" s="24"/>
      <c r="M1782" s="24"/>
      <c r="N1782" s="24"/>
      <c r="O1782" s="24"/>
      <c r="P1782" s="24"/>
      <c r="Q1782" s="24"/>
      <c r="R1782" s="24"/>
      <c r="S1782" s="24"/>
      <c r="T1782" s="24"/>
      <c r="U1782" s="24"/>
      <c r="V1782" s="24"/>
      <c r="W1782" s="24"/>
      <c r="X1782" s="24"/>
      <c r="Y1782" s="24"/>
      <c r="Z1782" s="24"/>
      <c r="AA1782" s="24"/>
      <c r="AB1782" s="24"/>
      <c r="AC1782" s="24"/>
    </row>
    <row r="1783" spans="1:29">
      <c r="A1783" s="24"/>
      <c r="B1783" s="24"/>
      <c r="C1783" s="24"/>
      <c r="D1783" s="24"/>
      <c r="E1783" s="24"/>
      <c r="F1783" s="24"/>
      <c r="G1783" s="24"/>
      <c r="I1783" s="24"/>
      <c r="J1783" s="24"/>
      <c r="K1783" s="24"/>
      <c r="L1783" s="24"/>
      <c r="M1783" s="24"/>
      <c r="N1783" s="24"/>
      <c r="O1783" s="24"/>
      <c r="P1783" s="24"/>
      <c r="Q1783" s="24"/>
      <c r="R1783" s="24"/>
      <c r="S1783" s="24"/>
      <c r="T1783" s="24"/>
      <c r="U1783" s="24"/>
      <c r="V1783" s="24"/>
      <c r="W1783" s="24"/>
      <c r="X1783" s="24"/>
      <c r="Y1783" s="24"/>
      <c r="Z1783" s="24"/>
      <c r="AA1783" s="24"/>
      <c r="AB1783" s="24"/>
      <c r="AC1783" s="24"/>
    </row>
    <row r="1784" spans="1:29">
      <c r="A1784" s="24"/>
      <c r="B1784" s="24"/>
      <c r="C1784" s="24"/>
      <c r="D1784" s="24"/>
      <c r="E1784" s="24"/>
      <c r="F1784" s="24"/>
      <c r="G1784" s="24"/>
      <c r="I1784" s="24"/>
      <c r="J1784" s="24"/>
      <c r="K1784" s="24"/>
      <c r="L1784" s="24"/>
      <c r="M1784" s="24"/>
      <c r="N1784" s="24"/>
      <c r="O1784" s="24"/>
      <c r="P1784" s="24"/>
      <c r="Q1784" s="24"/>
      <c r="R1784" s="24"/>
      <c r="S1784" s="24"/>
      <c r="T1784" s="24"/>
      <c r="U1784" s="24"/>
      <c r="V1784" s="24"/>
      <c r="W1784" s="24"/>
      <c r="X1784" s="24"/>
      <c r="Y1784" s="24"/>
      <c r="Z1784" s="24"/>
      <c r="AA1784" s="24"/>
      <c r="AB1784" s="24"/>
      <c r="AC1784" s="24"/>
    </row>
    <row r="1785" spans="1:29">
      <c r="A1785" s="24"/>
      <c r="B1785" s="24"/>
      <c r="C1785" s="24"/>
      <c r="D1785" s="24"/>
      <c r="E1785" s="24"/>
      <c r="F1785" s="24"/>
      <c r="G1785" s="24"/>
      <c r="I1785" s="24"/>
      <c r="J1785" s="24"/>
      <c r="K1785" s="24"/>
      <c r="L1785" s="24"/>
      <c r="M1785" s="24"/>
      <c r="N1785" s="24"/>
      <c r="O1785" s="24"/>
      <c r="P1785" s="24"/>
      <c r="Q1785" s="24"/>
      <c r="R1785" s="24"/>
      <c r="S1785" s="24"/>
      <c r="T1785" s="24"/>
      <c r="U1785" s="24"/>
      <c r="V1785" s="24"/>
      <c r="W1785" s="24"/>
      <c r="X1785" s="24"/>
      <c r="Y1785" s="24"/>
      <c r="Z1785" s="24"/>
      <c r="AA1785" s="24"/>
      <c r="AB1785" s="24"/>
      <c r="AC1785" s="24"/>
    </row>
    <row r="1786" spans="1:29">
      <c r="A1786" s="24"/>
      <c r="B1786" s="24"/>
      <c r="C1786" s="24"/>
      <c r="D1786" s="24"/>
      <c r="E1786" s="24"/>
      <c r="F1786" s="24"/>
      <c r="G1786" s="24"/>
      <c r="I1786" s="24"/>
      <c r="J1786" s="24"/>
      <c r="K1786" s="24"/>
      <c r="L1786" s="24"/>
      <c r="M1786" s="24"/>
      <c r="N1786" s="24"/>
      <c r="O1786" s="24"/>
      <c r="P1786" s="24"/>
      <c r="Q1786" s="24"/>
      <c r="R1786" s="24"/>
      <c r="S1786" s="24"/>
      <c r="T1786" s="24"/>
      <c r="U1786" s="24"/>
      <c r="V1786" s="24"/>
      <c r="W1786" s="24"/>
      <c r="X1786" s="24"/>
      <c r="Y1786" s="24"/>
      <c r="Z1786" s="24"/>
      <c r="AA1786" s="24"/>
      <c r="AB1786" s="24"/>
      <c r="AC1786" s="24"/>
    </row>
    <row r="1787" spans="1:29">
      <c r="A1787" s="24"/>
      <c r="B1787" s="24"/>
      <c r="C1787" s="24"/>
      <c r="D1787" s="24"/>
      <c r="E1787" s="24"/>
      <c r="F1787" s="24"/>
      <c r="G1787" s="24"/>
      <c r="I1787" s="24"/>
      <c r="J1787" s="24"/>
      <c r="K1787" s="24"/>
      <c r="L1787" s="24"/>
      <c r="M1787" s="24"/>
      <c r="N1787" s="24"/>
      <c r="O1787" s="24"/>
      <c r="P1787" s="24"/>
      <c r="Q1787" s="24"/>
      <c r="R1787" s="24"/>
      <c r="S1787" s="24"/>
      <c r="T1787" s="24"/>
      <c r="U1787" s="24"/>
      <c r="V1787" s="24"/>
      <c r="W1787" s="24"/>
      <c r="X1787" s="24"/>
      <c r="Y1787" s="24"/>
      <c r="Z1787" s="24"/>
      <c r="AA1787" s="24"/>
      <c r="AB1787" s="24"/>
      <c r="AC1787" s="24"/>
    </row>
    <row r="1788" spans="1:29">
      <c r="A1788" s="24"/>
      <c r="B1788" s="24"/>
      <c r="C1788" s="24"/>
      <c r="D1788" s="24"/>
      <c r="E1788" s="24"/>
      <c r="F1788" s="24"/>
      <c r="G1788" s="24"/>
      <c r="I1788" s="24"/>
      <c r="J1788" s="24"/>
      <c r="K1788" s="24"/>
      <c r="L1788" s="24"/>
      <c r="M1788" s="24"/>
      <c r="N1788" s="24"/>
      <c r="O1788" s="24"/>
      <c r="P1788" s="24"/>
      <c r="Q1788" s="24"/>
      <c r="R1788" s="24"/>
      <c r="S1788" s="24"/>
      <c r="T1788" s="24"/>
      <c r="U1788" s="24"/>
      <c r="V1788" s="24"/>
      <c r="W1788" s="24"/>
      <c r="X1788" s="24"/>
      <c r="Y1788" s="24"/>
      <c r="Z1788" s="24"/>
      <c r="AA1788" s="24"/>
      <c r="AB1788" s="24"/>
      <c r="AC1788" s="24"/>
    </row>
    <row r="1789" spans="1:29">
      <c r="A1789" s="24"/>
      <c r="B1789" s="24"/>
      <c r="C1789" s="24"/>
      <c r="D1789" s="24"/>
      <c r="E1789" s="24"/>
      <c r="F1789" s="24"/>
      <c r="G1789" s="24"/>
      <c r="I1789" s="24"/>
      <c r="J1789" s="24"/>
      <c r="K1789" s="24"/>
      <c r="L1789" s="24"/>
      <c r="M1789" s="24"/>
      <c r="N1789" s="24"/>
      <c r="O1789" s="24"/>
      <c r="P1789" s="24"/>
      <c r="Q1789" s="24"/>
      <c r="R1789" s="24"/>
      <c r="S1789" s="24"/>
      <c r="T1789" s="24"/>
      <c r="U1789" s="24"/>
      <c r="V1789" s="24"/>
      <c r="W1789" s="24"/>
      <c r="X1789" s="24"/>
      <c r="Y1789" s="24"/>
      <c r="Z1789" s="24"/>
      <c r="AA1789" s="24"/>
      <c r="AB1789" s="24"/>
      <c r="AC1789" s="24"/>
    </row>
    <row r="1790" spans="1:29">
      <c r="A1790" s="24"/>
      <c r="B1790" s="24"/>
      <c r="C1790" s="24"/>
      <c r="D1790" s="24"/>
      <c r="E1790" s="24"/>
      <c r="F1790" s="24"/>
      <c r="G1790" s="24"/>
      <c r="I1790" s="24"/>
      <c r="J1790" s="24"/>
      <c r="K1790" s="24"/>
      <c r="L1790" s="24"/>
      <c r="M1790" s="24"/>
      <c r="N1790" s="24"/>
      <c r="O1790" s="24"/>
      <c r="P1790" s="24"/>
      <c r="Q1790" s="24"/>
      <c r="R1790" s="24"/>
      <c r="S1790" s="24"/>
      <c r="T1790" s="24"/>
      <c r="U1790" s="24"/>
      <c r="V1790" s="24"/>
      <c r="W1790" s="24"/>
      <c r="X1790" s="24"/>
      <c r="Y1790" s="24"/>
      <c r="Z1790" s="24"/>
      <c r="AA1790" s="24"/>
      <c r="AB1790" s="24"/>
      <c r="AC1790" s="24"/>
    </row>
    <row r="1791" spans="1:29">
      <c r="A1791" s="24"/>
      <c r="B1791" s="24"/>
      <c r="C1791" s="24"/>
      <c r="D1791" s="24"/>
      <c r="E1791" s="24"/>
      <c r="F1791" s="24"/>
      <c r="G1791" s="24"/>
      <c r="I1791" s="24"/>
      <c r="J1791" s="24"/>
      <c r="K1791" s="24"/>
      <c r="L1791" s="24"/>
      <c r="M1791" s="24"/>
      <c r="N1791" s="24"/>
      <c r="O1791" s="24"/>
      <c r="P1791" s="24"/>
      <c r="Q1791" s="24"/>
      <c r="R1791" s="24"/>
      <c r="S1791" s="24"/>
      <c r="T1791" s="24"/>
      <c r="U1791" s="24"/>
      <c r="V1791" s="24"/>
      <c r="W1791" s="24"/>
      <c r="X1791" s="24"/>
      <c r="Y1791" s="24"/>
      <c r="Z1791" s="24"/>
      <c r="AA1791" s="24"/>
      <c r="AB1791" s="24"/>
      <c r="AC1791" s="24"/>
    </row>
    <row r="1792" spans="1:29">
      <c r="A1792" s="24"/>
      <c r="B1792" s="24"/>
      <c r="C1792" s="24"/>
      <c r="D1792" s="24"/>
      <c r="E1792" s="24"/>
      <c r="F1792" s="24"/>
      <c r="G1792" s="24"/>
      <c r="I1792" s="24"/>
      <c r="J1792" s="24"/>
      <c r="K1792" s="24"/>
      <c r="L1792" s="24"/>
      <c r="M1792" s="24"/>
      <c r="N1792" s="24"/>
      <c r="O1792" s="24"/>
      <c r="P1792" s="24"/>
      <c r="Q1792" s="24"/>
      <c r="R1792" s="24"/>
      <c r="S1792" s="24"/>
      <c r="T1792" s="24"/>
      <c r="U1792" s="24"/>
      <c r="V1792" s="24"/>
      <c r="W1792" s="24"/>
      <c r="X1792" s="24"/>
      <c r="Y1792" s="24"/>
      <c r="Z1792" s="24"/>
      <c r="AA1792" s="24"/>
      <c r="AB1792" s="24"/>
      <c r="AC1792" s="24"/>
    </row>
    <row r="1793" spans="1:29">
      <c r="A1793" s="24"/>
      <c r="B1793" s="24"/>
      <c r="C1793" s="24"/>
      <c r="D1793" s="24"/>
      <c r="E1793" s="24"/>
      <c r="F1793" s="24"/>
      <c r="G1793" s="24"/>
      <c r="I1793" s="24"/>
      <c r="J1793" s="24"/>
      <c r="K1793" s="24"/>
      <c r="L1793" s="24"/>
      <c r="M1793" s="24"/>
      <c r="N1793" s="24"/>
      <c r="O1793" s="24"/>
      <c r="P1793" s="24"/>
      <c r="Q1793" s="24"/>
      <c r="R1793" s="24"/>
      <c r="S1793" s="24"/>
      <c r="T1793" s="24"/>
      <c r="U1793" s="24"/>
      <c r="V1793" s="24"/>
      <c r="W1793" s="24"/>
      <c r="X1793" s="24"/>
      <c r="Y1793" s="24"/>
      <c r="Z1793" s="24"/>
      <c r="AA1793" s="24"/>
      <c r="AB1793" s="24"/>
      <c r="AC1793" s="24"/>
    </row>
    <row r="1794" spans="1:29">
      <c r="A1794" s="24"/>
      <c r="B1794" s="24"/>
      <c r="C1794" s="24"/>
      <c r="D1794" s="24"/>
      <c r="E1794" s="24"/>
      <c r="F1794" s="24"/>
      <c r="G1794" s="24"/>
      <c r="I1794" s="24"/>
      <c r="J1794" s="24"/>
      <c r="K1794" s="24"/>
      <c r="L1794" s="24"/>
      <c r="M1794" s="24"/>
      <c r="N1794" s="24"/>
      <c r="O1794" s="24"/>
      <c r="P1794" s="24"/>
      <c r="Q1794" s="24"/>
      <c r="R1794" s="24"/>
      <c r="S1794" s="24"/>
      <c r="T1794" s="24"/>
      <c r="U1794" s="24"/>
      <c r="V1794" s="24"/>
      <c r="W1794" s="24"/>
      <c r="X1794" s="24"/>
      <c r="Y1794" s="24"/>
      <c r="Z1794" s="24"/>
      <c r="AA1794" s="24"/>
      <c r="AB1794" s="24"/>
      <c r="AC1794" s="24"/>
    </row>
    <row r="1795" spans="1:29">
      <c r="A1795" s="24"/>
      <c r="B1795" s="24"/>
      <c r="C1795" s="24"/>
      <c r="D1795" s="24"/>
      <c r="E1795" s="24"/>
      <c r="F1795" s="24"/>
      <c r="G1795" s="24"/>
      <c r="I1795" s="24"/>
      <c r="J1795" s="24"/>
      <c r="K1795" s="24"/>
      <c r="L1795" s="24"/>
      <c r="M1795" s="24"/>
      <c r="N1795" s="24"/>
      <c r="O1795" s="24"/>
      <c r="P1795" s="24"/>
      <c r="Q1795" s="24"/>
      <c r="R1795" s="24"/>
      <c r="S1795" s="24"/>
      <c r="T1795" s="24"/>
      <c r="U1795" s="24"/>
      <c r="V1795" s="24"/>
      <c r="W1795" s="24"/>
      <c r="X1795" s="24"/>
      <c r="Y1795" s="24"/>
      <c r="Z1795" s="24"/>
      <c r="AA1795" s="24"/>
      <c r="AB1795" s="24"/>
      <c r="AC1795" s="24"/>
    </row>
    <row r="1796" spans="1:29">
      <c r="A1796" s="24"/>
      <c r="B1796" s="24"/>
      <c r="C1796" s="24"/>
      <c r="D1796" s="24"/>
      <c r="E1796" s="24"/>
      <c r="F1796" s="24"/>
      <c r="G1796" s="24"/>
      <c r="I1796" s="24"/>
      <c r="J1796" s="24"/>
      <c r="K1796" s="24"/>
      <c r="L1796" s="24"/>
      <c r="M1796" s="24"/>
      <c r="N1796" s="24"/>
      <c r="O1796" s="24"/>
      <c r="P1796" s="24"/>
      <c r="Q1796" s="24"/>
      <c r="R1796" s="24"/>
      <c r="S1796" s="24"/>
      <c r="T1796" s="24"/>
      <c r="U1796" s="24"/>
      <c r="V1796" s="24"/>
      <c r="W1796" s="24"/>
      <c r="X1796" s="24"/>
      <c r="Y1796" s="24"/>
      <c r="Z1796" s="24"/>
      <c r="AA1796" s="24"/>
      <c r="AB1796" s="24"/>
      <c r="AC1796" s="24"/>
    </row>
    <row r="1797" spans="1:29">
      <c r="A1797" s="24"/>
      <c r="B1797" s="24"/>
      <c r="C1797" s="24"/>
      <c r="D1797" s="24"/>
      <c r="E1797" s="24"/>
      <c r="F1797" s="24"/>
      <c r="G1797" s="24"/>
      <c r="I1797" s="24"/>
      <c r="J1797" s="24"/>
      <c r="K1797" s="24"/>
      <c r="L1797" s="24"/>
      <c r="M1797" s="24"/>
      <c r="N1797" s="24"/>
      <c r="O1797" s="24"/>
      <c r="P1797" s="24"/>
      <c r="Q1797" s="24"/>
      <c r="R1797" s="24"/>
      <c r="S1797" s="24"/>
      <c r="T1797" s="24"/>
      <c r="U1797" s="24"/>
      <c r="V1797" s="24"/>
      <c r="W1797" s="24"/>
      <c r="X1797" s="24"/>
      <c r="Y1797" s="24"/>
      <c r="Z1797" s="24"/>
      <c r="AA1797" s="24"/>
      <c r="AB1797" s="24"/>
      <c r="AC1797" s="24"/>
    </row>
    <row r="1798" spans="1:29">
      <c r="A1798" s="24"/>
      <c r="B1798" s="24"/>
      <c r="C1798" s="24"/>
      <c r="D1798" s="24"/>
      <c r="E1798" s="24"/>
      <c r="F1798" s="24"/>
      <c r="G1798" s="24"/>
      <c r="I1798" s="24"/>
      <c r="J1798" s="24"/>
      <c r="K1798" s="24"/>
      <c r="L1798" s="24"/>
      <c r="M1798" s="24"/>
      <c r="N1798" s="24"/>
      <c r="O1798" s="24"/>
      <c r="P1798" s="24"/>
      <c r="Q1798" s="24"/>
      <c r="R1798" s="24"/>
      <c r="S1798" s="24"/>
      <c r="T1798" s="24"/>
      <c r="U1798" s="24"/>
      <c r="V1798" s="24"/>
      <c r="W1798" s="24"/>
      <c r="X1798" s="24"/>
      <c r="Y1798" s="24"/>
      <c r="Z1798" s="24"/>
      <c r="AA1798" s="24"/>
      <c r="AB1798" s="24"/>
      <c r="AC1798" s="24"/>
    </row>
    <row r="1799" spans="1:29">
      <c r="A1799" s="24"/>
      <c r="B1799" s="24"/>
      <c r="C1799" s="24"/>
      <c r="D1799" s="24"/>
      <c r="E1799" s="24"/>
      <c r="F1799" s="24"/>
      <c r="G1799" s="24"/>
      <c r="I1799" s="24"/>
      <c r="J1799" s="24"/>
      <c r="K1799" s="24"/>
      <c r="L1799" s="24"/>
      <c r="M1799" s="24"/>
      <c r="N1799" s="24"/>
      <c r="O1799" s="24"/>
      <c r="P1799" s="24"/>
      <c r="Q1799" s="24"/>
      <c r="R1799" s="24"/>
      <c r="S1799" s="24"/>
      <c r="T1799" s="24"/>
      <c r="U1799" s="24"/>
      <c r="V1799" s="24"/>
      <c r="W1799" s="24"/>
      <c r="X1799" s="24"/>
      <c r="Y1799" s="24"/>
      <c r="Z1799" s="24"/>
      <c r="AA1799" s="24"/>
      <c r="AB1799" s="24"/>
      <c r="AC1799" s="24"/>
    </row>
    <row r="1800" spans="1:29">
      <c r="A1800" s="24"/>
      <c r="B1800" s="24"/>
      <c r="C1800" s="24"/>
      <c r="D1800" s="24"/>
      <c r="E1800" s="24"/>
      <c r="F1800" s="24"/>
      <c r="G1800" s="24"/>
      <c r="I1800" s="24"/>
      <c r="J1800" s="24"/>
      <c r="K1800" s="24"/>
      <c r="L1800" s="24"/>
      <c r="M1800" s="24"/>
      <c r="N1800" s="24"/>
      <c r="O1800" s="24"/>
      <c r="P1800" s="24"/>
      <c r="Q1800" s="24"/>
      <c r="R1800" s="24"/>
      <c r="S1800" s="24"/>
      <c r="T1800" s="24"/>
      <c r="U1800" s="24"/>
      <c r="V1800" s="24"/>
      <c r="W1800" s="24"/>
      <c r="X1800" s="24"/>
      <c r="Y1800" s="24"/>
      <c r="Z1800" s="24"/>
      <c r="AA1800" s="24"/>
      <c r="AB1800" s="24"/>
      <c r="AC1800" s="24"/>
    </row>
    <row r="1801" spans="1:29">
      <c r="A1801" s="24"/>
      <c r="B1801" s="24"/>
      <c r="C1801" s="24"/>
      <c r="D1801" s="24"/>
      <c r="E1801" s="24"/>
      <c r="F1801" s="24"/>
      <c r="G1801" s="24"/>
      <c r="I1801" s="24"/>
      <c r="J1801" s="24"/>
      <c r="K1801" s="24"/>
      <c r="L1801" s="24"/>
      <c r="M1801" s="24"/>
      <c r="N1801" s="24"/>
      <c r="O1801" s="24"/>
      <c r="P1801" s="24"/>
      <c r="Q1801" s="24"/>
      <c r="R1801" s="24"/>
      <c r="S1801" s="24"/>
      <c r="T1801" s="24"/>
      <c r="U1801" s="24"/>
      <c r="V1801" s="24"/>
      <c r="W1801" s="24"/>
      <c r="X1801" s="24"/>
      <c r="Y1801" s="24"/>
      <c r="Z1801" s="24"/>
      <c r="AA1801" s="24"/>
      <c r="AB1801" s="24"/>
      <c r="AC1801" s="24"/>
    </row>
    <row r="1802" spans="1:29">
      <c r="A1802" s="24"/>
      <c r="B1802" s="24"/>
      <c r="C1802" s="24"/>
      <c r="D1802" s="24"/>
      <c r="E1802" s="24"/>
      <c r="F1802" s="24"/>
      <c r="G1802" s="24"/>
      <c r="I1802" s="24"/>
      <c r="J1802" s="24"/>
      <c r="K1802" s="24"/>
      <c r="L1802" s="24"/>
      <c r="M1802" s="24"/>
      <c r="N1802" s="24"/>
      <c r="O1802" s="24"/>
      <c r="P1802" s="24"/>
      <c r="Q1802" s="24"/>
      <c r="R1802" s="24"/>
      <c r="S1802" s="24"/>
      <c r="T1802" s="24"/>
      <c r="U1802" s="24"/>
      <c r="V1802" s="24"/>
      <c r="W1802" s="24"/>
      <c r="X1802" s="24"/>
      <c r="Y1802" s="24"/>
      <c r="Z1802" s="24"/>
      <c r="AA1802" s="24"/>
      <c r="AB1802" s="24"/>
      <c r="AC1802" s="24"/>
    </row>
    <row r="1803" spans="1:29">
      <c r="A1803" s="24"/>
      <c r="B1803" s="24"/>
      <c r="C1803" s="24"/>
      <c r="D1803" s="24"/>
      <c r="E1803" s="24"/>
      <c r="F1803" s="24"/>
      <c r="G1803" s="24"/>
      <c r="I1803" s="24"/>
      <c r="J1803" s="24"/>
      <c r="K1803" s="24"/>
      <c r="L1803" s="24"/>
      <c r="M1803" s="24"/>
      <c r="N1803" s="24"/>
      <c r="O1803" s="24"/>
      <c r="P1803" s="24"/>
      <c r="Q1803" s="24"/>
      <c r="R1803" s="24"/>
      <c r="S1803" s="24"/>
      <c r="T1803" s="24"/>
      <c r="U1803" s="24"/>
      <c r="V1803" s="24"/>
      <c r="W1803" s="24"/>
      <c r="X1803" s="24"/>
      <c r="Y1803" s="24"/>
      <c r="Z1803" s="24"/>
      <c r="AA1803" s="24"/>
      <c r="AB1803" s="24"/>
      <c r="AC1803" s="24"/>
    </row>
    <row r="1804" spans="1:29">
      <c r="A1804" s="24"/>
      <c r="B1804" s="24"/>
      <c r="C1804" s="24"/>
      <c r="D1804" s="24"/>
      <c r="E1804" s="24"/>
      <c r="F1804" s="24"/>
      <c r="G1804" s="24"/>
      <c r="I1804" s="24"/>
      <c r="J1804" s="24"/>
      <c r="K1804" s="24"/>
      <c r="L1804" s="24"/>
      <c r="M1804" s="24"/>
      <c r="N1804" s="24"/>
      <c r="O1804" s="24"/>
      <c r="P1804" s="24"/>
      <c r="Q1804" s="24"/>
      <c r="R1804" s="24"/>
      <c r="S1804" s="24"/>
      <c r="T1804" s="24"/>
      <c r="U1804" s="24"/>
      <c r="V1804" s="24"/>
      <c r="W1804" s="24"/>
      <c r="X1804" s="24"/>
      <c r="Y1804" s="24"/>
      <c r="Z1804" s="24"/>
      <c r="AA1804" s="24"/>
      <c r="AB1804" s="24"/>
      <c r="AC1804" s="24"/>
    </row>
    <row r="1805" spans="1:29">
      <c r="A1805" s="24"/>
      <c r="B1805" s="24"/>
      <c r="C1805" s="24"/>
      <c r="D1805" s="24"/>
      <c r="E1805" s="24"/>
      <c r="F1805" s="24"/>
      <c r="G1805" s="24"/>
      <c r="I1805" s="24"/>
      <c r="J1805" s="24"/>
      <c r="K1805" s="24"/>
      <c r="L1805" s="24"/>
      <c r="M1805" s="24"/>
      <c r="N1805" s="24"/>
      <c r="O1805" s="24"/>
      <c r="P1805" s="24"/>
      <c r="Q1805" s="24"/>
      <c r="R1805" s="24"/>
      <c r="S1805" s="24"/>
      <c r="T1805" s="24"/>
      <c r="U1805" s="24"/>
      <c r="V1805" s="24"/>
      <c r="W1805" s="24"/>
      <c r="X1805" s="24"/>
      <c r="Y1805" s="24"/>
      <c r="Z1805" s="24"/>
      <c r="AA1805" s="24"/>
      <c r="AB1805" s="24"/>
      <c r="AC1805" s="24"/>
    </row>
    <row r="1806" spans="1:29">
      <c r="A1806" s="24"/>
      <c r="B1806" s="24"/>
      <c r="C1806" s="24"/>
      <c r="D1806" s="24"/>
      <c r="E1806" s="24"/>
      <c r="F1806" s="24"/>
      <c r="G1806" s="24"/>
      <c r="I1806" s="24"/>
      <c r="J1806" s="24"/>
      <c r="K1806" s="24"/>
      <c r="L1806" s="24"/>
      <c r="M1806" s="24"/>
      <c r="N1806" s="24"/>
      <c r="O1806" s="24"/>
      <c r="P1806" s="24"/>
      <c r="Q1806" s="24"/>
      <c r="R1806" s="24"/>
      <c r="S1806" s="24"/>
      <c r="T1806" s="24"/>
      <c r="U1806" s="24"/>
      <c r="V1806" s="24"/>
      <c r="W1806" s="24"/>
      <c r="X1806" s="24"/>
      <c r="Y1806" s="24"/>
      <c r="Z1806" s="24"/>
      <c r="AA1806" s="24"/>
      <c r="AB1806" s="24"/>
      <c r="AC1806" s="24"/>
    </row>
    <row r="1807" spans="1:29">
      <c r="A1807" s="24"/>
      <c r="B1807" s="24"/>
      <c r="C1807" s="24"/>
      <c r="D1807" s="24"/>
      <c r="E1807" s="24"/>
      <c r="F1807" s="24"/>
      <c r="G1807" s="24"/>
      <c r="I1807" s="24"/>
      <c r="J1807" s="24"/>
      <c r="K1807" s="24"/>
      <c r="L1807" s="24"/>
      <c r="M1807" s="24"/>
      <c r="N1807" s="24"/>
      <c r="O1807" s="24"/>
      <c r="P1807" s="24"/>
      <c r="Q1807" s="24"/>
      <c r="R1807" s="24"/>
      <c r="S1807" s="24"/>
      <c r="T1807" s="24"/>
      <c r="U1807" s="24"/>
      <c r="V1807" s="24"/>
      <c r="W1807" s="24"/>
      <c r="X1807" s="24"/>
      <c r="Y1807" s="24"/>
      <c r="Z1807" s="24"/>
      <c r="AA1807" s="24"/>
      <c r="AB1807" s="24"/>
      <c r="AC1807" s="24"/>
    </row>
    <row r="1808" spans="1:29">
      <c r="A1808" s="24"/>
      <c r="B1808" s="24"/>
      <c r="C1808" s="24"/>
      <c r="D1808" s="24"/>
      <c r="E1808" s="24"/>
      <c r="F1808" s="24"/>
      <c r="G1808" s="24"/>
      <c r="I1808" s="24"/>
      <c r="J1808" s="24"/>
      <c r="K1808" s="24"/>
      <c r="L1808" s="24"/>
      <c r="M1808" s="24"/>
      <c r="N1808" s="24"/>
      <c r="O1808" s="24"/>
      <c r="P1808" s="24"/>
      <c r="Q1808" s="24"/>
      <c r="R1808" s="24"/>
      <c r="S1808" s="24"/>
      <c r="T1808" s="24"/>
      <c r="U1808" s="24"/>
      <c r="V1808" s="24"/>
      <c r="W1808" s="24"/>
      <c r="X1808" s="24"/>
      <c r="Y1808" s="24"/>
      <c r="Z1808" s="24"/>
      <c r="AA1808" s="24"/>
      <c r="AB1808" s="24"/>
      <c r="AC1808" s="24"/>
    </row>
    <row r="1809" spans="1:29">
      <c r="A1809" s="24"/>
      <c r="B1809" s="24"/>
      <c r="C1809" s="24"/>
      <c r="D1809" s="24"/>
      <c r="E1809" s="24"/>
      <c r="F1809" s="24"/>
      <c r="G1809" s="24"/>
      <c r="I1809" s="24"/>
      <c r="J1809" s="24"/>
      <c r="K1809" s="24"/>
      <c r="L1809" s="24"/>
      <c r="M1809" s="24"/>
      <c r="N1809" s="24"/>
      <c r="O1809" s="24"/>
      <c r="P1809" s="24"/>
      <c r="Q1809" s="24"/>
      <c r="R1809" s="24"/>
      <c r="S1809" s="24"/>
      <c r="T1809" s="24"/>
      <c r="U1809" s="24"/>
      <c r="V1809" s="24"/>
      <c r="W1809" s="24"/>
      <c r="X1809" s="24"/>
      <c r="Y1809" s="24"/>
      <c r="Z1809" s="24"/>
      <c r="AA1809" s="24"/>
      <c r="AB1809" s="24"/>
      <c r="AC1809" s="24"/>
    </row>
    <row r="1810" spans="1:29">
      <c r="A1810" s="24"/>
      <c r="B1810" s="24"/>
      <c r="C1810" s="24"/>
      <c r="D1810" s="24"/>
      <c r="E1810" s="24"/>
      <c r="F1810" s="24"/>
      <c r="G1810" s="24"/>
      <c r="I1810" s="24"/>
      <c r="J1810" s="24"/>
      <c r="K1810" s="24"/>
      <c r="L1810" s="24"/>
      <c r="M1810" s="24"/>
      <c r="N1810" s="24"/>
      <c r="O1810" s="24"/>
      <c r="P1810" s="24"/>
      <c r="Q1810" s="24"/>
      <c r="R1810" s="24"/>
      <c r="S1810" s="24"/>
      <c r="T1810" s="24"/>
      <c r="U1810" s="24"/>
      <c r="V1810" s="24"/>
      <c r="W1810" s="24"/>
      <c r="X1810" s="24"/>
      <c r="Y1810" s="24"/>
      <c r="Z1810" s="24"/>
      <c r="AA1810" s="24"/>
      <c r="AB1810" s="24"/>
      <c r="AC1810" s="24"/>
    </row>
    <row r="1811" spans="1:29">
      <c r="A1811" s="24"/>
      <c r="B1811" s="24"/>
      <c r="C1811" s="24"/>
      <c r="D1811" s="24"/>
      <c r="E1811" s="24"/>
      <c r="F1811" s="24"/>
      <c r="G1811" s="24"/>
      <c r="I1811" s="24"/>
      <c r="J1811" s="24"/>
      <c r="K1811" s="24"/>
      <c r="L1811" s="24"/>
      <c r="M1811" s="24"/>
      <c r="N1811" s="24"/>
      <c r="O1811" s="24"/>
      <c r="P1811" s="24"/>
      <c r="Q1811" s="24"/>
      <c r="R1811" s="24"/>
      <c r="S1811" s="24"/>
      <c r="T1811" s="24"/>
      <c r="U1811" s="24"/>
      <c r="V1811" s="24"/>
      <c r="W1811" s="24"/>
      <c r="X1811" s="24"/>
      <c r="Y1811" s="24"/>
      <c r="Z1811" s="24"/>
      <c r="AA1811" s="24"/>
      <c r="AB1811" s="24"/>
      <c r="AC1811" s="24"/>
    </row>
    <row r="1812" spans="1:29">
      <c r="A1812" s="24"/>
      <c r="B1812" s="24"/>
      <c r="C1812" s="24"/>
      <c r="D1812" s="24"/>
      <c r="E1812" s="24"/>
      <c r="F1812" s="24"/>
      <c r="G1812" s="24"/>
      <c r="I1812" s="24"/>
      <c r="J1812" s="24"/>
      <c r="K1812" s="24"/>
      <c r="L1812" s="24"/>
      <c r="M1812" s="24"/>
      <c r="N1812" s="24"/>
      <c r="O1812" s="24"/>
      <c r="P1812" s="24"/>
      <c r="Q1812" s="24"/>
      <c r="R1812" s="24"/>
      <c r="S1812" s="24"/>
      <c r="T1812" s="24"/>
      <c r="U1812" s="24"/>
      <c r="V1812" s="24"/>
      <c r="W1812" s="24"/>
      <c r="X1812" s="24"/>
      <c r="Y1812" s="24"/>
      <c r="Z1812" s="24"/>
      <c r="AA1812" s="24"/>
      <c r="AB1812" s="24"/>
      <c r="AC1812" s="24"/>
    </row>
    <row r="1813" spans="1:29">
      <c r="A1813" s="24"/>
      <c r="B1813" s="24"/>
      <c r="C1813" s="24"/>
      <c r="D1813" s="24"/>
      <c r="E1813" s="24"/>
      <c r="F1813" s="24"/>
      <c r="G1813" s="24"/>
      <c r="I1813" s="24"/>
      <c r="J1813" s="24"/>
      <c r="K1813" s="24"/>
      <c r="L1813" s="24"/>
      <c r="M1813" s="24"/>
      <c r="N1813" s="24"/>
      <c r="O1813" s="24"/>
      <c r="P1813" s="24"/>
      <c r="Q1813" s="24"/>
      <c r="R1813" s="24"/>
      <c r="S1813" s="24"/>
      <c r="T1813" s="24"/>
      <c r="U1813" s="24"/>
      <c r="V1813" s="24"/>
      <c r="W1813" s="24"/>
      <c r="X1813" s="24"/>
      <c r="Y1813" s="24"/>
      <c r="Z1813" s="24"/>
      <c r="AA1813" s="24"/>
      <c r="AB1813" s="24"/>
      <c r="AC1813" s="24"/>
    </row>
    <row r="1814" spans="1:29">
      <c r="A1814" s="24"/>
      <c r="B1814" s="24"/>
      <c r="C1814" s="24"/>
      <c r="D1814" s="24"/>
      <c r="E1814" s="24"/>
      <c r="F1814" s="24"/>
      <c r="G1814" s="24"/>
      <c r="I1814" s="24"/>
      <c r="J1814" s="24"/>
      <c r="K1814" s="24"/>
      <c r="L1814" s="24"/>
      <c r="M1814" s="24"/>
      <c r="N1814" s="24"/>
      <c r="O1814" s="24"/>
      <c r="P1814" s="24"/>
      <c r="Q1814" s="24"/>
      <c r="R1814" s="24"/>
      <c r="S1814" s="24"/>
      <c r="T1814" s="24"/>
      <c r="U1814" s="24"/>
      <c r="V1814" s="24"/>
      <c r="W1814" s="24"/>
      <c r="X1814" s="24"/>
      <c r="Y1814" s="24"/>
      <c r="Z1814" s="24"/>
      <c r="AA1814" s="24"/>
      <c r="AB1814" s="24"/>
      <c r="AC1814" s="24"/>
    </row>
    <row r="1815" spans="1:29">
      <c r="A1815" s="24"/>
      <c r="B1815" s="24"/>
      <c r="C1815" s="24"/>
      <c r="D1815" s="24"/>
      <c r="E1815" s="24"/>
      <c r="F1815" s="24"/>
      <c r="G1815" s="24"/>
      <c r="I1815" s="24"/>
      <c r="J1815" s="24"/>
      <c r="K1815" s="24"/>
      <c r="L1815" s="24"/>
      <c r="M1815" s="24"/>
      <c r="N1815" s="24"/>
      <c r="O1815" s="24"/>
      <c r="P1815" s="24"/>
      <c r="Q1815" s="24"/>
      <c r="R1815" s="24"/>
      <c r="S1815" s="24"/>
      <c r="T1815" s="24"/>
      <c r="U1815" s="24"/>
      <c r="V1815" s="24"/>
      <c r="W1815" s="24"/>
      <c r="X1815" s="24"/>
      <c r="Y1815" s="24"/>
      <c r="Z1815" s="24"/>
      <c r="AA1815" s="24"/>
      <c r="AB1815" s="24"/>
      <c r="AC1815" s="24"/>
    </row>
    <row r="1816" spans="1:29">
      <c r="A1816" s="24"/>
      <c r="B1816" s="24"/>
      <c r="C1816" s="24"/>
      <c r="D1816" s="24"/>
      <c r="E1816" s="24"/>
      <c r="F1816" s="24"/>
      <c r="G1816" s="24"/>
      <c r="I1816" s="24"/>
      <c r="J1816" s="24"/>
      <c r="K1816" s="24"/>
      <c r="L1816" s="24"/>
      <c r="M1816" s="24"/>
      <c r="N1816" s="24"/>
      <c r="O1816" s="24"/>
      <c r="P1816" s="24"/>
      <c r="Q1816" s="24"/>
      <c r="R1816" s="24"/>
      <c r="S1816" s="24"/>
      <c r="T1816" s="24"/>
      <c r="U1816" s="24"/>
      <c r="V1816" s="24"/>
      <c r="W1816" s="24"/>
      <c r="X1816" s="24"/>
      <c r="Y1816" s="24"/>
      <c r="Z1816" s="24"/>
      <c r="AA1816" s="24"/>
      <c r="AB1816" s="24"/>
      <c r="AC1816" s="24"/>
    </row>
    <row r="1817" spans="1:29">
      <c r="A1817" s="24"/>
      <c r="B1817" s="24"/>
      <c r="C1817" s="24"/>
      <c r="D1817" s="24"/>
      <c r="E1817" s="24"/>
      <c r="F1817" s="24"/>
      <c r="G1817" s="24"/>
      <c r="I1817" s="24"/>
      <c r="J1817" s="24"/>
      <c r="K1817" s="24"/>
      <c r="L1817" s="24"/>
      <c r="M1817" s="24"/>
      <c r="N1817" s="24"/>
      <c r="O1817" s="24"/>
      <c r="P1817" s="24"/>
      <c r="Q1817" s="24"/>
      <c r="R1817" s="24"/>
      <c r="S1817" s="24"/>
      <c r="T1817" s="24"/>
      <c r="U1817" s="24"/>
      <c r="V1817" s="24"/>
      <c r="W1817" s="24"/>
      <c r="X1817" s="24"/>
      <c r="Y1817" s="24"/>
      <c r="Z1817" s="24"/>
      <c r="AA1817" s="24"/>
      <c r="AB1817" s="24"/>
      <c r="AC1817" s="24"/>
    </row>
    <row r="1818" spans="1:29">
      <c r="A1818" s="24"/>
      <c r="B1818" s="24"/>
      <c r="C1818" s="24"/>
      <c r="D1818" s="24"/>
      <c r="E1818" s="24"/>
      <c r="F1818" s="24"/>
      <c r="G1818" s="24"/>
      <c r="I1818" s="24"/>
      <c r="J1818" s="24"/>
      <c r="K1818" s="24"/>
      <c r="L1818" s="24"/>
      <c r="M1818" s="24"/>
      <c r="N1818" s="24"/>
      <c r="O1818" s="24"/>
      <c r="P1818" s="24"/>
      <c r="Q1818" s="24"/>
      <c r="R1818" s="24"/>
      <c r="S1818" s="24"/>
      <c r="T1818" s="24"/>
      <c r="U1818" s="24"/>
      <c r="V1818" s="24"/>
      <c r="W1818" s="24"/>
      <c r="X1818" s="24"/>
      <c r="Y1818" s="24"/>
      <c r="Z1818" s="24"/>
      <c r="AA1818" s="24"/>
      <c r="AB1818" s="24"/>
      <c r="AC1818" s="24"/>
    </row>
    <row r="1819" spans="1:29">
      <c r="A1819" s="24"/>
      <c r="B1819" s="24"/>
      <c r="C1819" s="24"/>
      <c r="D1819" s="24"/>
      <c r="E1819" s="24"/>
      <c r="F1819" s="24"/>
      <c r="G1819" s="24"/>
      <c r="I1819" s="24"/>
      <c r="J1819" s="24"/>
      <c r="K1819" s="24"/>
      <c r="L1819" s="24"/>
      <c r="M1819" s="24"/>
      <c r="N1819" s="24"/>
      <c r="O1819" s="24"/>
      <c r="P1819" s="24"/>
      <c r="Q1819" s="24"/>
      <c r="R1819" s="24"/>
      <c r="S1819" s="24"/>
      <c r="T1819" s="24"/>
      <c r="U1819" s="24"/>
      <c r="V1819" s="24"/>
      <c r="W1819" s="24"/>
      <c r="X1819" s="24"/>
      <c r="Y1819" s="24"/>
      <c r="Z1819" s="24"/>
      <c r="AA1819" s="24"/>
      <c r="AB1819" s="24"/>
      <c r="AC1819" s="24"/>
    </row>
    <row r="1820" spans="1:29">
      <c r="A1820" s="24"/>
      <c r="B1820" s="24"/>
      <c r="C1820" s="24"/>
      <c r="D1820" s="24"/>
      <c r="E1820" s="24"/>
      <c r="F1820" s="24"/>
      <c r="G1820" s="24"/>
      <c r="I1820" s="24"/>
      <c r="J1820" s="24"/>
      <c r="K1820" s="24"/>
      <c r="L1820" s="24"/>
      <c r="M1820" s="24"/>
      <c r="N1820" s="24"/>
      <c r="O1820" s="24"/>
      <c r="P1820" s="24"/>
      <c r="Q1820" s="24"/>
      <c r="R1820" s="24"/>
      <c r="S1820" s="24"/>
      <c r="T1820" s="24"/>
      <c r="U1820" s="24"/>
      <c r="V1820" s="24"/>
      <c r="W1820" s="24"/>
      <c r="X1820" s="24"/>
      <c r="Y1820" s="24"/>
      <c r="Z1820" s="24"/>
      <c r="AA1820" s="24"/>
      <c r="AB1820" s="24"/>
      <c r="AC1820" s="24"/>
    </row>
    <row r="1821" spans="1:29">
      <c r="A1821" s="24"/>
      <c r="B1821" s="24"/>
      <c r="C1821" s="24"/>
      <c r="D1821" s="24"/>
      <c r="E1821" s="24"/>
      <c r="F1821" s="24"/>
      <c r="G1821" s="24"/>
      <c r="I1821" s="24"/>
      <c r="J1821" s="24"/>
      <c r="K1821" s="24"/>
      <c r="L1821" s="24"/>
      <c r="M1821" s="24"/>
      <c r="N1821" s="24"/>
      <c r="O1821" s="24"/>
      <c r="P1821" s="24"/>
      <c r="Q1821" s="24"/>
      <c r="R1821" s="24"/>
      <c r="S1821" s="24"/>
      <c r="T1821" s="24"/>
      <c r="U1821" s="24"/>
      <c r="V1821" s="24"/>
      <c r="W1821" s="24"/>
      <c r="X1821" s="24"/>
      <c r="Y1821" s="24"/>
      <c r="Z1821" s="24"/>
      <c r="AA1821" s="24"/>
      <c r="AB1821" s="24"/>
      <c r="AC1821" s="24"/>
    </row>
    <row r="1822" spans="1:29">
      <c r="A1822" s="24"/>
      <c r="B1822" s="24"/>
      <c r="C1822" s="24"/>
      <c r="D1822" s="24"/>
      <c r="E1822" s="24"/>
      <c r="F1822" s="24"/>
      <c r="G1822" s="24"/>
      <c r="I1822" s="24"/>
      <c r="J1822" s="24"/>
      <c r="K1822" s="24"/>
      <c r="L1822" s="24"/>
      <c r="M1822" s="24"/>
      <c r="N1822" s="24"/>
      <c r="O1822" s="24"/>
      <c r="P1822" s="24"/>
      <c r="Q1822" s="24"/>
      <c r="R1822" s="24"/>
      <c r="S1822" s="24"/>
      <c r="T1822" s="24"/>
      <c r="U1822" s="24"/>
      <c r="V1822" s="24"/>
      <c r="W1822" s="24"/>
      <c r="X1822" s="24"/>
      <c r="Y1822" s="24"/>
      <c r="Z1822" s="24"/>
      <c r="AA1822" s="24"/>
      <c r="AB1822" s="24"/>
      <c r="AC1822" s="24"/>
    </row>
    <row r="1823" spans="1:29">
      <c r="A1823" s="24"/>
      <c r="B1823" s="24"/>
      <c r="C1823" s="24"/>
      <c r="D1823" s="24"/>
      <c r="E1823" s="24"/>
      <c r="F1823" s="24"/>
      <c r="G1823" s="24"/>
      <c r="I1823" s="24"/>
      <c r="J1823" s="24"/>
      <c r="K1823" s="24"/>
      <c r="L1823" s="24"/>
      <c r="M1823" s="24"/>
      <c r="N1823" s="24"/>
      <c r="O1823" s="24"/>
      <c r="P1823" s="24"/>
      <c r="Q1823" s="24"/>
      <c r="R1823" s="24"/>
      <c r="S1823" s="24"/>
      <c r="T1823" s="24"/>
      <c r="U1823" s="24"/>
      <c r="V1823" s="24"/>
      <c r="W1823" s="24"/>
      <c r="X1823" s="24"/>
      <c r="Y1823" s="24"/>
      <c r="Z1823" s="24"/>
      <c r="AA1823" s="24"/>
      <c r="AB1823" s="24"/>
      <c r="AC1823" s="24"/>
    </row>
    <row r="1824" spans="1:29">
      <c r="A1824" s="24"/>
      <c r="B1824" s="24"/>
      <c r="C1824" s="24"/>
      <c r="D1824" s="24"/>
      <c r="E1824" s="24"/>
      <c r="F1824" s="24"/>
      <c r="G1824" s="24"/>
      <c r="I1824" s="24"/>
      <c r="J1824" s="24"/>
      <c r="K1824" s="24"/>
      <c r="L1824" s="24"/>
      <c r="M1824" s="24"/>
      <c r="N1824" s="24"/>
      <c r="O1824" s="24"/>
      <c r="P1824" s="24"/>
      <c r="Q1824" s="24"/>
      <c r="R1824" s="24"/>
      <c r="S1824" s="24"/>
      <c r="T1824" s="24"/>
      <c r="U1824" s="24"/>
      <c r="V1824" s="24"/>
      <c r="W1824" s="24"/>
      <c r="X1824" s="24"/>
      <c r="Y1824" s="24"/>
      <c r="Z1824" s="24"/>
      <c r="AA1824" s="24"/>
      <c r="AB1824" s="24"/>
      <c r="AC1824" s="24"/>
    </row>
    <row r="1825" spans="1:29">
      <c r="A1825" s="24"/>
      <c r="B1825" s="24"/>
      <c r="C1825" s="24"/>
      <c r="D1825" s="24"/>
      <c r="E1825" s="24"/>
      <c r="F1825" s="24"/>
      <c r="G1825" s="24"/>
      <c r="I1825" s="24"/>
      <c r="J1825" s="24"/>
      <c r="K1825" s="24"/>
      <c r="L1825" s="24"/>
      <c r="M1825" s="24"/>
      <c r="N1825" s="24"/>
      <c r="O1825" s="24"/>
      <c r="P1825" s="24"/>
      <c r="Q1825" s="24"/>
      <c r="R1825" s="24"/>
      <c r="S1825" s="24"/>
      <c r="T1825" s="24"/>
      <c r="U1825" s="24"/>
      <c r="V1825" s="24"/>
      <c r="W1825" s="24"/>
      <c r="X1825" s="24"/>
      <c r="Y1825" s="24"/>
      <c r="Z1825" s="24"/>
      <c r="AA1825" s="24"/>
      <c r="AB1825" s="24"/>
      <c r="AC1825" s="24"/>
    </row>
    <row r="1826" spans="1:29">
      <c r="A1826" s="24"/>
      <c r="B1826" s="24"/>
      <c r="C1826" s="24"/>
      <c r="D1826" s="24"/>
      <c r="E1826" s="24"/>
      <c r="F1826" s="24"/>
      <c r="G1826" s="24"/>
      <c r="I1826" s="24"/>
      <c r="J1826" s="24"/>
      <c r="K1826" s="24"/>
      <c r="L1826" s="24"/>
      <c r="M1826" s="24"/>
      <c r="N1826" s="24"/>
      <c r="O1826" s="24"/>
      <c r="P1826" s="24"/>
      <c r="Q1826" s="24"/>
      <c r="R1826" s="24"/>
      <c r="S1826" s="24"/>
      <c r="T1826" s="24"/>
      <c r="U1826" s="24"/>
      <c r="V1826" s="24"/>
      <c r="W1826" s="24"/>
      <c r="X1826" s="24"/>
      <c r="Y1826" s="24"/>
      <c r="Z1826" s="24"/>
      <c r="AA1826" s="24"/>
      <c r="AB1826" s="24"/>
      <c r="AC1826" s="24"/>
    </row>
    <row r="1827" spans="1:29">
      <c r="A1827" s="24"/>
      <c r="B1827" s="24"/>
      <c r="C1827" s="24"/>
      <c r="D1827" s="24"/>
      <c r="E1827" s="24"/>
      <c r="F1827" s="24"/>
      <c r="G1827" s="24"/>
      <c r="I1827" s="24"/>
      <c r="J1827" s="24"/>
      <c r="K1827" s="24"/>
      <c r="L1827" s="24"/>
      <c r="M1827" s="24"/>
      <c r="N1827" s="24"/>
      <c r="O1827" s="24"/>
      <c r="P1827" s="24"/>
      <c r="Q1827" s="24"/>
      <c r="R1827" s="24"/>
      <c r="S1827" s="24"/>
      <c r="T1827" s="24"/>
      <c r="U1827" s="24"/>
      <c r="V1827" s="24"/>
      <c r="W1827" s="24"/>
      <c r="X1827" s="24"/>
      <c r="Y1827" s="24"/>
      <c r="Z1827" s="24"/>
      <c r="AA1827" s="24"/>
      <c r="AB1827" s="24"/>
      <c r="AC1827" s="24"/>
    </row>
    <row r="1828" spans="1:29">
      <c r="A1828" s="24"/>
      <c r="B1828" s="24"/>
      <c r="C1828" s="24"/>
      <c r="D1828" s="24"/>
      <c r="E1828" s="24"/>
      <c r="F1828" s="24"/>
      <c r="G1828" s="24"/>
      <c r="I1828" s="24"/>
      <c r="J1828" s="24"/>
      <c r="K1828" s="24"/>
      <c r="L1828" s="24"/>
      <c r="M1828" s="24"/>
      <c r="N1828" s="24"/>
      <c r="O1828" s="24"/>
      <c r="P1828" s="24"/>
      <c r="Q1828" s="24"/>
      <c r="R1828" s="24"/>
      <c r="S1828" s="24"/>
      <c r="T1828" s="24"/>
      <c r="U1828" s="24"/>
      <c r="V1828" s="24"/>
      <c r="W1828" s="24"/>
      <c r="X1828" s="24"/>
      <c r="Y1828" s="24"/>
      <c r="Z1828" s="24"/>
      <c r="AA1828" s="24"/>
      <c r="AB1828" s="24"/>
      <c r="AC1828" s="24"/>
    </row>
    <row r="1829" spans="1:29">
      <c r="A1829" s="24"/>
      <c r="B1829" s="24"/>
      <c r="C1829" s="24"/>
      <c r="D1829" s="24"/>
      <c r="E1829" s="24"/>
      <c r="F1829" s="24"/>
      <c r="G1829" s="24"/>
      <c r="I1829" s="24"/>
      <c r="J1829" s="24"/>
      <c r="K1829" s="24"/>
      <c r="L1829" s="24"/>
      <c r="M1829" s="24"/>
      <c r="N1829" s="24"/>
      <c r="O1829" s="24"/>
      <c r="P1829" s="24"/>
      <c r="Q1829" s="24"/>
      <c r="R1829" s="24"/>
      <c r="S1829" s="24"/>
      <c r="T1829" s="24"/>
      <c r="U1829" s="24"/>
      <c r="V1829" s="24"/>
      <c r="W1829" s="24"/>
      <c r="X1829" s="24"/>
      <c r="Y1829" s="24"/>
      <c r="Z1829" s="24"/>
      <c r="AA1829" s="24"/>
      <c r="AB1829" s="24"/>
      <c r="AC1829" s="24"/>
    </row>
    <row r="1830" spans="1:29">
      <c r="A1830" s="24"/>
      <c r="B1830" s="24"/>
      <c r="C1830" s="24"/>
      <c r="D1830" s="24"/>
      <c r="E1830" s="24"/>
      <c r="F1830" s="24"/>
      <c r="G1830" s="24"/>
      <c r="I1830" s="24"/>
      <c r="J1830" s="24"/>
      <c r="K1830" s="24"/>
      <c r="L1830" s="24"/>
      <c r="M1830" s="24"/>
      <c r="N1830" s="24"/>
      <c r="O1830" s="24"/>
      <c r="P1830" s="24"/>
      <c r="Q1830" s="24"/>
      <c r="R1830" s="24"/>
      <c r="S1830" s="24"/>
      <c r="T1830" s="24"/>
      <c r="U1830" s="24"/>
      <c r="V1830" s="24"/>
      <c r="W1830" s="24"/>
      <c r="X1830" s="24"/>
      <c r="Y1830" s="24"/>
      <c r="Z1830" s="24"/>
      <c r="AA1830" s="24"/>
      <c r="AB1830" s="24"/>
      <c r="AC1830" s="24"/>
    </row>
    <row r="1831" spans="1:29">
      <c r="A1831" s="24"/>
      <c r="B1831" s="24"/>
      <c r="C1831" s="24"/>
      <c r="D1831" s="24"/>
      <c r="E1831" s="24"/>
      <c r="F1831" s="24"/>
      <c r="G1831" s="24"/>
      <c r="I1831" s="24"/>
      <c r="J1831" s="24"/>
      <c r="K1831" s="24"/>
      <c r="L1831" s="24"/>
      <c r="M1831" s="24"/>
      <c r="N1831" s="24"/>
      <c r="O1831" s="24"/>
      <c r="P1831" s="24"/>
      <c r="Q1831" s="24"/>
      <c r="R1831" s="24"/>
      <c r="S1831" s="24"/>
      <c r="T1831" s="24"/>
      <c r="U1831" s="24"/>
      <c r="V1831" s="24"/>
      <c r="W1831" s="24"/>
      <c r="X1831" s="24"/>
      <c r="Y1831" s="24"/>
      <c r="Z1831" s="24"/>
      <c r="AA1831" s="24"/>
      <c r="AB1831" s="24"/>
      <c r="AC1831" s="24"/>
    </row>
    <row r="1832" spans="1:29">
      <c r="A1832" s="24"/>
      <c r="B1832" s="24"/>
      <c r="C1832" s="24"/>
      <c r="D1832" s="24"/>
      <c r="E1832" s="24"/>
      <c r="F1832" s="24"/>
      <c r="G1832" s="24"/>
      <c r="I1832" s="24"/>
      <c r="J1832" s="24"/>
      <c r="K1832" s="24"/>
      <c r="L1832" s="24"/>
      <c r="M1832" s="24"/>
      <c r="N1832" s="24"/>
      <c r="O1832" s="24"/>
      <c r="P1832" s="24"/>
      <c r="Q1832" s="24"/>
      <c r="R1832" s="24"/>
      <c r="S1832" s="24"/>
      <c r="T1832" s="24"/>
      <c r="U1832" s="24"/>
      <c r="V1832" s="24"/>
      <c r="W1832" s="24"/>
      <c r="X1832" s="24"/>
      <c r="Y1832" s="24"/>
      <c r="Z1832" s="24"/>
      <c r="AA1832" s="24"/>
      <c r="AB1832" s="24"/>
      <c r="AC1832" s="24"/>
    </row>
    <row r="1833" spans="1:29">
      <c r="A1833" s="24"/>
      <c r="B1833" s="24"/>
      <c r="C1833" s="24"/>
      <c r="D1833" s="24"/>
      <c r="E1833" s="24"/>
      <c r="F1833" s="24"/>
      <c r="G1833" s="24"/>
      <c r="I1833" s="24"/>
      <c r="J1833" s="24"/>
      <c r="K1833" s="24"/>
      <c r="L1833" s="24"/>
      <c r="M1833" s="24"/>
      <c r="N1833" s="24"/>
      <c r="O1833" s="24"/>
      <c r="P1833" s="24"/>
      <c r="Q1833" s="24"/>
      <c r="R1833" s="24"/>
      <c r="S1833" s="24"/>
      <c r="T1833" s="24"/>
      <c r="U1833" s="24"/>
      <c r="V1833" s="24"/>
      <c r="W1833" s="24"/>
      <c r="X1833" s="24"/>
      <c r="Y1833" s="24"/>
      <c r="Z1833" s="24"/>
      <c r="AA1833" s="24"/>
      <c r="AB1833" s="24"/>
      <c r="AC1833" s="24"/>
    </row>
    <row r="1834" spans="1:29">
      <c r="A1834" s="24"/>
      <c r="B1834" s="24"/>
      <c r="C1834" s="24"/>
      <c r="D1834" s="24"/>
      <c r="E1834" s="24"/>
      <c r="F1834" s="24"/>
      <c r="G1834" s="24"/>
      <c r="I1834" s="24"/>
      <c r="J1834" s="24"/>
      <c r="K1834" s="24"/>
      <c r="L1834" s="24"/>
      <c r="M1834" s="24"/>
      <c r="N1834" s="24"/>
      <c r="O1834" s="24"/>
      <c r="P1834" s="24"/>
      <c r="Q1834" s="24"/>
      <c r="R1834" s="24"/>
      <c r="S1834" s="24"/>
      <c r="T1834" s="24"/>
      <c r="U1834" s="24"/>
      <c r="V1834" s="24"/>
      <c r="W1834" s="24"/>
      <c r="X1834" s="24"/>
      <c r="Y1834" s="24"/>
      <c r="Z1834" s="24"/>
      <c r="AA1834" s="24"/>
      <c r="AB1834" s="24"/>
      <c r="AC1834" s="24"/>
    </row>
    <row r="1835" spans="1:29">
      <c r="A1835" s="24"/>
      <c r="B1835" s="24"/>
      <c r="C1835" s="24"/>
      <c r="D1835" s="24"/>
      <c r="E1835" s="24"/>
      <c r="F1835" s="24"/>
      <c r="G1835" s="24"/>
      <c r="I1835" s="24"/>
      <c r="J1835" s="24"/>
      <c r="K1835" s="24"/>
      <c r="L1835" s="24"/>
      <c r="M1835" s="24"/>
      <c r="N1835" s="24"/>
      <c r="O1835" s="24"/>
      <c r="P1835" s="24"/>
      <c r="Q1835" s="24"/>
      <c r="R1835" s="24"/>
      <c r="S1835" s="24"/>
      <c r="T1835" s="24"/>
      <c r="U1835" s="24"/>
      <c r="V1835" s="24"/>
      <c r="W1835" s="24"/>
      <c r="X1835" s="24"/>
      <c r="Y1835" s="24"/>
      <c r="Z1835" s="24"/>
      <c r="AA1835" s="24"/>
      <c r="AB1835" s="24"/>
      <c r="AC1835" s="24"/>
    </row>
    <row r="1836" spans="1:29">
      <c r="A1836" s="24"/>
      <c r="B1836" s="24"/>
      <c r="C1836" s="24"/>
      <c r="D1836" s="24"/>
      <c r="E1836" s="24"/>
      <c r="F1836" s="24"/>
      <c r="G1836" s="24"/>
      <c r="I1836" s="24"/>
      <c r="J1836" s="24"/>
      <c r="K1836" s="24"/>
      <c r="L1836" s="24"/>
      <c r="M1836" s="24"/>
      <c r="N1836" s="24"/>
      <c r="O1836" s="24"/>
      <c r="P1836" s="24"/>
      <c r="Q1836" s="24"/>
      <c r="R1836" s="24"/>
      <c r="S1836" s="24"/>
      <c r="T1836" s="24"/>
      <c r="U1836" s="24"/>
      <c r="V1836" s="24"/>
      <c r="W1836" s="24"/>
      <c r="X1836" s="24"/>
      <c r="Y1836" s="24"/>
      <c r="Z1836" s="24"/>
      <c r="AA1836" s="24"/>
      <c r="AB1836" s="24"/>
      <c r="AC1836" s="24"/>
    </row>
    <row r="1837" spans="1:29">
      <c r="A1837" s="24"/>
      <c r="B1837" s="24"/>
      <c r="C1837" s="24"/>
      <c r="D1837" s="24"/>
      <c r="E1837" s="24"/>
      <c r="F1837" s="24"/>
      <c r="G1837" s="24"/>
      <c r="I1837" s="24"/>
      <c r="J1837" s="24"/>
      <c r="K1837" s="24"/>
      <c r="L1837" s="24"/>
      <c r="M1837" s="24"/>
      <c r="N1837" s="24"/>
      <c r="O1837" s="24"/>
      <c r="P1837" s="24"/>
      <c r="Q1837" s="24"/>
      <c r="R1837" s="24"/>
      <c r="S1837" s="24"/>
      <c r="T1837" s="24"/>
      <c r="U1837" s="24"/>
      <c r="V1837" s="24"/>
      <c r="W1837" s="24"/>
      <c r="X1837" s="24"/>
      <c r="Y1837" s="24"/>
      <c r="Z1837" s="24"/>
      <c r="AA1837" s="24"/>
      <c r="AB1837" s="24"/>
      <c r="AC1837" s="24"/>
    </row>
    <row r="1838" spans="1:29">
      <c r="A1838" s="24"/>
      <c r="B1838" s="24"/>
      <c r="C1838" s="24"/>
      <c r="D1838" s="24"/>
      <c r="E1838" s="24"/>
      <c r="F1838" s="24"/>
      <c r="G1838" s="24"/>
      <c r="I1838" s="24"/>
      <c r="J1838" s="24"/>
      <c r="K1838" s="24"/>
      <c r="L1838" s="24"/>
      <c r="M1838" s="24"/>
      <c r="N1838" s="24"/>
      <c r="O1838" s="24"/>
      <c r="P1838" s="24"/>
      <c r="Q1838" s="24"/>
      <c r="R1838" s="24"/>
      <c r="S1838" s="24"/>
      <c r="T1838" s="24"/>
      <c r="U1838" s="24"/>
      <c r="V1838" s="24"/>
      <c r="W1838" s="24"/>
      <c r="X1838" s="24"/>
      <c r="Y1838" s="24"/>
      <c r="Z1838" s="24"/>
      <c r="AA1838" s="24"/>
      <c r="AB1838" s="24"/>
      <c r="AC1838" s="24"/>
    </row>
    <row r="1839" spans="1:29">
      <c r="A1839" s="24"/>
      <c r="B1839" s="24"/>
      <c r="C1839" s="24"/>
      <c r="D1839" s="24"/>
      <c r="E1839" s="24"/>
      <c r="F1839" s="24"/>
      <c r="G1839" s="24"/>
      <c r="I1839" s="24"/>
      <c r="J1839" s="24"/>
      <c r="K1839" s="24"/>
      <c r="L1839" s="24"/>
      <c r="M1839" s="24"/>
      <c r="N1839" s="24"/>
      <c r="O1839" s="24"/>
      <c r="P1839" s="24"/>
      <c r="Q1839" s="24"/>
      <c r="R1839" s="24"/>
      <c r="S1839" s="24"/>
      <c r="T1839" s="24"/>
      <c r="U1839" s="24"/>
      <c r="V1839" s="24"/>
      <c r="W1839" s="24"/>
      <c r="X1839" s="24"/>
      <c r="Y1839" s="24"/>
      <c r="Z1839" s="24"/>
      <c r="AA1839" s="24"/>
      <c r="AB1839" s="24"/>
      <c r="AC1839" s="24"/>
    </row>
    <row r="1840" spans="1:29">
      <c r="A1840" s="24"/>
      <c r="B1840" s="24"/>
      <c r="C1840" s="24"/>
      <c r="D1840" s="24"/>
      <c r="E1840" s="24"/>
      <c r="F1840" s="24"/>
      <c r="G1840" s="24"/>
      <c r="I1840" s="24"/>
      <c r="J1840" s="24"/>
      <c r="K1840" s="24"/>
      <c r="L1840" s="24"/>
      <c r="M1840" s="24"/>
      <c r="N1840" s="24"/>
      <c r="O1840" s="24"/>
      <c r="P1840" s="24"/>
      <c r="Q1840" s="24"/>
      <c r="R1840" s="24"/>
      <c r="S1840" s="24"/>
      <c r="T1840" s="24"/>
      <c r="U1840" s="24"/>
      <c r="V1840" s="24"/>
      <c r="W1840" s="24"/>
      <c r="X1840" s="24"/>
      <c r="Y1840" s="24"/>
      <c r="Z1840" s="24"/>
      <c r="AA1840" s="24"/>
      <c r="AB1840" s="24"/>
      <c r="AC1840" s="24"/>
    </row>
    <row r="1841" spans="1:29">
      <c r="A1841" s="24"/>
      <c r="B1841" s="24"/>
      <c r="C1841" s="24"/>
      <c r="D1841" s="24"/>
      <c r="E1841" s="24"/>
      <c r="F1841" s="24"/>
      <c r="G1841" s="24"/>
      <c r="I1841" s="24"/>
      <c r="J1841" s="24"/>
      <c r="K1841" s="24"/>
      <c r="L1841" s="24"/>
      <c r="M1841" s="24"/>
      <c r="N1841" s="24"/>
      <c r="O1841" s="24"/>
      <c r="P1841" s="24"/>
      <c r="Q1841" s="24"/>
      <c r="R1841" s="24"/>
      <c r="S1841" s="24"/>
      <c r="T1841" s="24"/>
      <c r="U1841" s="24"/>
      <c r="V1841" s="24"/>
      <c r="W1841" s="24"/>
      <c r="X1841" s="24"/>
      <c r="Y1841" s="24"/>
      <c r="Z1841" s="24"/>
      <c r="AA1841" s="24"/>
      <c r="AB1841" s="24"/>
      <c r="AC1841" s="24"/>
    </row>
    <row r="1842" spans="1:29">
      <c r="A1842" s="24"/>
      <c r="B1842" s="24"/>
      <c r="C1842" s="24"/>
      <c r="D1842" s="24"/>
      <c r="E1842" s="24"/>
      <c r="F1842" s="24"/>
      <c r="G1842" s="24"/>
      <c r="I1842" s="24"/>
      <c r="J1842" s="24"/>
      <c r="K1842" s="24"/>
      <c r="L1842" s="24"/>
      <c r="M1842" s="24"/>
      <c r="N1842" s="24"/>
      <c r="O1842" s="24"/>
      <c r="P1842" s="24"/>
      <c r="Q1842" s="24"/>
      <c r="R1842" s="24"/>
      <c r="S1842" s="24"/>
      <c r="T1842" s="24"/>
      <c r="U1842" s="24"/>
      <c r="V1842" s="24"/>
      <c r="W1842" s="24"/>
      <c r="X1842" s="24"/>
      <c r="Y1842" s="24"/>
      <c r="Z1842" s="24"/>
      <c r="AA1842" s="24"/>
      <c r="AB1842" s="24"/>
      <c r="AC1842" s="24"/>
    </row>
    <row r="1843" spans="1:29">
      <c r="A1843" s="24"/>
      <c r="B1843" s="24"/>
      <c r="C1843" s="24"/>
      <c r="D1843" s="24"/>
      <c r="E1843" s="24"/>
      <c r="F1843" s="24"/>
      <c r="G1843" s="24"/>
      <c r="I1843" s="24"/>
      <c r="J1843" s="24"/>
      <c r="K1843" s="24"/>
      <c r="L1843" s="24"/>
      <c r="M1843" s="24"/>
      <c r="N1843" s="24"/>
      <c r="O1843" s="24"/>
      <c r="P1843" s="24"/>
      <c r="Q1843" s="24"/>
      <c r="R1843" s="24"/>
      <c r="S1843" s="24"/>
      <c r="T1843" s="24"/>
      <c r="U1843" s="24"/>
      <c r="V1843" s="24"/>
      <c r="W1843" s="24"/>
      <c r="X1843" s="24"/>
      <c r="Y1843" s="24"/>
      <c r="Z1843" s="24"/>
      <c r="AA1843" s="24"/>
      <c r="AB1843" s="24"/>
      <c r="AC1843" s="24"/>
    </row>
    <row r="1844" spans="1:29">
      <c r="A1844" s="24"/>
      <c r="B1844" s="24"/>
      <c r="C1844" s="24"/>
      <c r="D1844" s="24"/>
      <c r="E1844" s="24"/>
      <c r="F1844" s="24"/>
      <c r="G1844" s="24"/>
      <c r="I1844" s="24"/>
      <c r="J1844" s="24"/>
      <c r="K1844" s="24"/>
      <c r="L1844" s="24"/>
      <c r="M1844" s="24"/>
      <c r="N1844" s="24"/>
      <c r="O1844" s="24"/>
      <c r="P1844" s="24"/>
      <c r="Q1844" s="24"/>
      <c r="R1844" s="24"/>
      <c r="S1844" s="24"/>
      <c r="T1844" s="24"/>
      <c r="U1844" s="24"/>
      <c r="V1844" s="24"/>
      <c r="W1844" s="24"/>
      <c r="X1844" s="24"/>
      <c r="Y1844" s="24"/>
      <c r="Z1844" s="24"/>
      <c r="AA1844" s="24"/>
      <c r="AB1844" s="24"/>
      <c r="AC1844" s="24"/>
    </row>
    <row r="1845" spans="1:29">
      <c r="A1845" s="24"/>
      <c r="B1845" s="24"/>
      <c r="C1845" s="24"/>
      <c r="D1845" s="24"/>
      <c r="E1845" s="24"/>
      <c r="F1845" s="24"/>
      <c r="G1845" s="24"/>
      <c r="I1845" s="24"/>
      <c r="J1845" s="24"/>
      <c r="K1845" s="24"/>
      <c r="L1845" s="24"/>
      <c r="M1845" s="24"/>
      <c r="N1845" s="24"/>
      <c r="O1845" s="24"/>
      <c r="P1845" s="24"/>
      <c r="Q1845" s="24"/>
      <c r="R1845" s="24"/>
      <c r="S1845" s="24"/>
      <c r="T1845" s="24"/>
      <c r="U1845" s="24"/>
      <c r="V1845" s="24"/>
      <c r="W1845" s="24"/>
      <c r="X1845" s="24"/>
      <c r="Y1845" s="24"/>
      <c r="Z1845" s="24"/>
      <c r="AA1845" s="24"/>
      <c r="AB1845" s="24"/>
      <c r="AC1845" s="24"/>
    </row>
    <row r="1846" spans="1:29">
      <c r="A1846" s="24"/>
      <c r="B1846" s="24"/>
      <c r="C1846" s="24"/>
      <c r="D1846" s="24"/>
      <c r="E1846" s="24"/>
      <c r="F1846" s="24"/>
      <c r="G1846" s="24"/>
      <c r="I1846" s="24"/>
      <c r="J1846" s="24"/>
      <c r="K1846" s="24"/>
      <c r="L1846" s="24"/>
      <c r="M1846" s="24"/>
      <c r="N1846" s="24"/>
      <c r="O1846" s="24"/>
      <c r="P1846" s="24"/>
      <c r="Q1846" s="24"/>
      <c r="R1846" s="24"/>
      <c r="S1846" s="24"/>
      <c r="T1846" s="24"/>
      <c r="U1846" s="24"/>
      <c r="V1846" s="24"/>
      <c r="W1846" s="24"/>
      <c r="X1846" s="24"/>
      <c r="Y1846" s="24"/>
      <c r="Z1846" s="24"/>
      <c r="AA1846" s="24"/>
      <c r="AB1846" s="24"/>
      <c r="AC1846" s="24"/>
    </row>
    <row r="1847" spans="1:29">
      <c r="A1847" s="24"/>
      <c r="B1847" s="24"/>
      <c r="C1847" s="24"/>
      <c r="D1847" s="24"/>
      <c r="E1847" s="24"/>
      <c r="F1847" s="24"/>
      <c r="G1847" s="24"/>
      <c r="I1847" s="24"/>
      <c r="J1847" s="24"/>
      <c r="K1847" s="24"/>
      <c r="L1847" s="24"/>
      <c r="M1847" s="24"/>
      <c r="N1847" s="24"/>
      <c r="O1847" s="24"/>
      <c r="P1847" s="24"/>
      <c r="Q1847" s="24"/>
      <c r="R1847" s="24"/>
      <c r="S1847" s="24"/>
      <c r="T1847" s="24"/>
      <c r="U1847" s="24"/>
      <c r="V1847" s="24"/>
      <c r="W1847" s="24"/>
      <c r="X1847" s="24"/>
      <c r="Y1847" s="24"/>
      <c r="Z1847" s="24"/>
      <c r="AA1847" s="24"/>
      <c r="AB1847" s="24"/>
      <c r="AC1847" s="24"/>
    </row>
    <row r="1848" spans="1:29">
      <c r="A1848" s="24"/>
      <c r="B1848" s="24"/>
      <c r="C1848" s="24"/>
      <c r="D1848" s="24"/>
      <c r="E1848" s="24"/>
      <c r="F1848" s="24"/>
      <c r="G1848" s="24"/>
      <c r="I1848" s="24"/>
      <c r="J1848" s="24"/>
      <c r="K1848" s="24"/>
      <c r="L1848" s="24"/>
      <c r="M1848" s="24"/>
      <c r="N1848" s="24"/>
      <c r="O1848" s="24"/>
      <c r="P1848" s="24"/>
      <c r="Q1848" s="24"/>
      <c r="R1848" s="24"/>
      <c r="S1848" s="24"/>
      <c r="T1848" s="24"/>
      <c r="U1848" s="24"/>
      <c r="V1848" s="24"/>
      <c r="W1848" s="24"/>
      <c r="X1848" s="24"/>
      <c r="Y1848" s="24"/>
      <c r="Z1848" s="24"/>
      <c r="AA1848" s="24"/>
      <c r="AB1848" s="24"/>
      <c r="AC1848" s="24"/>
    </row>
    <row r="1849" spans="1:29">
      <c r="A1849" s="24"/>
      <c r="B1849" s="24"/>
      <c r="C1849" s="24"/>
      <c r="D1849" s="24"/>
      <c r="E1849" s="24"/>
      <c r="F1849" s="24"/>
      <c r="G1849" s="24"/>
      <c r="I1849" s="24"/>
      <c r="J1849" s="24"/>
      <c r="K1849" s="24"/>
      <c r="L1849" s="24"/>
      <c r="M1849" s="24"/>
      <c r="N1849" s="24"/>
      <c r="O1849" s="24"/>
      <c r="P1849" s="24"/>
      <c r="Q1849" s="24"/>
      <c r="R1849" s="24"/>
      <c r="S1849" s="24"/>
      <c r="T1849" s="24"/>
      <c r="U1849" s="24"/>
      <c r="V1849" s="24"/>
      <c r="W1849" s="24"/>
      <c r="X1849" s="24"/>
      <c r="Y1849" s="24"/>
      <c r="Z1849" s="24"/>
      <c r="AA1849" s="24"/>
      <c r="AB1849" s="24"/>
      <c r="AC1849" s="24"/>
    </row>
    <row r="1850" spans="1:29">
      <c r="A1850" s="24"/>
      <c r="B1850" s="24"/>
      <c r="C1850" s="24"/>
      <c r="D1850" s="24"/>
      <c r="E1850" s="24"/>
      <c r="F1850" s="24"/>
      <c r="G1850" s="24"/>
      <c r="I1850" s="24"/>
      <c r="J1850" s="24"/>
      <c r="K1850" s="24"/>
      <c r="L1850" s="24"/>
      <c r="M1850" s="24"/>
      <c r="N1850" s="24"/>
      <c r="O1850" s="24"/>
      <c r="P1850" s="24"/>
      <c r="Q1850" s="24"/>
      <c r="R1850" s="24"/>
      <c r="S1850" s="24"/>
      <c r="T1850" s="24"/>
      <c r="U1850" s="24"/>
      <c r="V1850" s="24"/>
      <c r="W1850" s="24"/>
      <c r="X1850" s="24"/>
      <c r="Y1850" s="24"/>
      <c r="Z1850" s="24"/>
      <c r="AA1850" s="24"/>
      <c r="AB1850" s="24"/>
      <c r="AC1850" s="24"/>
    </row>
    <row r="1851" spans="1:29">
      <c r="A1851" s="24"/>
      <c r="B1851" s="24"/>
      <c r="C1851" s="24"/>
      <c r="D1851" s="24"/>
      <c r="E1851" s="24"/>
      <c r="F1851" s="24"/>
      <c r="G1851" s="24"/>
      <c r="I1851" s="24"/>
      <c r="J1851" s="24"/>
      <c r="K1851" s="24"/>
      <c r="L1851" s="24"/>
      <c r="M1851" s="24"/>
      <c r="N1851" s="24"/>
      <c r="O1851" s="24"/>
      <c r="P1851" s="24"/>
      <c r="Q1851" s="24"/>
      <c r="R1851" s="24"/>
      <c r="S1851" s="24"/>
      <c r="T1851" s="24"/>
      <c r="U1851" s="24"/>
      <c r="V1851" s="24"/>
      <c r="W1851" s="24"/>
      <c r="X1851" s="24"/>
      <c r="Y1851" s="24"/>
      <c r="Z1851" s="24"/>
      <c r="AA1851" s="24"/>
      <c r="AB1851" s="24"/>
      <c r="AC1851" s="24"/>
    </row>
    <row r="1852" spans="1:29">
      <c r="A1852" s="24"/>
      <c r="B1852" s="24"/>
      <c r="C1852" s="24"/>
      <c r="D1852" s="24"/>
      <c r="E1852" s="24"/>
      <c r="F1852" s="24"/>
      <c r="G1852" s="24"/>
      <c r="I1852" s="24"/>
      <c r="J1852" s="24"/>
      <c r="K1852" s="24"/>
      <c r="L1852" s="24"/>
      <c r="M1852" s="24"/>
      <c r="N1852" s="24"/>
      <c r="O1852" s="24"/>
      <c r="P1852" s="24"/>
      <c r="Q1852" s="24"/>
      <c r="R1852" s="24"/>
      <c r="S1852" s="24"/>
      <c r="T1852" s="24"/>
      <c r="U1852" s="24"/>
      <c r="V1852" s="24"/>
      <c r="W1852" s="24"/>
      <c r="X1852" s="24"/>
      <c r="Y1852" s="24"/>
      <c r="Z1852" s="24"/>
      <c r="AA1852" s="24"/>
      <c r="AB1852" s="24"/>
      <c r="AC1852" s="24"/>
    </row>
    <row r="1853" spans="1:29">
      <c r="A1853" s="24"/>
      <c r="B1853" s="24"/>
      <c r="C1853" s="24"/>
      <c r="D1853" s="24"/>
      <c r="E1853" s="24"/>
      <c r="F1853" s="24"/>
      <c r="G1853" s="24"/>
      <c r="I1853" s="24"/>
      <c r="J1853" s="24"/>
      <c r="K1853" s="24"/>
      <c r="L1853" s="24"/>
      <c r="M1853" s="24"/>
      <c r="N1853" s="24"/>
      <c r="O1853" s="24"/>
      <c r="P1853" s="24"/>
      <c r="Q1853" s="24"/>
      <c r="R1853" s="24"/>
      <c r="S1853" s="24"/>
      <c r="T1853" s="24"/>
      <c r="U1853" s="24"/>
      <c r="V1853" s="24"/>
      <c r="W1853" s="24"/>
      <c r="X1853" s="24"/>
      <c r="Y1853" s="24"/>
      <c r="Z1853" s="24"/>
      <c r="AA1853" s="24"/>
      <c r="AB1853" s="24"/>
      <c r="AC1853" s="24"/>
    </row>
    <row r="1854" spans="1:29">
      <c r="A1854" s="24"/>
      <c r="B1854" s="24"/>
      <c r="C1854" s="24"/>
      <c r="D1854" s="24"/>
      <c r="E1854" s="24"/>
      <c r="F1854" s="24"/>
      <c r="G1854" s="24"/>
      <c r="I1854" s="24"/>
      <c r="J1854" s="24"/>
      <c r="K1854" s="24"/>
      <c r="L1854" s="24"/>
      <c r="M1854" s="24"/>
      <c r="N1854" s="24"/>
      <c r="O1854" s="24"/>
      <c r="P1854" s="24"/>
      <c r="Q1854" s="24"/>
      <c r="R1854" s="24"/>
      <c r="S1854" s="24"/>
      <c r="T1854" s="24"/>
      <c r="U1854" s="24"/>
      <c r="V1854" s="24"/>
      <c r="W1854" s="24"/>
      <c r="X1854" s="24"/>
      <c r="Y1854" s="24"/>
      <c r="Z1854" s="24"/>
      <c r="AA1854" s="24"/>
      <c r="AB1854" s="24"/>
      <c r="AC1854" s="24"/>
    </row>
    <row r="1855" spans="1:29">
      <c r="A1855" s="24"/>
      <c r="B1855" s="24"/>
      <c r="C1855" s="24"/>
      <c r="D1855" s="24"/>
      <c r="E1855" s="24"/>
      <c r="F1855" s="24"/>
      <c r="G1855" s="24"/>
      <c r="I1855" s="24"/>
      <c r="J1855" s="24"/>
      <c r="K1855" s="24"/>
      <c r="L1855" s="24"/>
      <c r="M1855" s="24"/>
      <c r="N1855" s="24"/>
      <c r="O1855" s="24"/>
      <c r="P1855" s="24"/>
      <c r="Q1855" s="24"/>
      <c r="R1855" s="24"/>
      <c r="S1855" s="24"/>
      <c r="T1855" s="24"/>
      <c r="U1855" s="24"/>
      <c r="V1855" s="24"/>
      <c r="W1855" s="24"/>
      <c r="X1855" s="24"/>
      <c r="Y1855" s="24"/>
      <c r="Z1855" s="24"/>
      <c r="AA1855" s="24"/>
      <c r="AB1855" s="24"/>
      <c r="AC1855" s="24"/>
    </row>
    <row r="1856" spans="1:29">
      <c r="A1856" s="24"/>
      <c r="B1856" s="24"/>
      <c r="C1856" s="24"/>
      <c r="D1856" s="24"/>
      <c r="E1856" s="24"/>
      <c r="F1856" s="24"/>
      <c r="G1856" s="24"/>
      <c r="I1856" s="24"/>
      <c r="J1856" s="24"/>
      <c r="K1856" s="24"/>
      <c r="L1856" s="24"/>
      <c r="M1856" s="24"/>
      <c r="N1856" s="24"/>
      <c r="O1856" s="24"/>
      <c r="P1856" s="24"/>
      <c r="Q1856" s="24"/>
      <c r="R1856" s="24"/>
      <c r="S1856" s="24"/>
      <c r="T1856" s="24"/>
      <c r="U1856" s="24"/>
      <c r="V1856" s="24"/>
      <c r="W1856" s="24"/>
      <c r="X1856" s="24"/>
      <c r="Y1856" s="24"/>
      <c r="Z1856" s="24"/>
      <c r="AA1856" s="24"/>
      <c r="AB1856" s="24"/>
      <c r="AC1856" s="24"/>
    </row>
    <row r="1857" spans="1:29">
      <c r="A1857" s="24"/>
      <c r="B1857" s="24"/>
      <c r="C1857" s="24"/>
      <c r="D1857" s="24"/>
      <c r="E1857" s="24"/>
      <c r="F1857" s="24"/>
      <c r="G1857" s="24"/>
      <c r="I1857" s="24"/>
      <c r="J1857" s="24"/>
      <c r="K1857" s="24"/>
      <c r="L1857" s="24"/>
      <c r="M1857" s="24"/>
      <c r="N1857" s="24"/>
      <c r="O1857" s="24"/>
      <c r="P1857" s="24"/>
      <c r="Q1857" s="24"/>
      <c r="R1857" s="24"/>
      <c r="S1857" s="24"/>
      <c r="T1857" s="24"/>
      <c r="U1857" s="24"/>
      <c r="V1857" s="24"/>
      <c r="W1857" s="24"/>
      <c r="X1857" s="24"/>
      <c r="Y1857" s="24"/>
      <c r="Z1857" s="24"/>
      <c r="AA1857" s="24"/>
      <c r="AB1857" s="24"/>
      <c r="AC1857" s="24"/>
    </row>
    <row r="1858" spans="1:29">
      <c r="A1858" s="24"/>
      <c r="B1858" s="24"/>
      <c r="C1858" s="24"/>
      <c r="D1858" s="24"/>
      <c r="E1858" s="24"/>
      <c r="F1858" s="24"/>
      <c r="G1858" s="24"/>
      <c r="I1858" s="24"/>
      <c r="J1858" s="24"/>
      <c r="K1858" s="24"/>
      <c r="L1858" s="24"/>
      <c r="M1858" s="24"/>
      <c r="N1858" s="24"/>
      <c r="O1858" s="24"/>
      <c r="P1858" s="24"/>
      <c r="Q1858" s="24"/>
      <c r="R1858" s="24"/>
      <c r="S1858" s="24"/>
      <c r="T1858" s="24"/>
      <c r="U1858" s="24"/>
      <c r="V1858" s="24"/>
      <c r="W1858" s="24"/>
      <c r="X1858" s="24"/>
      <c r="Y1858" s="24"/>
      <c r="Z1858" s="24"/>
      <c r="AA1858" s="24"/>
      <c r="AB1858" s="24"/>
      <c r="AC1858" s="24"/>
    </row>
    <row r="1859" spans="1:29">
      <c r="A1859" s="24"/>
      <c r="B1859" s="24"/>
      <c r="C1859" s="24"/>
      <c r="D1859" s="24"/>
      <c r="E1859" s="24"/>
      <c r="F1859" s="24"/>
      <c r="G1859" s="24"/>
      <c r="I1859" s="24"/>
      <c r="J1859" s="24"/>
      <c r="K1859" s="24"/>
      <c r="L1859" s="24"/>
      <c r="M1859" s="24"/>
      <c r="N1859" s="24"/>
      <c r="O1859" s="24"/>
      <c r="P1859" s="24"/>
      <c r="Q1859" s="24"/>
      <c r="R1859" s="24"/>
      <c r="S1859" s="24"/>
      <c r="T1859" s="24"/>
      <c r="U1859" s="24"/>
      <c r="V1859" s="24"/>
      <c r="W1859" s="24"/>
      <c r="X1859" s="24"/>
      <c r="Y1859" s="24"/>
      <c r="Z1859" s="24"/>
      <c r="AA1859" s="24"/>
      <c r="AB1859" s="24"/>
      <c r="AC1859" s="24"/>
    </row>
    <row r="1860" spans="1:29">
      <c r="A1860" s="24"/>
      <c r="B1860" s="24"/>
      <c r="C1860" s="24"/>
      <c r="D1860" s="24"/>
      <c r="E1860" s="24"/>
      <c r="F1860" s="24"/>
      <c r="G1860" s="24"/>
      <c r="I1860" s="24"/>
      <c r="J1860" s="24"/>
      <c r="K1860" s="24"/>
      <c r="L1860" s="24"/>
      <c r="M1860" s="24"/>
      <c r="N1860" s="24"/>
      <c r="O1860" s="24"/>
      <c r="P1860" s="24"/>
      <c r="Q1860" s="24"/>
      <c r="R1860" s="24"/>
      <c r="S1860" s="24"/>
      <c r="T1860" s="24"/>
      <c r="U1860" s="24"/>
      <c r="V1860" s="24"/>
      <c r="W1860" s="24"/>
      <c r="X1860" s="24"/>
      <c r="Y1860" s="24"/>
      <c r="Z1860" s="24"/>
      <c r="AA1860" s="24"/>
      <c r="AB1860" s="24"/>
      <c r="AC1860" s="24"/>
    </row>
    <row r="1861" spans="1:29">
      <c r="A1861" s="24"/>
      <c r="B1861" s="24"/>
      <c r="C1861" s="24"/>
      <c r="D1861" s="24"/>
      <c r="E1861" s="24"/>
      <c r="F1861" s="24"/>
      <c r="G1861" s="24"/>
      <c r="I1861" s="24"/>
      <c r="J1861" s="24"/>
      <c r="K1861" s="24"/>
      <c r="L1861" s="24"/>
      <c r="M1861" s="24"/>
      <c r="N1861" s="24"/>
      <c r="O1861" s="24"/>
      <c r="P1861" s="24"/>
      <c r="Q1861" s="24"/>
      <c r="R1861" s="24"/>
      <c r="S1861" s="24"/>
      <c r="T1861" s="24"/>
      <c r="U1861" s="24"/>
      <c r="V1861" s="24"/>
      <c r="W1861" s="24"/>
      <c r="X1861" s="24"/>
      <c r="Y1861" s="24"/>
      <c r="Z1861" s="24"/>
      <c r="AA1861" s="24"/>
      <c r="AB1861" s="24"/>
      <c r="AC1861" s="24"/>
    </row>
    <row r="1862" spans="1:29">
      <c r="A1862" s="24"/>
      <c r="B1862" s="24"/>
      <c r="C1862" s="24"/>
      <c r="D1862" s="24"/>
      <c r="E1862" s="24"/>
      <c r="F1862" s="24"/>
      <c r="G1862" s="24"/>
      <c r="I1862" s="24"/>
      <c r="J1862" s="24"/>
      <c r="K1862" s="24"/>
      <c r="L1862" s="24"/>
      <c r="M1862" s="24"/>
      <c r="N1862" s="24"/>
      <c r="O1862" s="24"/>
      <c r="P1862" s="24"/>
      <c r="Q1862" s="24"/>
      <c r="R1862" s="24"/>
      <c r="S1862" s="24"/>
      <c r="T1862" s="24"/>
      <c r="U1862" s="24"/>
      <c r="V1862" s="24"/>
      <c r="W1862" s="24"/>
      <c r="X1862" s="24"/>
      <c r="Y1862" s="24"/>
      <c r="Z1862" s="24"/>
      <c r="AA1862" s="24"/>
      <c r="AB1862" s="24"/>
      <c r="AC1862" s="24"/>
    </row>
    <row r="1863" spans="1:29">
      <c r="A1863" s="24"/>
      <c r="B1863" s="24"/>
      <c r="C1863" s="24"/>
      <c r="D1863" s="24"/>
      <c r="E1863" s="24"/>
      <c r="F1863" s="24"/>
      <c r="G1863" s="24"/>
      <c r="I1863" s="24"/>
      <c r="J1863" s="24"/>
      <c r="K1863" s="24"/>
      <c r="L1863" s="24"/>
      <c r="M1863" s="24"/>
      <c r="N1863" s="24"/>
      <c r="O1863" s="24"/>
      <c r="P1863" s="24"/>
      <c r="Q1863" s="24"/>
      <c r="R1863" s="24"/>
      <c r="S1863" s="24"/>
      <c r="T1863" s="24"/>
      <c r="U1863" s="24"/>
      <c r="V1863" s="24"/>
      <c r="W1863" s="24"/>
      <c r="X1863" s="24"/>
      <c r="Y1863" s="24"/>
      <c r="Z1863" s="24"/>
      <c r="AA1863" s="24"/>
      <c r="AB1863" s="24"/>
      <c r="AC1863" s="24"/>
    </row>
    <row r="1864" spans="1:29">
      <c r="A1864" s="24"/>
      <c r="B1864" s="24"/>
      <c r="C1864" s="24"/>
      <c r="D1864" s="24"/>
      <c r="E1864" s="24"/>
      <c r="F1864" s="24"/>
      <c r="G1864" s="24"/>
      <c r="I1864" s="24"/>
      <c r="J1864" s="24"/>
      <c r="K1864" s="24"/>
      <c r="L1864" s="24"/>
      <c r="M1864" s="24"/>
      <c r="N1864" s="24"/>
      <c r="O1864" s="24"/>
      <c r="P1864" s="24"/>
      <c r="Q1864" s="24"/>
      <c r="R1864" s="24"/>
      <c r="S1864" s="24"/>
      <c r="T1864" s="24"/>
      <c r="U1864" s="24"/>
      <c r="V1864" s="24"/>
      <c r="W1864" s="24"/>
      <c r="X1864" s="24"/>
      <c r="Y1864" s="24"/>
      <c r="Z1864" s="24"/>
      <c r="AA1864" s="24"/>
      <c r="AB1864" s="24"/>
      <c r="AC1864" s="24"/>
    </row>
    <row r="1865" spans="1:29">
      <c r="A1865" s="24"/>
      <c r="B1865" s="24"/>
      <c r="C1865" s="24"/>
      <c r="D1865" s="24"/>
      <c r="E1865" s="24"/>
      <c r="F1865" s="24"/>
      <c r="G1865" s="24"/>
      <c r="I1865" s="24"/>
      <c r="J1865" s="24"/>
      <c r="K1865" s="24"/>
      <c r="L1865" s="24"/>
      <c r="M1865" s="24"/>
      <c r="N1865" s="24"/>
      <c r="O1865" s="24"/>
      <c r="P1865" s="24"/>
      <c r="Q1865" s="24"/>
      <c r="R1865" s="24"/>
      <c r="S1865" s="24"/>
      <c r="T1865" s="24"/>
      <c r="U1865" s="24"/>
      <c r="V1865" s="24"/>
      <c r="W1865" s="24"/>
      <c r="X1865" s="24"/>
      <c r="Y1865" s="24"/>
      <c r="Z1865" s="24"/>
      <c r="AA1865" s="24"/>
      <c r="AB1865" s="24"/>
      <c r="AC1865" s="24"/>
    </row>
    <row r="1866" spans="1:29">
      <c r="A1866" s="24"/>
      <c r="B1866" s="24"/>
      <c r="C1866" s="24"/>
      <c r="D1866" s="24"/>
      <c r="E1866" s="24"/>
      <c r="F1866" s="24"/>
      <c r="G1866" s="24"/>
      <c r="I1866" s="24"/>
      <c r="J1866" s="24"/>
      <c r="K1866" s="24"/>
      <c r="L1866" s="24"/>
      <c r="M1866" s="24"/>
      <c r="N1866" s="24"/>
      <c r="O1866" s="24"/>
      <c r="P1866" s="24"/>
      <c r="Q1866" s="24"/>
      <c r="R1866" s="24"/>
      <c r="S1866" s="24"/>
      <c r="T1866" s="24"/>
      <c r="U1866" s="24"/>
      <c r="V1866" s="24"/>
      <c r="W1866" s="24"/>
      <c r="X1866" s="24"/>
      <c r="Y1866" s="24"/>
      <c r="Z1866" s="24"/>
      <c r="AA1866" s="24"/>
      <c r="AB1866" s="24"/>
      <c r="AC1866" s="24"/>
    </row>
    <row r="1867" spans="1:29">
      <c r="A1867" s="24"/>
      <c r="B1867" s="24"/>
      <c r="C1867" s="24"/>
      <c r="D1867" s="24"/>
      <c r="E1867" s="24"/>
      <c r="F1867" s="24"/>
      <c r="G1867" s="24"/>
      <c r="I1867" s="24"/>
      <c r="J1867" s="24"/>
      <c r="K1867" s="24"/>
      <c r="L1867" s="24"/>
      <c r="M1867" s="24"/>
      <c r="N1867" s="24"/>
      <c r="O1867" s="24"/>
      <c r="P1867" s="24"/>
      <c r="Q1867" s="24"/>
      <c r="R1867" s="24"/>
      <c r="S1867" s="24"/>
      <c r="T1867" s="24"/>
      <c r="U1867" s="24"/>
      <c r="V1867" s="24"/>
      <c r="W1867" s="24"/>
      <c r="X1867" s="24"/>
      <c r="Y1867" s="24"/>
      <c r="Z1867" s="24"/>
      <c r="AA1867" s="24"/>
      <c r="AB1867" s="24"/>
      <c r="AC1867" s="24"/>
    </row>
    <row r="1868" spans="1:29">
      <c r="A1868" s="24"/>
      <c r="B1868" s="24"/>
      <c r="C1868" s="24"/>
      <c r="D1868" s="24"/>
      <c r="E1868" s="24"/>
      <c r="F1868" s="24"/>
      <c r="G1868" s="24"/>
      <c r="I1868" s="24"/>
      <c r="J1868" s="24"/>
      <c r="K1868" s="24"/>
      <c r="L1868" s="24"/>
      <c r="M1868" s="24"/>
      <c r="N1868" s="24"/>
      <c r="O1868" s="24"/>
      <c r="P1868" s="24"/>
      <c r="Q1868" s="24"/>
      <c r="R1868" s="24"/>
      <c r="S1868" s="24"/>
      <c r="T1868" s="24"/>
      <c r="U1868" s="24"/>
      <c r="V1868" s="24"/>
      <c r="W1868" s="24"/>
      <c r="X1868" s="24"/>
      <c r="Y1868" s="24"/>
      <c r="Z1868" s="24"/>
      <c r="AA1868" s="24"/>
      <c r="AB1868" s="24"/>
      <c r="AC1868" s="24"/>
    </row>
    <row r="1869" spans="1:29">
      <c r="A1869" s="24"/>
      <c r="B1869" s="24"/>
      <c r="C1869" s="24"/>
      <c r="D1869" s="24"/>
      <c r="E1869" s="24"/>
      <c r="F1869" s="24"/>
      <c r="G1869" s="24"/>
      <c r="I1869" s="24"/>
      <c r="J1869" s="24"/>
      <c r="K1869" s="24"/>
      <c r="L1869" s="24"/>
      <c r="M1869" s="24"/>
      <c r="N1869" s="24"/>
      <c r="O1869" s="24"/>
      <c r="P1869" s="24"/>
      <c r="Q1869" s="24"/>
      <c r="R1869" s="24"/>
      <c r="S1869" s="24"/>
      <c r="T1869" s="24"/>
      <c r="U1869" s="24"/>
      <c r="V1869" s="24"/>
      <c r="W1869" s="24"/>
      <c r="X1869" s="24"/>
      <c r="Y1869" s="24"/>
      <c r="Z1869" s="24"/>
      <c r="AA1869" s="24"/>
      <c r="AB1869" s="24"/>
      <c r="AC1869" s="24"/>
    </row>
    <row r="1870" spans="1:29">
      <c r="A1870" s="24"/>
      <c r="B1870" s="24"/>
      <c r="C1870" s="24"/>
      <c r="D1870" s="24"/>
      <c r="E1870" s="24"/>
      <c r="F1870" s="24"/>
      <c r="G1870" s="24"/>
      <c r="I1870" s="24"/>
      <c r="J1870" s="24"/>
      <c r="K1870" s="24"/>
      <c r="L1870" s="24"/>
      <c r="M1870" s="24"/>
      <c r="N1870" s="24"/>
      <c r="O1870" s="24"/>
      <c r="P1870" s="24"/>
      <c r="Q1870" s="24"/>
      <c r="R1870" s="24"/>
      <c r="S1870" s="24"/>
      <c r="T1870" s="24"/>
      <c r="U1870" s="24"/>
      <c r="V1870" s="24"/>
      <c r="W1870" s="24"/>
      <c r="X1870" s="24"/>
      <c r="Y1870" s="24"/>
      <c r="Z1870" s="24"/>
      <c r="AA1870" s="24"/>
      <c r="AB1870" s="24"/>
      <c r="AC1870" s="24"/>
    </row>
    <row r="1871" spans="1:29">
      <c r="A1871" s="24"/>
      <c r="B1871" s="24"/>
      <c r="C1871" s="24"/>
      <c r="D1871" s="24"/>
      <c r="E1871" s="24"/>
      <c r="F1871" s="24"/>
      <c r="G1871" s="24"/>
      <c r="I1871" s="24"/>
      <c r="J1871" s="24"/>
      <c r="K1871" s="24"/>
      <c r="L1871" s="24"/>
      <c r="M1871" s="24"/>
      <c r="N1871" s="24"/>
      <c r="O1871" s="24"/>
      <c r="P1871" s="24"/>
      <c r="Q1871" s="24"/>
      <c r="R1871" s="24"/>
      <c r="S1871" s="24"/>
      <c r="T1871" s="24"/>
      <c r="U1871" s="24"/>
      <c r="V1871" s="24"/>
      <c r="W1871" s="24"/>
      <c r="X1871" s="24"/>
      <c r="Y1871" s="24"/>
      <c r="Z1871" s="24"/>
      <c r="AA1871" s="24"/>
      <c r="AB1871" s="24"/>
      <c r="AC1871" s="24"/>
    </row>
    <row r="1872" spans="1:29">
      <c r="A1872" s="24"/>
      <c r="B1872" s="24"/>
      <c r="C1872" s="24"/>
      <c r="D1872" s="24"/>
      <c r="E1872" s="24"/>
      <c r="F1872" s="24"/>
      <c r="G1872" s="24"/>
      <c r="I1872" s="24"/>
      <c r="J1872" s="24"/>
      <c r="K1872" s="24"/>
      <c r="L1872" s="24"/>
      <c r="M1872" s="24"/>
      <c r="N1872" s="24"/>
      <c r="O1872" s="24"/>
      <c r="P1872" s="24"/>
      <c r="Q1872" s="24"/>
      <c r="R1872" s="24"/>
      <c r="S1872" s="24"/>
      <c r="T1872" s="24"/>
      <c r="U1872" s="24"/>
      <c r="V1872" s="24"/>
      <c r="W1872" s="24"/>
      <c r="X1872" s="24"/>
      <c r="Y1872" s="24"/>
      <c r="Z1872" s="24"/>
      <c r="AA1872" s="24"/>
      <c r="AB1872" s="24"/>
      <c r="AC1872" s="24"/>
    </row>
    <row r="1873" spans="1:29">
      <c r="A1873" s="24"/>
      <c r="B1873" s="24"/>
      <c r="C1873" s="24"/>
      <c r="D1873" s="24"/>
      <c r="E1873" s="24"/>
      <c r="F1873" s="24"/>
      <c r="G1873" s="24"/>
      <c r="I1873" s="24"/>
      <c r="J1873" s="24"/>
      <c r="K1873" s="24"/>
      <c r="L1873" s="24"/>
      <c r="M1873" s="24"/>
      <c r="N1873" s="24"/>
      <c r="O1873" s="24"/>
      <c r="P1873" s="24"/>
      <c r="Q1873" s="24"/>
      <c r="R1873" s="24"/>
      <c r="S1873" s="24"/>
      <c r="T1873" s="24"/>
      <c r="U1873" s="24"/>
      <c r="V1873" s="24"/>
      <c r="W1873" s="24"/>
      <c r="X1873" s="24"/>
      <c r="Y1873" s="24"/>
      <c r="Z1873" s="24"/>
      <c r="AA1873" s="24"/>
      <c r="AB1873" s="24"/>
      <c r="AC1873" s="24"/>
    </row>
    <row r="1874" spans="1:29">
      <c r="A1874" s="24"/>
      <c r="B1874" s="24"/>
      <c r="C1874" s="24"/>
      <c r="D1874" s="24"/>
      <c r="E1874" s="24"/>
      <c r="F1874" s="24"/>
      <c r="G1874" s="24"/>
      <c r="I1874" s="24"/>
      <c r="J1874" s="24"/>
      <c r="K1874" s="24"/>
      <c r="L1874" s="24"/>
      <c r="M1874" s="24"/>
      <c r="N1874" s="24"/>
      <c r="O1874" s="24"/>
      <c r="P1874" s="24"/>
      <c r="Q1874" s="24"/>
      <c r="R1874" s="24"/>
      <c r="S1874" s="24"/>
      <c r="T1874" s="24"/>
      <c r="U1874" s="24"/>
      <c r="V1874" s="24"/>
      <c r="W1874" s="24"/>
      <c r="X1874" s="24"/>
      <c r="Y1874" s="24"/>
      <c r="Z1874" s="24"/>
      <c r="AA1874" s="24"/>
      <c r="AB1874" s="24"/>
      <c r="AC1874" s="24"/>
    </row>
    <row r="1875" spans="1:29">
      <c r="A1875" s="24"/>
      <c r="B1875" s="24"/>
      <c r="C1875" s="24"/>
      <c r="D1875" s="24"/>
      <c r="E1875" s="24"/>
      <c r="F1875" s="24"/>
      <c r="G1875" s="24"/>
      <c r="I1875" s="24"/>
      <c r="J1875" s="24"/>
      <c r="K1875" s="24"/>
      <c r="L1875" s="24"/>
      <c r="M1875" s="24"/>
      <c r="N1875" s="24"/>
      <c r="O1875" s="24"/>
      <c r="P1875" s="24"/>
      <c r="Q1875" s="24"/>
      <c r="R1875" s="24"/>
      <c r="S1875" s="24"/>
      <c r="T1875" s="24"/>
      <c r="U1875" s="24"/>
      <c r="V1875" s="24"/>
      <c r="W1875" s="24"/>
      <c r="X1875" s="24"/>
      <c r="Y1875" s="24"/>
      <c r="Z1875" s="24"/>
      <c r="AA1875" s="24"/>
      <c r="AB1875" s="24"/>
      <c r="AC1875" s="24"/>
    </row>
    <row r="1876" spans="1:29">
      <c r="A1876" s="24"/>
      <c r="B1876" s="24"/>
      <c r="C1876" s="24"/>
      <c r="D1876" s="24"/>
      <c r="E1876" s="24"/>
      <c r="F1876" s="24"/>
      <c r="G1876" s="24"/>
      <c r="I1876" s="24"/>
      <c r="J1876" s="24"/>
      <c r="K1876" s="24"/>
      <c r="L1876" s="24"/>
      <c r="M1876" s="24"/>
      <c r="N1876" s="24"/>
      <c r="O1876" s="24"/>
      <c r="P1876" s="24"/>
      <c r="Q1876" s="24"/>
      <c r="R1876" s="24"/>
      <c r="S1876" s="24"/>
      <c r="T1876" s="24"/>
      <c r="U1876" s="24"/>
      <c r="V1876" s="24"/>
      <c r="W1876" s="24"/>
      <c r="X1876" s="24"/>
      <c r="Y1876" s="24"/>
      <c r="Z1876" s="24"/>
      <c r="AA1876" s="24"/>
      <c r="AB1876" s="24"/>
      <c r="AC1876" s="24"/>
    </row>
    <row r="1877" spans="1:29">
      <c r="A1877" s="24"/>
      <c r="B1877" s="24"/>
      <c r="C1877" s="24"/>
      <c r="D1877" s="24"/>
      <c r="E1877" s="24"/>
      <c r="F1877" s="24"/>
      <c r="G1877" s="24"/>
      <c r="I1877" s="24"/>
      <c r="J1877" s="24"/>
      <c r="K1877" s="24"/>
      <c r="L1877" s="24"/>
      <c r="M1877" s="24"/>
      <c r="N1877" s="24"/>
      <c r="O1877" s="24"/>
      <c r="P1877" s="24"/>
      <c r="Q1877" s="24"/>
      <c r="R1877" s="24"/>
      <c r="S1877" s="24"/>
      <c r="T1877" s="24"/>
      <c r="U1877" s="24"/>
      <c r="V1877" s="24"/>
      <c r="W1877" s="24"/>
      <c r="X1877" s="24"/>
      <c r="Y1877" s="24"/>
      <c r="Z1877" s="24"/>
      <c r="AA1877" s="24"/>
      <c r="AB1877" s="24"/>
      <c r="AC1877" s="24"/>
    </row>
    <row r="1878" spans="1:29">
      <c r="A1878" s="24"/>
      <c r="B1878" s="24"/>
      <c r="C1878" s="24"/>
      <c r="D1878" s="24"/>
      <c r="E1878" s="24"/>
      <c r="F1878" s="24"/>
      <c r="G1878" s="24"/>
      <c r="I1878" s="24"/>
      <c r="J1878" s="24"/>
      <c r="K1878" s="24"/>
      <c r="L1878" s="24"/>
      <c r="M1878" s="24"/>
      <c r="N1878" s="24"/>
      <c r="O1878" s="24"/>
      <c r="P1878" s="24"/>
      <c r="Q1878" s="24"/>
      <c r="R1878" s="24"/>
      <c r="S1878" s="24"/>
      <c r="T1878" s="24"/>
      <c r="U1878" s="24"/>
      <c r="V1878" s="24"/>
      <c r="W1878" s="24"/>
      <c r="X1878" s="24"/>
      <c r="Y1878" s="24"/>
      <c r="Z1878" s="24"/>
      <c r="AA1878" s="24"/>
      <c r="AB1878" s="24"/>
      <c r="AC1878" s="24"/>
    </row>
    <row r="1879" spans="1:29">
      <c r="A1879" s="24"/>
      <c r="B1879" s="24"/>
      <c r="C1879" s="24"/>
      <c r="D1879" s="24"/>
      <c r="E1879" s="24"/>
      <c r="F1879" s="24"/>
      <c r="G1879" s="24"/>
      <c r="I1879" s="24"/>
      <c r="J1879" s="24"/>
      <c r="K1879" s="24"/>
      <c r="L1879" s="24"/>
      <c r="M1879" s="24"/>
      <c r="N1879" s="24"/>
      <c r="O1879" s="24"/>
      <c r="P1879" s="24"/>
      <c r="Q1879" s="24"/>
      <c r="R1879" s="24"/>
      <c r="S1879" s="24"/>
      <c r="T1879" s="24"/>
      <c r="U1879" s="24"/>
      <c r="V1879" s="24"/>
      <c r="W1879" s="24"/>
      <c r="X1879" s="24"/>
      <c r="Y1879" s="24"/>
      <c r="Z1879" s="24"/>
      <c r="AA1879" s="24"/>
      <c r="AB1879" s="24"/>
      <c r="AC1879" s="24"/>
    </row>
    <row r="1880" spans="1:29">
      <c r="A1880" s="24"/>
      <c r="B1880" s="24"/>
      <c r="C1880" s="24"/>
      <c r="D1880" s="24"/>
      <c r="E1880" s="24"/>
      <c r="F1880" s="24"/>
      <c r="G1880" s="24"/>
      <c r="I1880" s="24"/>
      <c r="J1880" s="24"/>
      <c r="K1880" s="24"/>
      <c r="L1880" s="24"/>
      <c r="M1880" s="24"/>
      <c r="N1880" s="24"/>
      <c r="O1880" s="24"/>
      <c r="P1880" s="24"/>
      <c r="Q1880" s="24"/>
      <c r="R1880" s="24"/>
      <c r="S1880" s="24"/>
      <c r="T1880" s="24"/>
      <c r="U1880" s="24"/>
      <c r="V1880" s="24"/>
      <c r="W1880" s="24"/>
      <c r="X1880" s="24"/>
      <c r="Y1880" s="24"/>
      <c r="Z1880" s="24"/>
      <c r="AA1880" s="24"/>
      <c r="AB1880" s="24"/>
      <c r="AC1880" s="24"/>
    </row>
    <row r="1881" spans="1:29">
      <c r="A1881" s="24"/>
      <c r="B1881" s="24"/>
      <c r="C1881" s="24"/>
      <c r="D1881" s="24"/>
      <c r="E1881" s="24"/>
      <c r="F1881" s="24"/>
      <c r="G1881" s="24"/>
      <c r="I1881" s="24"/>
      <c r="J1881" s="24"/>
      <c r="K1881" s="24"/>
      <c r="L1881" s="24"/>
      <c r="M1881" s="24"/>
      <c r="N1881" s="24"/>
      <c r="O1881" s="24"/>
      <c r="P1881" s="24"/>
      <c r="Q1881" s="24"/>
      <c r="R1881" s="24"/>
      <c r="S1881" s="24"/>
      <c r="T1881" s="24"/>
      <c r="U1881" s="24"/>
      <c r="V1881" s="24"/>
      <c r="W1881" s="24"/>
      <c r="X1881" s="24"/>
      <c r="Y1881" s="24"/>
      <c r="Z1881" s="24"/>
      <c r="AA1881" s="24"/>
      <c r="AB1881" s="24"/>
      <c r="AC1881" s="24"/>
    </row>
    <row r="1882" spans="1:29">
      <c r="A1882" s="24"/>
      <c r="B1882" s="24"/>
      <c r="C1882" s="24"/>
      <c r="D1882" s="24"/>
      <c r="E1882" s="24"/>
      <c r="F1882" s="24"/>
      <c r="G1882" s="24"/>
      <c r="I1882" s="24"/>
      <c r="J1882" s="24"/>
      <c r="K1882" s="24"/>
      <c r="L1882" s="24"/>
      <c r="M1882" s="24"/>
      <c r="N1882" s="24"/>
      <c r="O1882" s="24"/>
      <c r="P1882" s="24"/>
      <c r="Q1882" s="24"/>
      <c r="R1882" s="24"/>
      <c r="S1882" s="24"/>
      <c r="T1882" s="24"/>
      <c r="U1882" s="24"/>
      <c r="V1882" s="24"/>
      <c r="W1882" s="24"/>
      <c r="X1882" s="24"/>
      <c r="Y1882" s="24"/>
      <c r="Z1882" s="24"/>
      <c r="AA1882" s="24"/>
      <c r="AB1882" s="24"/>
      <c r="AC1882" s="24"/>
    </row>
    <row r="1883" spans="1:29">
      <c r="A1883" s="24"/>
      <c r="B1883" s="24"/>
      <c r="C1883" s="24"/>
      <c r="D1883" s="24"/>
      <c r="E1883" s="24"/>
      <c r="F1883" s="24"/>
      <c r="G1883" s="24"/>
      <c r="I1883" s="24"/>
      <c r="J1883" s="24"/>
      <c r="K1883" s="24"/>
      <c r="L1883" s="24"/>
      <c r="M1883" s="24"/>
      <c r="N1883" s="24"/>
      <c r="O1883" s="24"/>
      <c r="P1883" s="24"/>
      <c r="Q1883" s="24"/>
      <c r="R1883" s="24"/>
      <c r="S1883" s="24"/>
      <c r="T1883" s="24"/>
      <c r="U1883" s="24"/>
      <c r="V1883" s="24"/>
      <c r="W1883" s="24"/>
      <c r="X1883" s="24"/>
      <c r="Y1883" s="24"/>
      <c r="Z1883" s="24"/>
      <c r="AA1883" s="24"/>
      <c r="AB1883" s="24"/>
      <c r="AC1883" s="24"/>
    </row>
    <row r="1884" spans="1:29">
      <c r="A1884" s="24"/>
      <c r="B1884" s="24"/>
      <c r="C1884" s="24"/>
      <c r="D1884" s="24"/>
      <c r="E1884" s="24"/>
      <c r="F1884" s="24"/>
      <c r="G1884" s="24"/>
      <c r="I1884" s="24"/>
      <c r="J1884" s="24"/>
      <c r="K1884" s="24"/>
      <c r="L1884" s="24"/>
      <c r="M1884" s="24"/>
      <c r="N1884" s="24"/>
      <c r="O1884" s="24"/>
      <c r="P1884" s="24"/>
      <c r="Q1884" s="24"/>
      <c r="R1884" s="24"/>
      <c r="S1884" s="24"/>
      <c r="T1884" s="24"/>
      <c r="U1884" s="24"/>
      <c r="V1884" s="24"/>
      <c r="W1884" s="24"/>
      <c r="X1884" s="24"/>
      <c r="Y1884" s="24"/>
      <c r="Z1884" s="24"/>
      <c r="AA1884" s="24"/>
      <c r="AB1884" s="24"/>
      <c r="AC1884" s="24"/>
    </row>
    <row r="1885" spans="1:29">
      <c r="A1885" s="24"/>
      <c r="B1885" s="24"/>
      <c r="C1885" s="24"/>
      <c r="D1885" s="24"/>
      <c r="E1885" s="24"/>
      <c r="F1885" s="24"/>
      <c r="G1885" s="24"/>
      <c r="I1885" s="24"/>
      <c r="J1885" s="24"/>
      <c r="K1885" s="24"/>
      <c r="L1885" s="24"/>
      <c r="M1885" s="24"/>
      <c r="N1885" s="24"/>
      <c r="O1885" s="24"/>
      <c r="P1885" s="24"/>
      <c r="Q1885" s="24"/>
      <c r="R1885" s="24"/>
      <c r="S1885" s="24"/>
      <c r="T1885" s="24"/>
      <c r="U1885" s="24"/>
      <c r="V1885" s="24"/>
      <c r="W1885" s="24"/>
      <c r="X1885" s="24"/>
      <c r="Y1885" s="24"/>
      <c r="Z1885" s="24"/>
      <c r="AA1885" s="24"/>
      <c r="AB1885" s="24"/>
      <c r="AC1885" s="24"/>
    </row>
    <row r="1886" spans="1:29">
      <c r="A1886" s="24"/>
      <c r="B1886" s="24"/>
      <c r="C1886" s="24"/>
      <c r="D1886" s="24"/>
      <c r="E1886" s="24"/>
      <c r="F1886" s="24"/>
      <c r="G1886" s="24"/>
      <c r="I1886" s="24"/>
      <c r="J1886" s="24"/>
      <c r="K1886" s="24"/>
      <c r="L1886" s="24"/>
      <c r="M1886" s="24"/>
      <c r="N1886" s="24"/>
      <c r="O1886" s="24"/>
      <c r="P1886" s="24"/>
      <c r="Q1886" s="24"/>
      <c r="R1886" s="24"/>
      <c r="S1886" s="24"/>
      <c r="T1886" s="24"/>
      <c r="U1886" s="24"/>
      <c r="V1886" s="24"/>
      <c r="W1886" s="24"/>
      <c r="X1886" s="24"/>
      <c r="Y1886" s="24"/>
      <c r="Z1886" s="24"/>
      <c r="AA1886" s="24"/>
      <c r="AB1886" s="24"/>
      <c r="AC1886" s="24"/>
    </row>
    <row r="1887" spans="1:29">
      <c r="A1887" s="24"/>
      <c r="B1887" s="24"/>
      <c r="C1887" s="24"/>
      <c r="D1887" s="24"/>
      <c r="E1887" s="24"/>
      <c r="F1887" s="24"/>
      <c r="G1887" s="24"/>
      <c r="I1887" s="24"/>
      <c r="J1887" s="24"/>
      <c r="K1887" s="24"/>
      <c r="L1887" s="24"/>
      <c r="M1887" s="24"/>
      <c r="N1887" s="24"/>
      <c r="O1887" s="24"/>
      <c r="P1887" s="24"/>
      <c r="Q1887" s="24"/>
      <c r="R1887" s="24"/>
      <c r="S1887" s="24"/>
      <c r="T1887" s="24"/>
      <c r="U1887" s="24"/>
      <c r="V1887" s="24"/>
      <c r="W1887" s="24"/>
      <c r="X1887" s="24"/>
      <c r="Y1887" s="24"/>
      <c r="Z1887" s="24"/>
      <c r="AA1887" s="24"/>
      <c r="AB1887" s="24"/>
      <c r="AC1887" s="24"/>
    </row>
    <row r="1888" spans="1:29">
      <c r="A1888" s="24"/>
      <c r="B1888" s="24"/>
      <c r="C1888" s="24"/>
      <c r="D1888" s="24"/>
      <c r="E1888" s="24"/>
      <c r="F1888" s="24"/>
      <c r="G1888" s="24"/>
      <c r="I1888" s="24"/>
      <c r="J1888" s="24"/>
      <c r="K1888" s="24"/>
      <c r="L1888" s="24"/>
      <c r="M1888" s="24"/>
      <c r="N1888" s="24"/>
      <c r="O1888" s="24"/>
      <c r="P1888" s="24"/>
      <c r="Q1888" s="24"/>
      <c r="R1888" s="24"/>
      <c r="S1888" s="24"/>
      <c r="T1888" s="24"/>
      <c r="U1888" s="24"/>
      <c r="V1888" s="24"/>
      <c r="W1888" s="24"/>
      <c r="X1888" s="24"/>
      <c r="Y1888" s="24"/>
      <c r="Z1888" s="24"/>
      <c r="AA1888" s="24"/>
      <c r="AB1888" s="24"/>
      <c r="AC1888" s="24"/>
    </row>
    <row r="1889" spans="1:29">
      <c r="A1889" s="24"/>
      <c r="B1889" s="24"/>
      <c r="C1889" s="24"/>
      <c r="D1889" s="24"/>
      <c r="E1889" s="24"/>
      <c r="F1889" s="24"/>
      <c r="G1889" s="24"/>
      <c r="I1889" s="24"/>
      <c r="J1889" s="24"/>
      <c r="K1889" s="24"/>
      <c r="L1889" s="24"/>
      <c r="M1889" s="24"/>
      <c r="N1889" s="24"/>
      <c r="O1889" s="24"/>
      <c r="P1889" s="24"/>
      <c r="Q1889" s="24"/>
      <c r="R1889" s="24"/>
      <c r="S1889" s="24"/>
      <c r="T1889" s="24"/>
      <c r="U1889" s="24"/>
      <c r="V1889" s="24"/>
      <c r="W1889" s="24"/>
      <c r="X1889" s="24"/>
      <c r="Y1889" s="24"/>
      <c r="Z1889" s="24"/>
      <c r="AA1889" s="24"/>
      <c r="AB1889" s="24"/>
      <c r="AC1889" s="24"/>
    </row>
    <row r="1890" spans="1:29">
      <c r="A1890" s="24"/>
      <c r="B1890" s="24"/>
      <c r="C1890" s="24"/>
      <c r="D1890" s="24"/>
      <c r="E1890" s="24"/>
      <c r="F1890" s="24"/>
      <c r="G1890" s="24"/>
      <c r="I1890" s="24"/>
      <c r="J1890" s="24"/>
      <c r="K1890" s="24"/>
      <c r="L1890" s="24"/>
      <c r="M1890" s="24"/>
      <c r="N1890" s="24"/>
      <c r="O1890" s="24"/>
      <c r="P1890" s="24"/>
      <c r="Q1890" s="24"/>
      <c r="R1890" s="24"/>
      <c r="S1890" s="24"/>
      <c r="T1890" s="24"/>
      <c r="U1890" s="24"/>
      <c r="V1890" s="24"/>
      <c r="W1890" s="24"/>
      <c r="X1890" s="24"/>
      <c r="Y1890" s="24"/>
      <c r="Z1890" s="24"/>
      <c r="AA1890" s="24"/>
      <c r="AB1890" s="24"/>
      <c r="AC1890" s="24"/>
    </row>
    <row r="1891" spans="1:29">
      <c r="A1891" s="24"/>
      <c r="B1891" s="24"/>
      <c r="C1891" s="24"/>
      <c r="D1891" s="24"/>
      <c r="E1891" s="24"/>
      <c r="F1891" s="24"/>
      <c r="G1891" s="24"/>
      <c r="I1891" s="24"/>
      <c r="J1891" s="24"/>
      <c r="K1891" s="24"/>
      <c r="L1891" s="24"/>
      <c r="M1891" s="24"/>
      <c r="N1891" s="24"/>
      <c r="O1891" s="24"/>
      <c r="P1891" s="24"/>
      <c r="Q1891" s="24"/>
      <c r="R1891" s="24"/>
      <c r="S1891" s="24"/>
      <c r="T1891" s="24"/>
      <c r="U1891" s="24"/>
      <c r="V1891" s="24"/>
      <c r="W1891" s="24"/>
      <c r="X1891" s="24"/>
      <c r="Y1891" s="24"/>
      <c r="Z1891" s="24"/>
      <c r="AA1891" s="24"/>
      <c r="AB1891" s="24"/>
      <c r="AC1891" s="24"/>
    </row>
    <row r="1892" spans="1:29">
      <c r="A1892" s="24"/>
      <c r="B1892" s="24"/>
      <c r="C1892" s="24"/>
      <c r="D1892" s="24"/>
      <c r="E1892" s="24"/>
      <c r="F1892" s="24"/>
      <c r="G1892" s="24"/>
      <c r="I1892" s="24"/>
      <c r="J1892" s="24"/>
      <c r="K1892" s="24"/>
      <c r="L1892" s="24"/>
      <c r="M1892" s="24"/>
      <c r="N1892" s="24"/>
      <c r="O1892" s="24"/>
      <c r="P1892" s="24"/>
      <c r="Q1892" s="24"/>
      <c r="R1892" s="24"/>
      <c r="S1892" s="24"/>
      <c r="T1892" s="24"/>
      <c r="U1892" s="24"/>
      <c r="V1892" s="24"/>
      <c r="W1892" s="24"/>
      <c r="X1892" s="24"/>
      <c r="Y1892" s="24"/>
      <c r="Z1892" s="24"/>
      <c r="AA1892" s="24"/>
      <c r="AB1892" s="24"/>
      <c r="AC1892" s="24"/>
    </row>
    <row r="1893" spans="1:29">
      <c r="A1893" s="24"/>
      <c r="B1893" s="24"/>
      <c r="C1893" s="24"/>
      <c r="D1893" s="24"/>
      <c r="E1893" s="24"/>
      <c r="F1893" s="24"/>
      <c r="G1893" s="24"/>
      <c r="I1893" s="24"/>
      <c r="J1893" s="24"/>
      <c r="K1893" s="24"/>
      <c r="L1893" s="24"/>
      <c r="M1893" s="24"/>
      <c r="N1893" s="24"/>
      <c r="O1893" s="24"/>
      <c r="P1893" s="24"/>
      <c r="Q1893" s="24"/>
      <c r="R1893" s="24"/>
      <c r="S1893" s="24"/>
      <c r="T1893" s="24"/>
      <c r="U1893" s="24"/>
      <c r="V1893" s="24"/>
      <c r="W1893" s="24"/>
      <c r="X1893" s="24"/>
      <c r="Y1893" s="24"/>
      <c r="Z1893" s="24"/>
      <c r="AA1893" s="24"/>
      <c r="AB1893" s="24"/>
      <c r="AC1893" s="24"/>
    </row>
    <row r="1894" spans="1:29">
      <c r="A1894" s="24"/>
      <c r="B1894" s="24"/>
      <c r="C1894" s="24"/>
      <c r="D1894" s="24"/>
      <c r="E1894" s="24"/>
      <c r="F1894" s="24"/>
      <c r="G1894" s="24"/>
      <c r="I1894" s="24"/>
      <c r="J1894" s="24"/>
      <c r="K1894" s="24"/>
      <c r="L1894" s="24"/>
      <c r="M1894" s="24"/>
      <c r="N1894" s="24"/>
      <c r="O1894" s="24"/>
      <c r="P1894" s="24"/>
      <c r="Q1894" s="24"/>
      <c r="R1894" s="24"/>
      <c r="S1894" s="24"/>
      <c r="T1894" s="24"/>
      <c r="U1894" s="24"/>
      <c r="V1894" s="24"/>
      <c r="W1894" s="24"/>
      <c r="X1894" s="24"/>
      <c r="Y1894" s="24"/>
      <c r="Z1894" s="24"/>
      <c r="AA1894" s="24"/>
      <c r="AB1894" s="24"/>
      <c r="AC1894" s="24"/>
    </row>
    <row r="1895" spans="1:29">
      <c r="A1895" s="24"/>
      <c r="B1895" s="24"/>
      <c r="C1895" s="24"/>
      <c r="D1895" s="24"/>
      <c r="E1895" s="24"/>
      <c r="F1895" s="24"/>
      <c r="G1895" s="24"/>
      <c r="I1895" s="24"/>
      <c r="J1895" s="24"/>
      <c r="K1895" s="24"/>
      <c r="L1895" s="24"/>
      <c r="M1895" s="24"/>
      <c r="N1895" s="24"/>
      <c r="O1895" s="24"/>
      <c r="P1895" s="24"/>
      <c r="Q1895" s="24"/>
      <c r="R1895" s="24"/>
      <c r="S1895" s="24"/>
      <c r="T1895" s="24"/>
      <c r="U1895" s="24"/>
      <c r="V1895" s="24"/>
      <c r="W1895" s="24"/>
      <c r="X1895" s="24"/>
      <c r="Y1895" s="24"/>
      <c r="Z1895" s="24"/>
      <c r="AA1895" s="24"/>
      <c r="AB1895" s="24"/>
      <c r="AC1895" s="24"/>
    </row>
    <row r="1896" spans="1:29">
      <c r="A1896" s="24"/>
      <c r="B1896" s="24"/>
      <c r="C1896" s="24"/>
      <c r="D1896" s="24"/>
      <c r="E1896" s="24"/>
      <c r="F1896" s="24"/>
      <c r="G1896" s="24"/>
      <c r="I1896" s="24"/>
      <c r="J1896" s="24"/>
      <c r="K1896" s="24"/>
      <c r="L1896" s="24"/>
      <c r="M1896" s="24"/>
      <c r="N1896" s="24"/>
      <c r="O1896" s="24"/>
      <c r="P1896" s="24"/>
      <c r="Q1896" s="24"/>
      <c r="R1896" s="24"/>
      <c r="S1896" s="24"/>
      <c r="T1896" s="24"/>
      <c r="U1896" s="24"/>
      <c r="V1896" s="24"/>
      <c r="W1896" s="24"/>
      <c r="X1896" s="24"/>
      <c r="Y1896" s="24"/>
      <c r="Z1896" s="24"/>
      <c r="AA1896" s="24"/>
      <c r="AB1896" s="24"/>
      <c r="AC1896" s="24"/>
    </row>
    <row r="1897" spans="1:29">
      <c r="A1897" s="24"/>
      <c r="B1897" s="24"/>
      <c r="C1897" s="24"/>
      <c r="D1897" s="24"/>
      <c r="E1897" s="24"/>
      <c r="F1897" s="24"/>
      <c r="G1897" s="24"/>
      <c r="I1897" s="24"/>
      <c r="J1897" s="24"/>
      <c r="K1897" s="24"/>
      <c r="L1897" s="24"/>
      <c r="M1897" s="24"/>
      <c r="N1897" s="24"/>
      <c r="O1897" s="24"/>
      <c r="P1897" s="24"/>
      <c r="Q1897" s="24"/>
      <c r="R1897" s="24"/>
      <c r="S1897" s="24"/>
      <c r="T1897" s="24"/>
      <c r="U1897" s="24"/>
      <c r="V1897" s="24"/>
      <c r="W1897" s="24"/>
      <c r="X1897" s="24"/>
      <c r="Y1897" s="24"/>
      <c r="Z1897" s="24"/>
      <c r="AA1897" s="24"/>
      <c r="AB1897" s="24"/>
      <c r="AC1897" s="24"/>
    </row>
    <row r="1898" spans="1:29">
      <c r="A1898" s="24"/>
      <c r="B1898" s="24"/>
      <c r="C1898" s="24"/>
      <c r="D1898" s="24"/>
      <c r="E1898" s="24"/>
      <c r="F1898" s="24"/>
      <c r="G1898" s="24"/>
      <c r="I1898" s="24"/>
      <c r="J1898" s="24"/>
      <c r="K1898" s="24"/>
      <c r="L1898" s="24"/>
      <c r="M1898" s="24"/>
      <c r="N1898" s="24"/>
      <c r="O1898" s="24"/>
      <c r="P1898" s="24"/>
      <c r="Q1898" s="24"/>
      <c r="R1898" s="24"/>
      <c r="S1898" s="24"/>
      <c r="T1898" s="24"/>
      <c r="U1898" s="24"/>
      <c r="V1898" s="24"/>
      <c r="W1898" s="24"/>
      <c r="X1898" s="24"/>
      <c r="Y1898" s="24"/>
      <c r="Z1898" s="24"/>
      <c r="AA1898" s="24"/>
      <c r="AB1898" s="24"/>
      <c r="AC1898" s="24"/>
    </row>
    <row r="1899" spans="1:29">
      <c r="A1899" s="24"/>
      <c r="B1899" s="24"/>
      <c r="C1899" s="24"/>
      <c r="D1899" s="24"/>
      <c r="E1899" s="24"/>
      <c r="F1899" s="24"/>
      <c r="G1899" s="24"/>
      <c r="I1899" s="24"/>
      <c r="J1899" s="24"/>
      <c r="K1899" s="24"/>
      <c r="L1899" s="24"/>
      <c r="M1899" s="24"/>
      <c r="N1899" s="24"/>
      <c r="O1899" s="24"/>
      <c r="P1899" s="24"/>
      <c r="Q1899" s="24"/>
      <c r="R1899" s="24"/>
      <c r="S1899" s="24"/>
      <c r="T1899" s="24"/>
      <c r="U1899" s="24"/>
      <c r="V1899" s="24"/>
      <c r="W1899" s="24"/>
      <c r="X1899" s="24"/>
      <c r="Y1899" s="24"/>
      <c r="Z1899" s="24"/>
      <c r="AA1899" s="24"/>
      <c r="AB1899" s="24"/>
      <c r="AC1899" s="24"/>
    </row>
    <row r="1900" spans="1:29">
      <c r="A1900" s="24"/>
      <c r="B1900" s="24"/>
      <c r="C1900" s="24"/>
      <c r="D1900" s="24"/>
      <c r="E1900" s="24"/>
      <c r="F1900" s="24"/>
      <c r="G1900" s="24"/>
      <c r="I1900" s="24"/>
      <c r="J1900" s="24"/>
      <c r="K1900" s="24"/>
      <c r="L1900" s="24"/>
      <c r="M1900" s="24"/>
      <c r="N1900" s="24"/>
      <c r="O1900" s="24"/>
      <c r="P1900" s="24"/>
      <c r="Q1900" s="24"/>
      <c r="R1900" s="24"/>
      <c r="S1900" s="24"/>
      <c r="T1900" s="24"/>
      <c r="U1900" s="24"/>
      <c r="V1900" s="24"/>
      <c r="W1900" s="24"/>
      <c r="X1900" s="24"/>
      <c r="Y1900" s="24"/>
      <c r="Z1900" s="24"/>
      <c r="AA1900" s="24"/>
      <c r="AB1900" s="24"/>
      <c r="AC1900" s="24"/>
    </row>
    <row r="1901" spans="1:29">
      <c r="A1901" s="24"/>
      <c r="B1901" s="24"/>
      <c r="C1901" s="24"/>
      <c r="D1901" s="24"/>
      <c r="E1901" s="24"/>
      <c r="F1901" s="24"/>
      <c r="G1901" s="24"/>
      <c r="I1901" s="24"/>
      <c r="J1901" s="24"/>
      <c r="K1901" s="24"/>
      <c r="L1901" s="24"/>
      <c r="M1901" s="24"/>
      <c r="N1901" s="24"/>
      <c r="O1901" s="24"/>
      <c r="P1901" s="24"/>
      <c r="Q1901" s="24"/>
      <c r="R1901" s="24"/>
      <c r="S1901" s="24"/>
      <c r="T1901" s="24"/>
      <c r="U1901" s="24"/>
      <c r="V1901" s="24"/>
      <c r="W1901" s="24"/>
      <c r="X1901" s="24"/>
      <c r="Y1901" s="24"/>
      <c r="Z1901" s="24"/>
      <c r="AA1901" s="24"/>
      <c r="AB1901" s="24"/>
      <c r="AC1901" s="24"/>
    </row>
    <row r="1902" spans="1:29">
      <c r="A1902" s="24"/>
      <c r="B1902" s="24"/>
      <c r="C1902" s="24"/>
      <c r="D1902" s="24"/>
      <c r="E1902" s="24"/>
      <c r="F1902" s="24"/>
      <c r="G1902" s="24"/>
      <c r="I1902" s="24"/>
      <c r="J1902" s="24"/>
      <c r="K1902" s="24"/>
      <c r="L1902" s="24"/>
      <c r="M1902" s="24"/>
      <c r="N1902" s="24"/>
      <c r="O1902" s="24"/>
      <c r="P1902" s="24"/>
      <c r="Q1902" s="24"/>
      <c r="R1902" s="24"/>
      <c r="S1902" s="24"/>
      <c r="T1902" s="24"/>
      <c r="U1902" s="24"/>
      <c r="V1902" s="24"/>
      <c r="W1902" s="24"/>
      <c r="X1902" s="24"/>
      <c r="Y1902" s="24"/>
      <c r="Z1902" s="24"/>
      <c r="AA1902" s="24"/>
      <c r="AB1902" s="24"/>
      <c r="AC1902" s="24"/>
    </row>
    <row r="1903" spans="1:29">
      <c r="A1903" s="24"/>
      <c r="B1903" s="24"/>
      <c r="C1903" s="24"/>
      <c r="D1903" s="24"/>
      <c r="E1903" s="24"/>
      <c r="F1903" s="24"/>
      <c r="G1903" s="24"/>
      <c r="I1903" s="24"/>
      <c r="J1903" s="24"/>
      <c r="K1903" s="24"/>
      <c r="L1903" s="24"/>
      <c r="M1903" s="24"/>
      <c r="N1903" s="24"/>
      <c r="O1903" s="24"/>
      <c r="P1903" s="24"/>
      <c r="Q1903" s="24"/>
      <c r="R1903" s="24"/>
      <c r="S1903" s="24"/>
      <c r="T1903" s="24"/>
      <c r="U1903" s="24"/>
      <c r="V1903" s="24"/>
      <c r="W1903" s="24"/>
      <c r="X1903" s="24"/>
      <c r="Y1903" s="24"/>
      <c r="Z1903" s="24"/>
      <c r="AA1903" s="24"/>
      <c r="AB1903" s="24"/>
      <c r="AC1903" s="24"/>
    </row>
    <row r="1904" spans="1:29">
      <c r="A1904" s="24"/>
      <c r="B1904" s="24"/>
      <c r="C1904" s="24"/>
      <c r="D1904" s="24"/>
      <c r="E1904" s="24"/>
      <c r="F1904" s="24"/>
      <c r="G1904" s="24"/>
      <c r="I1904" s="24"/>
      <c r="J1904" s="24"/>
      <c r="K1904" s="24"/>
      <c r="L1904" s="24"/>
      <c r="M1904" s="24"/>
      <c r="N1904" s="24"/>
      <c r="O1904" s="24"/>
      <c r="P1904" s="24"/>
      <c r="Q1904" s="24"/>
      <c r="R1904" s="24"/>
      <c r="S1904" s="24"/>
      <c r="T1904" s="24"/>
      <c r="U1904" s="24"/>
      <c r="V1904" s="24"/>
      <c r="W1904" s="24"/>
      <c r="X1904" s="24"/>
      <c r="Y1904" s="24"/>
      <c r="Z1904" s="24"/>
      <c r="AA1904" s="24"/>
      <c r="AB1904" s="24"/>
      <c r="AC1904" s="24"/>
    </row>
    <row r="1905" spans="1:29">
      <c r="A1905" s="24"/>
      <c r="B1905" s="24"/>
      <c r="C1905" s="24"/>
      <c r="D1905" s="24"/>
      <c r="E1905" s="24"/>
      <c r="F1905" s="24"/>
      <c r="G1905" s="24"/>
      <c r="I1905" s="24"/>
      <c r="J1905" s="24"/>
      <c r="K1905" s="24"/>
      <c r="L1905" s="24"/>
      <c r="M1905" s="24"/>
      <c r="N1905" s="24"/>
      <c r="O1905" s="24"/>
      <c r="P1905" s="24"/>
      <c r="Q1905" s="24"/>
      <c r="R1905" s="24"/>
      <c r="S1905" s="24"/>
      <c r="T1905" s="24"/>
      <c r="U1905" s="24"/>
      <c r="V1905" s="24"/>
      <c r="W1905" s="24"/>
      <c r="X1905" s="24"/>
      <c r="Y1905" s="24"/>
      <c r="Z1905" s="24"/>
      <c r="AA1905" s="24"/>
      <c r="AB1905" s="24"/>
      <c r="AC1905" s="24"/>
    </row>
    <row r="1906" spans="1:29">
      <c r="A1906" s="24"/>
      <c r="B1906" s="24"/>
      <c r="C1906" s="24"/>
      <c r="D1906" s="24"/>
      <c r="E1906" s="24"/>
      <c r="F1906" s="24"/>
      <c r="G1906" s="24"/>
      <c r="I1906" s="24"/>
      <c r="J1906" s="24"/>
      <c r="K1906" s="24"/>
      <c r="L1906" s="24"/>
      <c r="M1906" s="24"/>
      <c r="N1906" s="24"/>
      <c r="O1906" s="24"/>
      <c r="P1906" s="24"/>
      <c r="Q1906" s="24"/>
      <c r="R1906" s="24"/>
      <c r="S1906" s="24"/>
      <c r="T1906" s="24"/>
      <c r="U1906" s="24"/>
      <c r="V1906" s="24"/>
      <c r="W1906" s="24"/>
      <c r="X1906" s="24"/>
      <c r="Y1906" s="24"/>
      <c r="Z1906" s="24"/>
      <c r="AA1906" s="24"/>
      <c r="AB1906" s="24"/>
      <c r="AC1906" s="24"/>
    </row>
    <row r="1907" spans="1:29">
      <c r="A1907" s="24"/>
      <c r="B1907" s="24"/>
      <c r="C1907" s="24"/>
      <c r="D1907" s="24"/>
      <c r="E1907" s="24"/>
      <c r="F1907" s="24"/>
      <c r="G1907" s="24"/>
      <c r="I1907" s="24"/>
      <c r="J1907" s="24"/>
      <c r="K1907" s="24"/>
      <c r="L1907" s="24"/>
      <c r="M1907" s="24"/>
      <c r="N1907" s="24"/>
      <c r="O1907" s="24"/>
      <c r="P1907" s="24"/>
      <c r="Q1907" s="24"/>
      <c r="R1907" s="24"/>
      <c r="S1907" s="24"/>
      <c r="T1907" s="24"/>
      <c r="U1907" s="24"/>
      <c r="V1907" s="24"/>
      <c r="W1907" s="24"/>
      <c r="X1907" s="24"/>
      <c r="Y1907" s="24"/>
      <c r="Z1907" s="24"/>
      <c r="AA1907" s="24"/>
      <c r="AB1907" s="24"/>
      <c r="AC1907" s="24"/>
    </row>
    <row r="1908" spans="1:29">
      <c r="A1908" s="24"/>
      <c r="B1908" s="24"/>
      <c r="C1908" s="24"/>
      <c r="D1908" s="24"/>
      <c r="E1908" s="24"/>
      <c r="F1908" s="24"/>
      <c r="G1908" s="24"/>
      <c r="I1908" s="24"/>
      <c r="J1908" s="24"/>
      <c r="K1908" s="24"/>
      <c r="L1908" s="24"/>
      <c r="M1908" s="24"/>
      <c r="N1908" s="24"/>
      <c r="O1908" s="24"/>
      <c r="P1908" s="24"/>
      <c r="Q1908" s="24"/>
      <c r="R1908" s="24"/>
      <c r="S1908" s="24"/>
      <c r="T1908" s="24"/>
      <c r="U1908" s="24"/>
      <c r="V1908" s="24"/>
      <c r="W1908" s="24"/>
      <c r="X1908" s="24"/>
      <c r="Y1908" s="24"/>
      <c r="Z1908" s="24"/>
      <c r="AA1908" s="24"/>
      <c r="AB1908" s="24"/>
      <c r="AC1908" s="24"/>
    </row>
    <row r="1909" spans="1:29">
      <c r="A1909" s="24"/>
      <c r="B1909" s="24"/>
      <c r="C1909" s="24"/>
      <c r="D1909" s="24"/>
      <c r="E1909" s="24"/>
      <c r="F1909" s="24"/>
      <c r="G1909" s="24"/>
      <c r="I1909" s="24"/>
      <c r="J1909" s="24"/>
      <c r="K1909" s="24"/>
      <c r="L1909" s="24"/>
      <c r="M1909" s="24"/>
      <c r="N1909" s="24"/>
      <c r="O1909" s="24"/>
      <c r="P1909" s="24"/>
      <c r="Q1909" s="24"/>
      <c r="R1909" s="24"/>
      <c r="S1909" s="24"/>
      <c r="T1909" s="24"/>
      <c r="U1909" s="24"/>
      <c r="V1909" s="24"/>
      <c r="W1909" s="24"/>
      <c r="X1909" s="24"/>
      <c r="Y1909" s="24"/>
      <c r="Z1909" s="24"/>
      <c r="AA1909" s="24"/>
      <c r="AB1909" s="24"/>
      <c r="AC1909" s="24"/>
    </row>
    <row r="1910" spans="1:29">
      <c r="A1910" s="24"/>
      <c r="B1910" s="24"/>
      <c r="C1910" s="24"/>
      <c r="D1910" s="24"/>
      <c r="E1910" s="24"/>
      <c r="F1910" s="24"/>
      <c r="G1910" s="24"/>
      <c r="I1910" s="24"/>
      <c r="J1910" s="24"/>
      <c r="K1910" s="24"/>
      <c r="L1910" s="24"/>
      <c r="M1910" s="24"/>
      <c r="N1910" s="24"/>
      <c r="O1910" s="24"/>
      <c r="P1910" s="24"/>
      <c r="Q1910" s="24"/>
      <c r="R1910" s="24"/>
      <c r="S1910" s="24"/>
      <c r="T1910" s="24"/>
      <c r="U1910" s="24"/>
      <c r="V1910" s="24"/>
      <c r="W1910" s="24"/>
      <c r="X1910" s="24"/>
      <c r="Y1910" s="24"/>
      <c r="Z1910" s="24"/>
      <c r="AA1910" s="24"/>
      <c r="AB1910" s="24"/>
      <c r="AC1910" s="24"/>
    </row>
    <row r="1911" spans="1:29">
      <c r="A1911" s="24"/>
      <c r="B1911" s="24"/>
      <c r="C1911" s="24"/>
      <c r="D1911" s="24"/>
      <c r="E1911" s="24"/>
      <c r="F1911" s="24"/>
      <c r="G1911" s="24"/>
      <c r="I1911" s="24"/>
      <c r="J1911" s="24"/>
      <c r="K1911" s="24"/>
      <c r="L1911" s="24"/>
      <c r="M1911" s="24"/>
      <c r="N1911" s="24"/>
      <c r="O1911" s="24"/>
      <c r="P1911" s="24"/>
      <c r="Q1911" s="24"/>
      <c r="R1911" s="24"/>
      <c r="S1911" s="24"/>
      <c r="T1911" s="24"/>
      <c r="U1911" s="24"/>
      <c r="V1911" s="24"/>
      <c r="W1911" s="24"/>
      <c r="X1911" s="24"/>
      <c r="Y1911" s="24"/>
      <c r="Z1911" s="24"/>
      <c r="AA1911" s="24"/>
      <c r="AB1911" s="24"/>
      <c r="AC1911" s="24"/>
    </row>
    <row r="1912" spans="1:29">
      <c r="A1912" s="24"/>
      <c r="B1912" s="24"/>
      <c r="C1912" s="24"/>
      <c r="D1912" s="24"/>
      <c r="E1912" s="24"/>
      <c r="F1912" s="24"/>
      <c r="G1912" s="24"/>
      <c r="I1912" s="24"/>
      <c r="J1912" s="24"/>
      <c r="K1912" s="24"/>
      <c r="L1912" s="24"/>
      <c r="M1912" s="24"/>
      <c r="N1912" s="24"/>
      <c r="O1912" s="24"/>
      <c r="P1912" s="24"/>
      <c r="Q1912" s="24"/>
      <c r="R1912" s="24"/>
      <c r="S1912" s="24"/>
      <c r="T1912" s="24"/>
      <c r="U1912" s="24"/>
      <c r="V1912" s="24"/>
      <c r="W1912" s="24"/>
      <c r="X1912" s="24"/>
      <c r="Y1912" s="24"/>
      <c r="Z1912" s="24"/>
      <c r="AA1912" s="24"/>
      <c r="AB1912" s="24"/>
      <c r="AC1912" s="24"/>
    </row>
    <row r="1913" spans="1:29">
      <c r="A1913" s="24"/>
      <c r="B1913" s="24"/>
      <c r="C1913" s="24"/>
      <c r="D1913" s="24"/>
      <c r="E1913" s="24"/>
      <c r="F1913" s="24"/>
      <c r="G1913" s="24"/>
      <c r="I1913" s="24"/>
      <c r="J1913" s="24"/>
      <c r="K1913" s="24"/>
      <c r="L1913" s="24"/>
      <c r="M1913" s="24"/>
      <c r="N1913" s="24"/>
      <c r="O1913" s="24"/>
      <c r="P1913" s="24"/>
      <c r="Q1913" s="24"/>
      <c r="R1913" s="24"/>
      <c r="S1913" s="24"/>
      <c r="T1913" s="24"/>
      <c r="U1913" s="24"/>
      <c r="V1913" s="24"/>
      <c r="W1913" s="24"/>
      <c r="X1913" s="24"/>
      <c r="Y1913" s="24"/>
      <c r="Z1913" s="24"/>
      <c r="AA1913" s="24"/>
      <c r="AB1913" s="24"/>
      <c r="AC1913" s="24"/>
    </row>
    <row r="1914" spans="1:29">
      <c r="A1914" s="24"/>
      <c r="B1914" s="24"/>
      <c r="C1914" s="24"/>
      <c r="D1914" s="24"/>
      <c r="E1914" s="24"/>
      <c r="F1914" s="24"/>
      <c r="G1914" s="24"/>
      <c r="I1914" s="24"/>
      <c r="J1914" s="24"/>
      <c r="K1914" s="24"/>
      <c r="L1914" s="24"/>
      <c r="M1914" s="24"/>
      <c r="N1914" s="24"/>
      <c r="O1914" s="24"/>
      <c r="P1914" s="24"/>
      <c r="Q1914" s="24"/>
      <c r="R1914" s="24"/>
      <c r="S1914" s="24"/>
      <c r="T1914" s="24"/>
      <c r="U1914" s="24"/>
      <c r="V1914" s="24"/>
      <c r="W1914" s="24"/>
      <c r="X1914" s="24"/>
      <c r="Y1914" s="24"/>
      <c r="Z1914" s="24"/>
      <c r="AA1914" s="24"/>
      <c r="AB1914" s="24"/>
      <c r="AC1914" s="24"/>
    </row>
    <row r="1915" spans="1:29">
      <c r="A1915" s="24"/>
      <c r="B1915" s="24"/>
      <c r="C1915" s="24"/>
      <c r="D1915" s="24"/>
      <c r="E1915" s="24"/>
      <c r="F1915" s="24"/>
      <c r="G1915" s="24"/>
      <c r="I1915" s="24"/>
      <c r="J1915" s="24"/>
      <c r="K1915" s="24"/>
      <c r="L1915" s="24"/>
      <c r="M1915" s="24"/>
      <c r="N1915" s="24"/>
      <c r="O1915" s="24"/>
      <c r="P1915" s="24"/>
      <c r="Q1915" s="24"/>
      <c r="R1915" s="24"/>
      <c r="S1915" s="24"/>
      <c r="T1915" s="24"/>
      <c r="U1915" s="24"/>
      <c r="V1915" s="24"/>
      <c r="W1915" s="24"/>
      <c r="X1915" s="24"/>
      <c r="Y1915" s="24"/>
      <c r="Z1915" s="24"/>
      <c r="AA1915" s="24"/>
      <c r="AB1915" s="24"/>
      <c r="AC1915" s="24"/>
    </row>
    <row r="1916" spans="1:29">
      <c r="A1916" s="24"/>
      <c r="B1916" s="24"/>
      <c r="C1916" s="24"/>
      <c r="D1916" s="24"/>
      <c r="E1916" s="24"/>
      <c r="F1916" s="24"/>
      <c r="G1916" s="24"/>
      <c r="I1916" s="24"/>
      <c r="J1916" s="24"/>
      <c r="K1916" s="24"/>
      <c r="L1916" s="24"/>
      <c r="M1916" s="24"/>
      <c r="N1916" s="24"/>
      <c r="O1916" s="24"/>
      <c r="P1916" s="24"/>
      <c r="Q1916" s="24"/>
      <c r="R1916" s="24"/>
      <c r="S1916" s="24"/>
      <c r="T1916" s="24"/>
      <c r="U1916" s="24"/>
      <c r="V1916" s="24"/>
      <c r="W1916" s="24"/>
      <c r="X1916" s="24"/>
      <c r="Y1916" s="24"/>
      <c r="Z1916" s="24"/>
      <c r="AA1916" s="24"/>
      <c r="AB1916" s="24"/>
      <c r="AC1916" s="24"/>
    </row>
    <row r="1917" spans="1:29">
      <c r="A1917" s="24"/>
      <c r="B1917" s="24"/>
      <c r="C1917" s="24"/>
      <c r="D1917" s="24"/>
      <c r="E1917" s="24"/>
      <c r="F1917" s="24"/>
      <c r="G1917" s="24"/>
      <c r="I1917" s="24"/>
      <c r="J1917" s="24"/>
      <c r="K1917" s="24"/>
      <c r="L1917" s="24"/>
      <c r="M1917" s="24"/>
      <c r="N1917" s="24"/>
      <c r="O1917" s="24"/>
      <c r="P1917" s="24"/>
      <c r="Q1917" s="24"/>
      <c r="R1917" s="24"/>
      <c r="S1917" s="24"/>
      <c r="T1917" s="24"/>
      <c r="U1917" s="24"/>
      <c r="V1917" s="24"/>
      <c r="W1917" s="24"/>
      <c r="X1917" s="24"/>
      <c r="Y1917" s="24"/>
      <c r="Z1917" s="24"/>
      <c r="AA1917" s="24"/>
      <c r="AB1917" s="24"/>
      <c r="AC1917" s="24"/>
    </row>
    <row r="1918" spans="1:29">
      <c r="A1918" s="24"/>
      <c r="B1918" s="24"/>
      <c r="C1918" s="24"/>
      <c r="D1918" s="24"/>
      <c r="E1918" s="24"/>
      <c r="F1918" s="24"/>
      <c r="G1918" s="24"/>
      <c r="I1918" s="24"/>
      <c r="J1918" s="24"/>
      <c r="K1918" s="24"/>
      <c r="L1918" s="24"/>
      <c r="M1918" s="24"/>
      <c r="N1918" s="24"/>
      <c r="O1918" s="24"/>
      <c r="P1918" s="24"/>
      <c r="Q1918" s="24"/>
      <c r="R1918" s="24"/>
      <c r="S1918" s="24"/>
      <c r="T1918" s="24"/>
      <c r="U1918" s="24"/>
      <c r="V1918" s="24"/>
      <c r="W1918" s="24"/>
      <c r="X1918" s="24"/>
      <c r="Y1918" s="24"/>
      <c r="Z1918" s="24"/>
      <c r="AA1918" s="24"/>
      <c r="AB1918" s="24"/>
      <c r="AC1918" s="24"/>
    </row>
    <row r="1919" spans="1:29">
      <c r="A1919" s="24"/>
      <c r="B1919" s="24"/>
      <c r="C1919" s="24"/>
      <c r="D1919" s="24"/>
      <c r="E1919" s="24"/>
      <c r="F1919" s="24"/>
      <c r="G1919" s="24"/>
      <c r="I1919" s="24"/>
      <c r="J1919" s="24"/>
      <c r="K1919" s="24"/>
      <c r="L1919" s="24"/>
      <c r="M1919" s="24"/>
      <c r="N1919" s="24"/>
      <c r="O1919" s="24"/>
      <c r="P1919" s="24"/>
      <c r="Q1919" s="24"/>
      <c r="R1919" s="24"/>
      <c r="S1919" s="24"/>
      <c r="T1919" s="24"/>
      <c r="U1919" s="24"/>
      <c r="V1919" s="24"/>
      <c r="W1919" s="24"/>
      <c r="X1919" s="24"/>
      <c r="Y1919" s="24"/>
      <c r="Z1919" s="24"/>
      <c r="AA1919" s="24"/>
      <c r="AB1919" s="24"/>
      <c r="AC1919" s="24"/>
    </row>
    <row r="1920" spans="1:29">
      <c r="A1920" s="24"/>
      <c r="B1920" s="24"/>
      <c r="C1920" s="24"/>
      <c r="D1920" s="24"/>
      <c r="E1920" s="24"/>
      <c r="F1920" s="24"/>
      <c r="G1920" s="24"/>
      <c r="I1920" s="24"/>
      <c r="J1920" s="24"/>
      <c r="K1920" s="24"/>
      <c r="L1920" s="24"/>
      <c r="M1920" s="24"/>
      <c r="N1920" s="24"/>
      <c r="O1920" s="24"/>
      <c r="P1920" s="24"/>
      <c r="Q1920" s="24"/>
      <c r="R1920" s="24"/>
      <c r="S1920" s="24"/>
      <c r="T1920" s="24"/>
      <c r="U1920" s="24"/>
      <c r="V1920" s="24"/>
      <c r="W1920" s="24"/>
      <c r="X1920" s="24"/>
      <c r="Y1920" s="24"/>
      <c r="Z1920" s="24"/>
      <c r="AA1920" s="24"/>
      <c r="AB1920" s="24"/>
      <c r="AC1920" s="24"/>
    </row>
    <row r="1921" spans="1:29">
      <c r="A1921" s="24"/>
      <c r="B1921" s="24"/>
      <c r="C1921" s="24"/>
      <c r="D1921" s="24"/>
      <c r="E1921" s="24"/>
      <c r="F1921" s="24"/>
      <c r="G1921" s="24"/>
      <c r="I1921" s="24"/>
      <c r="J1921" s="24"/>
      <c r="K1921" s="24"/>
      <c r="L1921" s="24"/>
      <c r="M1921" s="24"/>
      <c r="N1921" s="24"/>
      <c r="O1921" s="24"/>
      <c r="P1921" s="24"/>
      <c r="Q1921" s="24"/>
      <c r="R1921" s="24"/>
      <c r="S1921" s="24"/>
      <c r="T1921" s="24"/>
      <c r="U1921" s="24"/>
      <c r="V1921" s="24"/>
      <c r="W1921" s="24"/>
      <c r="X1921" s="24"/>
      <c r="Y1921" s="24"/>
      <c r="Z1921" s="24"/>
      <c r="AA1921" s="24"/>
      <c r="AB1921" s="24"/>
      <c r="AC1921" s="24"/>
    </row>
    <row r="1922" spans="1:29">
      <c r="A1922" s="24"/>
      <c r="B1922" s="24"/>
      <c r="C1922" s="24"/>
      <c r="D1922" s="24"/>
      <c r="E1922" s="24"/>
      <c r="F1922" s="24"/>
      <c r="G1922" s="24"/>
      <c r="I1922" s="24"/>
      <c r="J1922" s="24"/>
      <c r="K1922" s="24"/>
      <c r="L1922" s="24"/>
      <c r="M1922" s="24"/>
      <c r="N1922" s="24"/>
      <c r="O1922" s="24"/>
      <c r="P1922" s="24"/>
      <c r="Q1922" s="24"/>
      <c r="R1922" s="24"/>
      <c r="S1922" s="24"/>
      <c r="T1922" s="24"/>
      <c r="U1922" s="24"/>
      <c r="V1922" s="24"/>
      <c r="W1922" s="24"/>
      <c r="X1922" s="24"/>
      <c r="Y1922" s="24"/>
      <c r="Z1922" s="24"/>
      <c r="AA1922" s="24"/>
      <c r="AB1922" s="24"/>
      <c r="AC1922" s="24"/>
    </row>
    <row r="1923" spans="1:29">
      <c r="A1923" s="24"/>
      <c r="B1923" s="24"/>
      <c r="C1923" s="24"/>
      <c r="D1923" s="24"/>
      <c r="E1923" s="24"/>
      <c r="F1923" s="24"/>
      <c r="G1923" s="24"/>
      <c r="I1923" s="24"/>
      <c r="J1923" s="24"/>
      <c r="K1923" s="24"/>
      <c r="L1923" s="24"/>
      <c r="M1923" s="24"/>
      <c r="N1923" s="24"/>
      <c r="O1923" s="24"/>
      <c r="P1923" s="24"/>
      <c r="Q1923" s="24"/>
      <c r="R1923" s="24"/>
      <c r="S1923" s="24"/>
      <c r="T1923" s="24"/>
      <c r="U1923" s="24"/>
      <c r="V1923" s="24"/>
      <c r="W1923" s="24"/>
      <c r="X1923" s="24"/>
      <c r="Y1923" s="24"/>
      <c r="Z1923" s="24"/>
      <c r="AA1923" s="24"/>
      <c r="AB1923" s="24"/>
      <c r="AC1923" s="24"/>
    </row>
    <row r="1924" spans="1:29">
      <c r="A1924" s="24"/>
      <c r="B1924" s="24"/>
      <c r="C1924" s="24"/>
      <c r="D1924" s="24"/>
      <c r="E1924" s="24"/>
      <c r="F1924" s="24"/>
      <c r="G1924" s="24"/>
      <c r="I1924" s="24"/>
      <c r="J1924" s="24"/>
      <c r="K1924" s="24"/>
      <c r="L1924" s="24"/>
      <c r="M1924" s="24"/>
      <c r="N1924" s="24"/>
      <c r="O1924" s="24"/>
      <c r="P1924" s="24"/>
      <c r="Q1924" s="24"/>
      <c r="R1924" s="24"/>
      <c r="S1924" s="24"/>
      <c r="T1924" s="24"/>
      <c r="U1924" s="24"/>
      <c r="V1924" s="24"/>
      <c r="W1924" s="24"/>
      <c r="X1924" s="24"/>
      <c r="Y1924" s="24"/>
      <c r="Z1924" s="24"/>
      <c r="AA1924" s="24"/>
      <c r="AB1924" s="24"/>
      <c r="AC1924" s="24"/>
    </row>
    <row r="1925" spans="1:29">
      <c r="A1925" s="24"/>
      <c r="B1925" s="24"/>
      <c r="C1925" s="24"/>
      <c r="D1925" s="24"/>
      <c r="E1925" s="24"/>
      <c r="F1925" s="24"/>
      <c r="G1925" s="24"/>
      <c r="I1925" s="24"/>
      <c r="J1925" s="24"/>
      <c r="K1925" s="24"/>
      <c r="L1925" s="24"/>
      <c r="M1925" s="24"/>
      <c r="N1925" s="24"/>
      <c r="O1925" s="24"/>
      <c r="P1925" s="24"/>
      <c r="Q1925" s="24"/>
      <c r="R1925" s="24"/>
      <c r="S1925" s="24"/>
      <c r="T1925" s="24"/>
      <c r="U1925" s="24"/>
      <c r="V1925" s="24"/>
      <c r="W1925" s="24"/>
      <c r="X1925" s="24"/>
      <c r="Y1925" s="24"/>
      <c r="Z1925" s="24"/>
      <c r="AA1925" s="24"/>
      <c r="AB1925" s="24"/>
      <c r="AC1925" s="24"/>
    </row>
    <row r="1926" spans="1:29">
      <c r="A1926" s="24"/>
      <c r="B1926" s="24"/>
      <c r="C1926" s="24"/>
      <c r="D1926" s="24"/>
      <c r="E1926" s="24"/>
      <c r="F1926" s="24"/>
      <c r="G1926" s="24"/>
      <c r="I1926" s="24"/>
      <c r="J1926" s="24"/>
      <c r="K1926" s="24"/>
      <c r="L1926" s="24"/>
      <c r="M1926" s="24"/>
      <c r="N1926" s="24"/>
      <c r="O1926" s="24"/>
      <c r="P1926" s="24"/>
      <c r="Q1926" s="24"/>
      <c r="R1926" s="24"/>
      <c r="S1926" s="24"/>
      <c r="T1926" s="24"/>
      <c r="U1926" s="24"/>
      <c r="V1926" s="24"/>
      <c r="W1926" s="24"/>
      <c r="X1926" s="24"/>
      <c r="Y1926" s="24"/>
      <c r="Z1926" s="24"/>
      <c r="AA1926" s="24"/>
      <c r="AB1926" s="24"/>
      <c r="AC1926" s="24"/>
    </row>
    <row r="1927" spans="1:29">
      <c r="A1927" s="24"/>
      <c r="B1927" s="24"/>
      <c r="C1927" s="24"/>
      <c r="D1927" s="24"/>
      <c r="E1927" s="24"/>
      <c r="F1927" s="24"/>
      <c r="G1927" s="24"/>
      <c r="I1927" s="24"/>
      <c r="J1927" s="24"/>
      <c r="K1927" s="24"/>
      <c r="L1927" s="24"/>
      <c r="M1927" s="24"/>
      <c r="N1927" s="24"/>
      <c r="O1927" s="24"/>
      <c r="P1927" s="24"/>
      <c r="Q1927" s="24"/>
      <c r="R1927" s="24"/>
      <c r="S1927" s="24"/>
      <c r="T1927" s="24"/>
      <c r="U1927" s="24"/>
      <c r="V1927" s="24"/>
      <c r="W1927" s="24"/>
      <c r="X1927" s="24"/>
      <c r="Y1927" s="24"/>
      <c r="Z1927" s="24"/>
      <c r="AA1927" s="24"/>
      <c r="AB1927" s="24"/>
      <c r="AC1927" s="24"/>
    </row>
    <row r="1928" spans="1:29">
      <c r="A1928" s="24"/>
      <c r="B1928" s="24"/>
      <c r="C1928" s="24"/>
      <c r="D1928" s="24"/>
      <c r="E1928" s="24"/>
      <c r="F1928" s="24"/>
      <c r="G1928" s="24"/>
      <c r="I1928" s="24"/>
      <c r="J1928" s="24"/>
      <c r="K1928" s="24"/>
      <c r="L1928" s="24"/>
      <c r="M1928" s="24"/>
      <c r="N1928" s="24"/>
      <c r="O1928" s="24"/>
      <c r="P1928" s="24"/>
      <c r="Q1928" s="24"/>
      <c r="R1928" s="24"/>
      <c r="S1928" s="24"/>
      <c r="T1928" s="24"/>
      <c r="U1928" s="24"/>
      <c r="V1928" s="24"/>
      <c r="W1928" s="24"/>
      <c r="X1928" s="24"/>
      <c r="Y1928" s="24"/>
      <c r="Z1928" s="24"/>
      <c r="AA1928" s="24"/>
      <c r="AB1928" s="24"/>
      <c r="AC1928" s="24"/>
    </row>
    <row r="1929" spans="1:29">
      <c r="A1929" s="24"/>
      <c r="B1929" s="24"/>
      <c r="C1929" s="24"/>
      <c r="D1929" s="24"/>
      <c r="E1929" s="24"/>
      <c r="F1929" s="24"/>
      <c r="G1929" s="24"/>
      <c r="I1929" s="24"/>
      <c r="J1929" s="24"/>
      <c r="K1929" s="24"/>
      <c r="L1929" s="24"/>
      <c r="M1929" s="24"/>
      <c r="N1929" s="24"/>
      <c r="O1929" s="24"/>
      <c r="P1929" s="24"/>
      <c r="Q1929" s="24"/>
      <c r="R1929" s="24"/>
      <c r="S1929" s="24"/>
      <c r="T1929" s="24"/>
      <c r="U1929" s="24"/>
      <c r="V1929" s="24"/>
      <c r="W1929" s="24"/>
      <c r="X1929" s="24"/>
      <c r="Y1929" s="24"/>
      <c r="Z1929" s="24"/>
      <c r="AA1929" s="24"/>
      <c r="AB1929" s="24"/>
      <c r="AC1929" s="24"/>
    </row>
    <row r="1930" spans="1:29">
      <c r="A1930" s="24"/>
      <c r="B1930" s="24"/>
      <c r="C1930" s="24"/>
      <c r="D1930" s="24"/>
      <c r="E1930" s="24"/>
      <c r="F1930" s="24"/>
      <c r="G1930" s="24"/>
      <c r="I1930" s="24"/>
      <c r="J1930" s="24"/>
      <c r="K1930" s="24"/>
      <c r="L1930" s="24"/>
      <c r="M1930" s="24"/>
      <c r="N1930" s="24"/>
      <c r="O1930" s="24"/>
      <c r="P1930" s="24"/>
      <c r="Q1930" s="24"/>
      <c r="R1930" s="24"/>
      <c r="S1930" s="24"/>
      <c r="T1930" s="24"/>
      <c r="U1930" s="24"/>
      <c r="V1930" s="24"/>
      <c r="W1930" s="24"/>
      <c r="X1930" s="24"/>
      <c r="Y1930" s="24"/>
      <c r="Z1930" s="24"/>
      <c r="AA1930" s="24"/>
      <c r="AB1930" s="24"/>
      <c r="AC1930" s="24"/>
    </row>
    <row r="1931" spans="1:29">
      <c r="A1931" s="24"/>
      <c r="B1931" s="24"/>
      <c r="C1931" s="24"/>
      <c r="D1931" s="24"/>
      <c r="E1931" s="24"/>
      <c r="F1931" s="24"/>
      <c r="G1931" s="24"/>
      <c r="I1931" s="24"/>
      <c r="J1931" s="24"/>
      <c r="K1931" s="24"/>
      <c r="L1931" s="24"/>
      <c r="M1931" s="24"/>
      <c r="N1931" s="24"/>
      <c r="O1931" s="24"/>
      <c r="P1931" s="24"/>
      <c r="Q1931" s="24"/>
      <c r="R1931" s="24"/>
      <c r="S1931" s="24"/>
      <c r="T1931" s="24"/>
      <c r="U1931" s="24"/>
      <c r="V1931" s="24"/>
      <c r="W1931" s="24"/>
      <c r="X1931" s="24"/>
      <c r="Y1931" s="24"/>
      <c r="Z1931" s="24"/>
      <c r="AA1931" s="24"/>
      <c r="AB1931" s="24"/>
      <c r="AC1931" s="24"/>
    </row>
    <row r="1932" spans="1:29">
      <c r="A1932" s="24"/>
      <c r="B1932" s="24"/>
      <c r="C1932" s="24"/>
      <c r="D1932" s="24"/>
      <c r="E1932" s="24"/>
      <c r="F1932" s="24"/>
      <c r="G1932" s="24"/>
      <c r="I1932" s="24"/>
      <c r="J1932" s="24"/>
      <c r="K1932" s="24"/>
      <c r="L1932" s="24"/>
      <c r="M1932" s="24"/>
      <c r="N1932" s="24"/>
      <c r="O1932" s="24"/>
      <c r="P1932" s="24"/>
      <c r="Q1932" s="24"/>
      <c r="R1932" s="24"/>
      <c r="S1932" s="24"/>
      <c r="T1932" s="24"/>
      <c r="U1932" s="24"/>
      <c r="V1932" s="24"/>
      <c r="W1932" s="24"/>
      <c r="X1932" s="24"/>
      <c r="Y1932" s="24"/>
      <c r="Z1932" s="24"/>
      <c r="AA1932" s="24"/>
      <c r="AB1932" s="24"/>
      <c r="AC1932" s="24"/>
    </row>
    <row r="1933" spans="1:29">
      <c r="A1933" s="24"/>
      <c r="B1933" s="24"/>
      <c r="C1933" s="24"/>
      <c r="D1933" s="24"/>
      <c r="E1933" s="24"/>
      <c r="F1933" s="24"/>
      <c r="G1933" s="24"/>
      <c r="I1933" s="24"/>
      <c r="J1933" s="24"/>
      <c r="K1933" s="24"/>
      <c r="L1933" s="24"/>
      <c r="M1933" s="24"/>
      <c r="N1933" s="24"/>
      <c r="O1933" s="24"/>
      <c r="P1933" s="24"/>
      <c r="Q1933" s="24"/>
      <c r="R1933" s="24"/>
      <c r="S1933" s="24"/>
      <c r="T1933" s="24"/>
      <c r="U1933" s="24"/>
      <c r="V1933" s="24"/>
      <c r="W1933" s="24"/>
      <c r="X1933" s="24"/>
      <c r="Y1933" s="24"/>
      <c r="Z1933" s="24"/>
      <c r="AA1933" s="24"/>
      <c r="AB1933" s="24"/>
      <c r="AC1933" s="24"/>
    </row>
    <row r="1934" spans="1:29">
      <c r="A1934" s="24"/>
      <c r="B1934" s="24"/>
      <c r="C1934" s="24"/>
      <c r="D1934" s="24"/>
      <c r="E1934" s="24"/>
      <c r="F1934" s="24"/>
      <c r="G1934" s="24"/>
      <c r="I1934" s="24"/>
      <c r="J1934" s="24"/>
      <c r="K1934" s="24"/>
      <c r="L1934" s="24"/>
      <c r="M1934" s="24"/>
      <c r="N1934" s="24"/>
      <c r="O1934" s="24"/>
      <c r="P1934" s="24"/>
      <c r="Q1934" s="24"/>
      <c r="R1934" s="24"/>
      <c r="S1934" s="24"/>
      <c r="T1934" s="24"/>
      <c r="U1934" s="24"/>
      <c r="V1934" s="24"/>
      <c r="W1934" s="24"/>
      <c r="X1934" s="24"/>
      <c r="Y1934" s="24"/>
      <c r="Z1934" s="24"/>
      <c r="AA1934" s="24"/>
      <c r="AB1934" s="24"/>
      <c r="AC1934" s="24"/>
    </row>
    <row r="1935" spans="1:29">
      <c r="A1935" s="24"/>
      <c r="B1935" s="24"/>
      <c r="C1935" s="24"/>
      <c r="D1935" s="24"/>
      <c r="E1935" s="24"/>
      <c r="F1935" s="24"/>
      <c r="G1935" s="24"/>
      <c r="I1935" s="24"/>
      <c r="J1935" s="24"/>
      <c r="K1935" s="24"/>
      <c r="L1935" s="24"/>
      <c r="M1935" s="24"/>
      <c r="N1935" s="24"/>
      <c r="O1935" s="24"/>
      <c r="P1935" s="24"/>
      <c r="Q1935" s="24"/>
      <c r="R1935" s="24"/>
      <c r="S1935" s="24"/>
      <c r="T1935" s="24"/>
      <c r="U1935" s="24"/>
      <c r="V1935" s="24"/>
      <c r="W1935" s="24"/>
      <c r="X1935" s="24"/>
      <c r="Y1935" s="24"/>
      <c r="Z1935" s="24"/>
      <c r="AA1935" s="24"/>
      <c r="AB1935" s="24"/>
      <c r="AC1935" s="24"/>
    </row>
    <row r="1936" spans="1:29">
      <c r="A1936" s="24"/>
      <c r="B1936" s="24"/>
      <c r="C1936" s="24"/>
      <c r="D1936" s="24"/>
      <c r="E1936" s="24"/>
      <c r="F1936" s="24"/>
      <c r="G1936" s="24"/>
      <c r="I1936" s="24"/>
      <c r="J1936" s="24"/>
      <c r="K1936" s="24"/>
      <c r="L1936" s="24"/>
      <c r="M1936" s="24"/>
      <c r="N1936" s="24"/>
      <c r="O1936" s="24"/>
      <c r="P1936" s="24"/>
      <c r="Q1936" s="24"/>
      <c r="R1936" s="24"/>
      <c r="S1936" s="24"/>
      <c r="T1936" s="24"/>
      <c r="U1936" s="24"/>
      <c r="V1936" s="24"/>
      <c r="W1936" s="24"/>
      <c r="X1936" s="24"/>
      <c r="Y1936" s="24"/>
      <c r="Z1936" s="24"/>
      <c r="AA1936" s="24"/>
      <c r="AB1936" s="24"/>
      <c r="AC1936" s="24"/>
    </row>
    <row r="1937" spans="1:29">
      <c r="A1937" s="24"/>
      <c r="B1937" s="24"/>
      <c r="C1937" s="24"/>
      <c r="D1937" s="24"/>
      <c r="E1937" s="24"/>
      <c r="F1937" s="24"/>
      <c r="G1937" s="24"/>
      <c r="I1937" s="24"/>
      <c r="J1937" s="24"/>
      <c r="K1937" s="24"/>
      <c r="L1937" s="24"/>
      <c r="M1937" s="24"/>
      <c r="N1937" s="24"/>
      <c r="O1937" s="24"/>
      <c r="P1937" s="24"/>
      <c r="Q1937" s="24"/>
      <c r="R1937" s="24"/>
      <c r="S1937" s="24"/>
      <c r="T1937" s="24"/>
      <c r="U1937" s="24"/>
      <c r="V1937" s="24"/>
      <c r="W1937" s="24"/>
      <c r="X1937" s="24"/>
      <c r="Y1937" s="24"/>
      <c r="Z1937" s="24"/>
      <c r="AA1937" s="24"/>
      <c r="AB1937" s="24"/>
      <c r="AC1937" s="24"/>
    </row>
    <row r="1938" spans="1:29">
      <c r="A1938" s="24"/>
      <c r="B1938" s="24"/>
      <c r="C1938" s="24"/>
      <c r="D1938" s="24"/>
      <c r="E1938" s="24"/>
      <c r="F1938" s="24"/>
      <c r="G1938" s="24"/>
      <c r="I1938" s="24"/>
      <c r="J1938" s="24"/>
      <c r="K1938" s="24"/>
      <c r="L1938" s="24"/>
      <c r="M1938" s="24"/>
      <c r="N1938" s="24"/>
      <c r="O1938" s="24"/>
      <c r="P1938" s="24"/>
      <c r="Q1938" s="24"/>
      <c r="R1938" s="24"/>
      <c r="S1938" s="24"/>
      <c r="T1938" s="24"/>
      <c r="U1938" s="24"/>
      <c r="V1938" s="24"/>
      <c r="W1938" s="24"/>
      <c r="X1938" s="24"/>
      <c r="Y1938" s="24"/>
      <c r="Z1938" s="24"/>
      <c r="AA1938" s="24"/>
      <c r="AB1938" s="24"/>
      <c r="AC1938" s="24"/>
    </row>
    <row r="1939" spans="1:29">
      <c r="A1939" s="24"/>
      <c r="B1939" s="24"/>
      <c r="C1939" s="24"/>
      <c r="D1939" s="24"/>
      <c r="E1939" s="24"/>
      <c r="F1939" s="24"/>
      <c r="G1939" s="24"/>
      <c r="I1939" s="24"/>
      <c r="J1939" s="24"/>
      <c r="K1939" s="24"/>
      <c r="L1939" s="24"/>
      <c r="M1939" s="24"/>
      <c r="N1939" s="24"/>
      <c r="O1939" s="24"/>
      <c r="P1939" s="24"/>
      <c r="Q1939" s="24"/>
      <c r="R1939" s="24"/>
      <c r="S1939" s="24"/>
      <c r="T1939" s="24"/>
      <c r="U1939" s="24"/>
      <c r="V1939" s="24"/>
      <c r="W1939" s="24"/>
      <c r="X1939" s="24"/>
      <c r="Y1939" s="24"/>
      <c r="Z1939" s="24"/>
      <c r="AA1939" s="24"/>
      <c r="AB1939" s="24"/>
      <c r="AC1939" s="24"/>
    </row>
    <row r="1940" spans="1:29">
      <c r="A1940" s="24"/>
      <c r="B1940" s="24"/>
      <c r="C1940" s="24"/>
      <c r="D1940" s="24"/>
      <c r="E1940" s="24"/>
      <c r="F1940" s="24"/>
      <c r="G1940" s="24"/>
      <c r="I1940" s="24"/>
      <c r="J1940" s="24"/>
      <c r="K1940" s="24"/>
      <c r="L1940" s="24"/>
      <c r="M1940" s="24"/>
      <c r="N1940" s="24"/>
      <c r="O1940" s="24"/>
      <c r="P1940" s="24"/>
      <c r="Q1940" s="24"/>
      <c r="R1940" s="24"/>
      <c r="S1940" s="24"/>
      <c r="T1940" s="24"/>
      <c r="U1940" s="24"/>
      <c r="V1940" s="24"/>
      <c r="W1940" s="24"/>
      <c r="X1940" s="24"/>
      <c r="Y1940" s="24"/>
      <c r="Z1940" s="24"/>
      <c r="AA1940" s="24"/>
      <c r="AB1940" s="24"/>
      <c r="AC1940" s="24"/>
    </row>
    <row r="1941" spans="1:29">
      <c r="A1941" s="24"/>
      <c r="B1941" s="24"/>
      <c r="C1941" s="24"/>
      <c r="D1941" s="24"/>
      <c r="E1941" s="24"/>
      <c r="F1941" s="24"/>
      <c r="G1941" s="24"/>
      <c r="I1941" s="24"/>
      <c r="J1941" s="24"/>
      <c r="K1941" s="24"/>
      <c r="L1941" s="24"/>
      <c r="M1941" s="24"/>
      <c r="N1941" s="24"/>
      <c r="O1941" s="24"/>
      <c r="P1941" s="24"/>
      <c r="Q1941" s="24"/>
      <c r="R1941" s="24"/>
      <c r="S1941" s="24"/>
      <c r="T1941" s="24"/>
      <c r="U1941" s="24"/>
      <c r="V1941" s="24"/>
      <c r="W1941" s="24"/>
      <c r="X1941" s="24"/>
      <c r="Y1941" s="24"/>
      <c r="Z1941" s="24"/>
      <c r="AA1941" s="24"/>
      <c r="AB1941" s="24"/>
      <c r="AC1941" s="24"/>
    </row>
    <row r="1942" spans="1:29">
      <c r="A1942" s="24"/>
      <c r="B1942" s="24"/>
      <c r="C1942" s="24"/>
      <c r="D1942" s="24"/>
      <c r="E1942" s="24"/>
      <c r="F1942" s="24"/>
      <c r="G1942" s="24"/>
      <c r="I1942" s="24"/>
      <c r="J1942" s="24"/>
      <c r="K1942" s="24"/>
      <c r="L1942" s="24"/>
      <c r="M1942" s="24"/>
      <c r="N1942" s="24"/>
      <c r="O1942" s="24"/>
      <c r="P1942" s="24"/>
      <c r="Q1942" s="24"/>
      <c r="R1942" s="24"/>
      <c r="S1942" s="24"/>
      <c r="T1942" s="24"/>
      <c r="U1942" s="24"/>
      <c r="V1942" s="24"/>
      <c r="W1942" s="24"/>
      <c r="X1942" s="24"/>
      <c r="Y1942" s="24"/>
      <c r="Z1942" s="24"/>
      <c r="AA1942" s="24"/>
      <c r="AB1942" s="24"/>
      <c r="AC1942" s="24"/>
    </row>
    <row r="1943" spans="1:29">
      <c r="A1943" s="24"/>
      <c r="B1943" s="24"/>
      <c r="C1943" s="24"/>
      <c r="D1943" s="24"/>
      <c r="E1943" s="24"/>
      <c r="F1943" s="24"/>
      <c r="G1943" s="24"/>
      <c r="I1943" s="24"/>
      <c r="J1943" s="24"/>
      <c r="K1943" s="24"/>
      <c r="L1943" s="24"/>
      <c r="M1943" s="24"/>
      <c r="N1943" s="24"/>
      <c r="O1943" s="24"/>
      <c r="P1943" s="24"/>
      <c r="Q1943" s="24"/>
      <c r="R1943" s="24"/>
      <c r="S1943" s="24"/>
      <c r="T1943" s="24"/>
      <c r="U1943" s="24"/>
      <c r="V1943" s="24"/>
      <c r="W1943" s="24"/>
      <c r="X1943" s="24"/>
      <c r="Y1943" s="24"/>
      <c r="Z1943" s="24"/>
      <c r="AA1943" s="24"/>
      <c r="AB1943" s="24"/>
      <c r="AC1943" s="24"/>
    </row>
    <row r="1944" spans="1:29">
      <c r="A1944" s="24"/>
      <c r="B1944" s="24"/>
      <c r="C1944" s="24"/>
      <c r="D1944" s="24"/>
      <c r="E1944" s="24"/>
      <c r="F1944" s="24"/>
      <c r="G1944" s="24"/>
      <c r="I1944" s="24"/>
      <c r="J1944" s="24"/>
      <c r="K1944" s="24"/>
      <c r="L1944" s="24"/>
      <c r="M1944" s="24"/>
      <c r="N1944" s="24"/>
      <c r="O1944" s="24"/>
      <c r="P1944" s="24"/>
      <c r="Q1944" s="24"/>
      <c r="R1944" s="24"/>
      <c r="S1944" s="24"/>
      <c r="T1944" s="24"/>
      <c r="U1944" s="24"/>
      <c r="V1944" s="24"/>
      <c r="W1944" s="24"/>
      <c r="X1944" s="24"/>
      <c r="Y1944" s="24"/>
      <c r="Z1944" s="24"/>
      <c r="AA1944" s="24"/>
      <c r="AB1944" s="24"/>
      <c r="AC1944" s="24"/>
    </row>
    <row r="1945" spans="1:29">
      <c r="A1945" s="24"/>
      <c r="B1945" s="24"/>
      <c r="C1945" s="24"/>
      <c r="D1945" s="24"/>
      <c r="E1945" s="24"/>
      <c r="F1945" s="24"/>
      <c r="G1945" s="24"/>
      <c r="I1945" s="24"/>
      <c r="J1945" s="24"/>
      <c r="K1945" s="24"/>
      <c r="L1945" s="24"/>
      <c r="M1945" s="24"/>
      <c r="N1945" s="24"/>
      <c r="O1945" s="24"/>
      <c r="P1945" s="24"/>
      <c r="Q1945" s="24"/>
      <c r="R1945" s="24"/>
      <c r="S1945" s="24"/>
      <c r="T1945" s="24"/>
      <c r="U1945" s="24"/>
      <c r="V1945" s="24"/>
      <c r="W1945" s="24"/>
      <c r="X1945" s="24"/>
      <c r="Y1945" s="24"/>
      <c r="Z1945" s="24"/>
      <c r="AA1945" s="24"/>
      <c r="AB1945" s="24"/>
      <c r="AC1945" s="24"/>
    </row>
    <row r="1946" spans="1:29">
      <c r="A1946" s="24"/>
      <c r="B1946" s="24"/>
      <c r="C1946" s="24"/>
      <c r="D1946" s="24"/>
      <c r="E1946" s="24"/>
      <c r="F1946" s="24"/>
      <c r="G1946" s="24"/>
      <c r="I1946" s="24"/>
      <c r="J1946" s="24"/>
      <c r="K1946" s="24"/>
      <c r="L1946" s="24"/>
      <c r="M1946" s="24"/>
      <c r="N1946" s="24"/>
      <c r="O1946" s="24"/>
      <c r="P1946" s="24"/>
      <c r="Q1946" s="24"/>
      <c r="R1946" s="24"/>
      <c r="S1946" s="24"/>
      <c r="T1946" s="24"/>
      <c r="U1946" s="24"/>
      <c r="V1946" s="24"/>
      <c r="W1946" s="24"/>
      <c r="X1946" s="24"/>
      <c r="Y1946" s="24"/>
      <c r="Z1946" s="24"/>
      <c r="AA1946" s="24"/>
      <c r="AB1946" s="24"/>
      <c r="AC1946" s="24"/>
    </row>
    <row r="1947" spans="1:29">
      <c r="A1947" s="24"/>
      <c r="B1947" s="24"/>
      <c r="C1947" s="24"/>
      <c r="D1947" s="24"/>
      <c r="E1947" s="24"/>
      <c r="F1947" s="24"/>
      <c r="G1947" s="24"/>
      <c r="I1947" s="24"/>
      <c r="J1947" s="24"/>
      <c r="K1947" s="24"/>
      <c r="L1947" s="24"/>
      <c r="M1947" s="24"/>
      <c r="N1947" s="24"/>
      <c r="O1947" s="24"/>
      <c r="P1947" s="24"/>
      <c r="Q1947" s="24"/>
      <c r="R1947" s="24"/>
      <c r="S1947" s="24"/>
      <c r="T1947" s="24"/>
      <c r="U1947" s="24"/>
      <c r="V1947" s="24"/>
      <c r="W1947" s="24"/>
      <c r="X1947" s="24"/>
      <c r="Y1947" s="24"/>
      <c r="Z1947" s="24"/>
      <c r="AA1947" s="24"/>
      <c r="AB1947" s="24"/>
      <c r="AC1947" s="24"/>
    </row>
    <row r="1948" spans="1:29">
      <c r="A1948" s="24"/>
      <c r="B1948" s="24"/>
      <c r="C1948" s="24"/>
      <c r="D1948" s="24"/>
      <c r="E1948" s="24"/>
      <c r="F1948" s="24"/>
      <c r="G1948" s="24"/>
      <c r="I1948" s="24"/>
      <c r="J1948" s="24"/>
      <c r="K1948" s="24"/>
      <c r="L1948" s="24"/>
      <c r="M1948" s="24"/>
      <c r="N1948" s="24"/>
      <c r="O1948" s="24"/>
      <c r="P1948" s="24"/>
      <c r="Q1948" s="24"/>
      <c r="R1948" s="24"/>
      <c r="S1948" s="24"/>
      <c r="T1948" s="24"/>
      <c r="U1948" s="24"/>
      <c r="V1948" s="24"/>
      <c r="W1948" s="24"/>
      <c r="X1948" s="24"/>
      <c r="Y1948" s="24"/>
      <c r="Z1948" s="24"/>
      <c r="AA1948" s="24"/>
      <c r="AB1948" s="24"/>
      <c r="AC1948" s="24"/>
    </row>
    <row r="1949" spans="1:29">
      <c r="A1949" s="24"/>
      <c r="B1949" s="24"/>
      <c r="C1949" s="24"/>
      <c r="D1949" s="24"/>
      <c r="E1949" s="24"/>
      <c r="F1949" s="24"/>
      <c r="G1949" s="24"/>
      <c r="I1949" s="24"/>
      <c r="J1949" s="24"/>
      <c r="K1949" s="24"/>
      <c r="L1949" s="24"/>
      <c r="M1949" s="24"/>
      <c r="N1949" s="24"/>
      <c r="O1949" s="24"/>
      <c r="P1949" s="24"/>
      <c r="Q1949" s="24"/>
      <c r="R1949" s="24"/>
      <c r="S1949" s="24"/>
      <c r="T1949" s="24"/>
      <c r="U1949" s="24"/>
      <c r="V1949" s="24"/>
      <c r="W1949" s="24"/>
      <c r="X1949" s="24"/>
      <c r="Y1949" s="24"/>
      <c r="Z1949" s="24"/>
      <c r="AA1949" s="24"/>
      <c r="AB1949" s="24"/>
      <c r="AC1949" s="24"/>
    </row>
    <row r="1950" spans="1:29">
      <c r="A1950" s="24"/>
      <c r="B1950" s="24"/>
      <c r="C1950" s="24"/>
      <c r="D1950" s="24"/>
      <c r="E1950" s="24"/>
      <c r="F1950" s="24"/>
      <c r="G1950" s="24"/>
      <c r="I1950" s="24"/>
      <c r="J1950" s="24"/>
      <c r="K1950" s="24"/>
      <c r="L1950" s="24"/>
      <c r="M1950" s="24"/>
      <c r="N1950" s="24"/>
      <c r="O1950" s="24"/>
      <c r="P1950" s="24"/>
      <c r="Q1950" s="24"/>
      <c r="R1950" s="24"/>
      <c r="S1950" s="24"/>
      <c r="T1950" s="24"/>
      <c r="U1950" s="24"/>
      <c r="V1950" s="24"/>
      <c r="W1950" s="24"/>
      <c r="X1950" s="24"/>
      <c r="Y1950" s="24"/>
      <c r="Z1950" s="24"/>
      <c r="AA1950" s="24"/>
      <c r="AB1950" s="24"/>
      <c r="AC1950" s="24"/>
    </row>
    <row r="1951" spans="1:29">
      <c r="A1951" s="24"/>
      <c r="B1951" s="24"/>
      <c r="C1951" s="24"/>
      <c r="D1951" s="24"/>
      <c r="E1951" s="24"/>
      <c r="F1951" s="24"/>
      <c r="G1951" s="24"/>
      <c r="I1951" s="24"/>
      <c r="J1951" s="24"/>
      <c r="K1951" s="24"/>
      <c r="L1951" s="24"/>
      <c r="M1951" s="24"/>
      <c r="N1951" s="24"/>
      <c r="O1951" s="24"/>
      <c r="P1951" s="24"/>
      <c r="Q1951" s="24"/>
      <c r="R1951" s="24"/>
      <c r="S1951" s="24"/>
      <c r="T1951" s="24"/>
      <c r="U1951" s="24"/>
      <c r="V1951" s="24"/>
      <c r="W1951" s="24"/>
      <c r="X1951" s="24"/>
      <c r="Y1951" s="24"/>
      <c r="Z1951" s="24"/>
      <c r="AA1951" s="24"/>
      <c r="AB1951" s="24"/>
      <c r="AC1951" s="24"/>
    </row>
    <row r="1952" spans="1:29">
      <c r="A1952" s="24"/>
      <c r="B1952" s="24"/>
      <c r="C1952" s="24"/>
      <c r="D1952" s="24"/>
      <c r="E1952" s="24"/>
      <c r="F1952" s="24"/>
      <c r="G1952" s="24"/>
      <c r="I1952" s="24"/>
      <c r="J1952" s="24"/>
      <c r="K1952" s="24"/>
      <c r="L1952" s="24"/>
      <c r="M1952" s="24"/>
      <c r="N1952" s="24"/>
      <c r="O1952" s="24"/>
      <c r="P1952" s="24"/>
      <c r="Q1952" s="24"/>
      <c r="R1952" s="24"/>
      <c r="S1952" s="24"/>
      <c r="T1952" s="24"/>
      <c r="U1952" s="24"/>
      <c r="V1952" s="24"/>
      <c r="W1952" s="24"/>
      <c r="X1952" s="24"/>
      <c r="Y1952" s="24"/>
      <c r="Z1952" s="24"/>
      <c r="AA1952" s="24"/>
      <c r="AB1952" s="24"/>
      <c r="AC1952" s="24"/>
    </row>
    <row r="1953" spans="1:29">
      <c r="A1953" s="24"/>
      <c r="B1953" s="24"/>
      <c r="C1953" s="24"/>
      <c r="D1953" s="24"/>
      <c r="E1953" s="24"/>
      <c r="F1953" s="24"/>
      <c r="G1953" s="24"/>
      <c r="I1953" s="24"/>
      <c r="J1953" s="24"/>
      <c r="K1953" s="24"/>
      <c r="L1953" s="24"/>
      <c r="M1953" s="24"/>
      <c r="N1953" s="24"/>
      <c r="O1953" s="24"/>
      <c r="P1953" s="24"/>
      <c r="Q1953" s="24"/>
      <c r="R1953" s="24"/>
      <c r="S1953" s="24"/>
      <c r="T1953" s="24"/>
      <c r="U1953" s="24"/>
      <c r="V1953" s="24"/>
      <c r="W1953" s="24"/>
      <c r="X1953" s="24"/>
      <c r="Y1953" s="24"/>
      <c r="Z1953" s="24"/>
      <c r="AA1953" s="24"/>
      <c r="AB1953" s="24"/>
      <c r="AC1953" s="24"/>
    </row>
    <row r="1954" spans="1:29">
      <c r="A1954" s="24"/>
      <c r="B1954" s="24"/>
      <c r="C1954" s="24"/>
      <c r="D1954" s="24"/>
      <c r="E1954" s="24"/>
      <c r="F1954" s="24"/>
      <c r="G1954" s="24"/>
      <c r="I1954" s="24"/>
      <c r="J1954" s="24"/>
      <c r="K1954" s="24"/>
      <c r="L1954" s="24"/>
      <c r="M1954" s="24"/>
      <c r="N1954" s="24"/>
      <c r="O1954" s="24"/>
      <c r="P1954" s="24"/>
      <c r="Q1954" s="24"/>
      <c r="R1954" s="24"/>
      <c r="S1954" s="24"/>
      <c r="T1954" s="24"/>
      <c r="U1954" s="24"/>
      <c r="V1954" s="24"/>
      <c r="W1954" s="24"/>
      <c r="X1954" s="24"/>
      <c r="Y1954" s="24"/>
      <c r="Z1954" s="24"/>
      <c r="AA1954" s="24"/>
      <c r="AB1954" s="24"/>
      <c r="AC1954" s="24"/>
    </row>
    <row r="1955" spans="1:29">
      <c r="A1955" s="24"/>
      <c r="B1955" s="24"/>
      <c r="C1955" s="24"/>
      <c r="D1955" s="24"/>
      <c r="E1955" s="24"/>
      <c r="F1955" s="24"/>
      <c r="G1955" s="24"/>
      <c r="I1955" s="24"/>
      <c r="J1955" s="24"/>
      <c r="K1955" s="24"/>
      <c r="L1955" s="24"/>
      <c r="M1955" s="24"/>
      <c r="N1955" s="24"/>
      <c r="O1955" s="24"/>
      <c r="P1955" s="24"/>
      <c r="Q1955" s="24"/>
      <c r="R1955" s="24"/>
      <c r="S1955" s="24"/>
      <c r="T1955" s="24"/>
      <c r="U1955" s="24"/>
      <c r="V1955" s="24"/>
      <c r="W1955" s="24"/>
      <c r="X1955" s="24"/>
      <c r="Y1955" s="24"/>
      <c r="Z1955" s="24"/>
      <c r="AA1955" s="24"/>
      <c r="AB1955" s="24"/>
      <c r="AC1955" s="24"/>
    </row>
    <row r="1956" spans="1:29">
      <c r="A1956" s="24"/>
      <c r="B1956" s="24"/>
      <c r="C1956" s="24"/>
      <c r="D1956" s="24"/>
      <c r="E1956" s="24"/>
      <c r="F1956" s="24"/>
      <c r="G1956" s="24"/>
      <c r="I1956" s="24"/>
      <c r="J1956" s="24"/>
      <c r="K1956" s="24"/>
      <c r="L1956" s="24"/>
      <c r="M1956" s="24"/>
      <c r="N1956" s="24"/>
      <c r="O1956" s="24"/>
      <c r="P1956" s="24"/>
      <c r="Q1956" s="24"/>
      <c r="R1956" s="24"/>
      <c r="S1956" s="24"/>
      <c r="T1956" s="24"/>
      <c r="U1956" s="24"/>
      <c r="V1956" s="24"/>
      <c r="W1956" s="24"/>
      <c r="X1956" s="24"/>
      <c r="Y1956" s="24"/>
      <c r="Z1956" s="24"/>
      <c r="AA1956" s="24"/>
      <c r="AB1956" s="24"/>
      <c r="AC1956" s="24"/>
    </row>
    <row r="1957" spans="1:29">
      <c r="A1957" s="24"/>
      <c r="B1957" s="24"/>
      <c r="C1957" s="24"/>
      <c r="D1957" s="24"/>
      <c r="E1957" s="24"/>
      <c r="F1957" s="24"/>
      <c r="G1957" s="24"/>
      <c r="I1957" s="24"/>
      <c r="J1957" s="24"/>
      <c r="K1957" s="24"/>
      <c r="L1957" s="24"/>
      <c r="M1957" s="24"/>
      <c r="N1957" s="24"/>
      <c r="O1957" s="24"/>
      <c r="P1957" s="24"/>
      <c r="Q1957" s="24"/>
      <c r="R1957" s="24"/>
      <c r="S1957" s="24"/>
      <c r="T1957" s="24"/>
      <c r="U1957" s="24"/>
      <c r="V1957" s="24"/>
      <c r="W1957" s="24"/>
      <c r="X1957" s="24"/>
      <c r="Y1957" s="24"/>
      <c r="Z1957" s="24"/>
      <c r="AA1957" s="24"/>
      <c r="AB1957" s="24"/>
      <c r="AC1957" s="24"/>
    </row>
    <row r="1958" spans="1:29">
      <c r="A1958" s="24"/>
      <c r="B1958" s="24"/>
      <c r="C1958" s="24"/>
      <c r="D1958" s="24"/>
      <c r="E1958" s="24"/>
      <c r="F1958" s="24"/>
      <c r="G1958" s="24"/>
      <c r="I1958" s="24"/>
      <c r="J1958" s="24"/>
      <c r="K1958" s="24"/>
      <c r="L1958" s="24"/>
      <c r="M1958" s="24"/>
      <c r="N1958" s="24"/>
      <c r="O1958" s="24"/>
      <c r="P1958" s="24"/>
      <c r="Q1958" s="24"/>
      <c r="R1958" s="24"/>
      <c r="S1958" s="24"/>
      <c r="T1958" s="24"/>
      <c r="U1958" s="24"/>
      <c r="V1958" s="24"/>
      <c r="W1958" s="24"/>
      <c r="X1958" s="24"/>
      <c r="Y1958" s="24"/>
      <c r="Z1958" s="24"/>
      <c r="AA1958" s="24"/>
      <c r="AB1958" s="24"/>
      <c r="AC1958" s="24"/>
    </row>
    <row r="1959" spans="1:29">
      <c r="A1959" s="24"/>
      <c r="B1959" s="24"/>
      <c r="C1959" s="24"/>
      <c r="D1959" s="24"/>
      <c r="E1959" s="24"/>
      <c r="F1959" s="24"/>
      <c r="G1959" s="24"/>
      <c r="I1959" s="24"/>
      <c r="J1959" s="24"/>
      <c r="K1959" s="24"/>
      <c r="L1959" s="24"/>
      <c r="M1959" s="24"/>
      <c r="N1959" s="24"/>
      <c r="O1959" s="24"/>
      <c r="P1959" s="24"/>
      <c r="Q1959" s="24"/>
      <c r="R1959" s="24"/>
      <c r="S1959" s="24"/>
      <c r="T1959" s="24"/>
      <c r="U1959" s="24"/>
      <c r="V1959" s="24"/>
      <c r="W1959" s="24"/>
      <c r="X1959" s="24"/>
      <c r="Y1959" s="24"/>
      <c r="Z1959" s="24"/>
      <c r="AA1959" s="24"/>
      <c r="AB1959" s="24"/>
      <c r="AC1959" s="24"/>
    </row>
    <row r="1960" spans="1:29">
      <c r="A1960" s="24"/>
      <c r="B1960" s="24"/>
      <c r="C1960" s="24"/>
      <c r="D1960" s="24"/>
      <c r="E1960" s="24"/>
      <c r="F1960" s="24"/>
      <c r="G1960" s="24"/>
      <c r="I1960" s="24"/>
      <c r="J1960" s="24"/>
      <c r="K1960" s="24"/>
      <c r="L1960" s="24"/>
      <c r="M1960" s="24"/>
      <c r="N1960" s="24"/>
      <c r="O1960" s="24"/>
      <c r="P1960" s="24"/>
      <c r="Q1960" s="24"/>
      <c r="R1960" s="24"/>
      <c r="S1960" s="24"/>
      <c r="T1960" s="24"/>
      <c r="U1960" s="24"/>
      <c r="V1960" s="24"/>
      <c r="W1960" s="24"/>
      <c r="X1960" s="24"/>
      <c r="Y1960" s="24"/>
      <c r="Z1960" s="24"/>
      <c r="AA1960" s="24"/>
      <c r="AB1960" s="24"/>
      <c r="AC1960" s="24"/>
    </row>
    <row r="1961" spans="1:29">
      <c r="A1961" s="24"/>
      <c r="B1961" s="24"/>
      <c r="C1961" s="24"/>
      <c r="D1961" s="24"/>
      <c r="E1961" s="24"/>
      <c r="F1961" s="24"/>
      <c r="G1961" s="24"/>
      <c r="I1961" s="24"/>
      <c r="J1961" s="24"/>
      <c r="K1961" s="24"/>
      <c r="L1961" s="24"/>
      <c r="M1961" s="24"/>
      <c r="N1961" s="24"/>
      <c r="O1961" s="24"/>
      <c r="P1961" s="24"/>
      <c r="Q1961" s="24"/>
      <c r="R1961" s="24"/>
      <c r="S1961" s="24"/>
      <c r="T1961" s="24"/>
      <c r="U1961" s="24"/>
      <c r="V1961" s="24"/>
      <c r="W1961" s="24"/>
      <c r="X1961" s="24"/>
      <c r="Y1961" s="24"/>
      <c r="Z1961" s="24"/>
      <c r="AA1961" s="24"/>
      <c r="AB1961" s="24"/>
      <c r="AC1961" s="24"/>
    </row>
    <row r="1962" spans="1:29">
      <c r="A1962" s="24"/>
      <c r="B1962" s="24"/>
      <c r="C1962" s="24"/>
      <c r="D1962" s="24"/>
      <c r="E1962" s="24"/>
      <c r="F1962" s="24"/>
      <c r="G1962" s="24"/>
      <c r="I1962" s="24"/>
      <c r="J1962" s="24"/>
      <c r="K1962" s="24"/>
      <c r="L1962" s="24"/>
      <c r="M1962" s="24"/>
      <c r="N1962" s="24"/>
      <c r="O1962" s="24"/>
      <c r="P1962" s="24"/>
      <c r="Q1962" s="24"/>
      <c r="R1962" s="24"/>
      <c r="S1962" s="24"/>
      <c r="T1962" s="24"/>
      <c r="U1962" s="24"/>
      <c r="V1962" s="24"/>
      <c r="W1962" s="24"/>
      <c r="X1962" s="24"/>
      <c r="Y1962" s="24"/>
      <c r="Z1962" s="24"/>
      <c r="AA1962" s="24"/>
      <c r="AB1962" s="24"/>
      <c r="AC1962" s="24"/>
    </row>
    <row r="1963" spans="1:29">
      <c r="A1963" s="24"/>
      <c r="B1963" s="24"/>
      <c r="C1963" s="24"/>
      <c r="D1963" s="24"/>
      <c r="E1963" s="24"/>
      <c r="F1963" s="24"/>
      <c r="G1963" s="24"/>
      <c r="I1963" s="24"/>
      <c r="J1963" s="24"/>
      <c r="K1963" s="24"/>
      <c r="L1963" s="24"/>
      <c r="M1963" s="24"/>
      <c r="N1963" s="24"/>
      <c r="O1963" s="24"/>
      <c r="P1963" s="24"/>
      <c r="Q1963" s="24"/>
      <c r="R1963" s="24"/>
      <c r="S1963" s="24"/>
      <c r="T1963" s="24"/>
      <c r="U1963" s="24"/>
      <c r="V1963" s="24"/>
      <c r="W1963" s="24"/>
      <c r="X1963" s="24"/>
      <c r="Y1963" s="24"/>
      <c r="Z1963" s="24"/>
      <c r="AA1963" s="24"/>
      <c r="AB1963" s="24"/>
      <c r="AC1963" s="24"/>
    </row>
    <row r="1964" spans="1:29">
      <c r="A1964" s="24"/>
      <c r="B1964" s="24"/>
      <c r="C1964" s="24"/>
      <c r="D1964" s="24"/>
      <c r="E1964" s="24"/>
      <c r="F1964" s="24"/>
      <c r="G1964" s="24"/>
      <c r="I1964" s="24"/>
      <c r="J1964" s="24"/>
      <c r="K1964" s="24"/>
      <c r="L1964" s="24"/>
      <c r="M1964" s="24"/>
      <c r="N1964" s="24"/>
      <c r="O1964" s="24"/>
      <c r="P1964" s="24"/>
      <c r="Q1964" s="24"/>
      <c r="R1964" s="24"/>
      <c r="S1964" s="24"/>
      <c r="T1964" s="24"/>
      <c r="U1964" s="24"/>
      <c r="V1964" s="24"/>
      <c r="W1964" s="24"/>
      <c r="X1964" s="24"/>
      <c r="Y1964" s="24"/>
      <c r="Z1964" s="24"/>
      <c r="AA1964" s="24"/>
      <c r="AB1964" s="24"/>
      <c r="AC1964" s="24"/>
    </row>
    <row r="1965" spans="1:29">
      <c r="A1965" s="24"/>
      <c r="B1965" s="24"/>
      <c r="C1965" s="24"/>
      <c r="D1965" s="24"/>
      <c r="E1965" s="24"/>
      <c r="F1965" s="24"/>
      <c r="G1965" s="24"/>
      <c r="I1965" s="24"/>
      <c r="J1965" s="24"/>
      <c r="K1965" s="24"/>
      <c r="L1965" s="24"/>
      <c r="M1965" s="24"/>
      <c r="N1965" s="24"/>
      <c r="O1965" s="24"/>
      <c r="P1965" s="24"/>
      <c r="Q1965" s="24"/>
      <c r="R1965" s="24"/>
      <c r="S1965" s="24"/>
      <c r="T1965" s="24"/>
      <c r="U1965" s="24"/>
      <c r="V1965" s="24"/>
      <c r="W1965" s="24"/>
      <c r="X1965" s="24"/>
      <c r="Y1965" s="24"/>
      <c r="Z1965" s="24"/>
      <c r="AA1965" s="24"/>
      <c r="AB1965" s="24"/>
      <c r="AC1965" s="24"/>
    </row>
    <row r="1966" spans="1:29">
      <c r="A1966" s="24"/>
      <c r="B1966" s="24"/>
      <c r="C1966" s="24"/>
      <c r="D1966" s="24"/>
      <c r="E1966" s="24"/>
      <c r="F1966" s="24"/>
      <c r="G1966" s="24"/>
      <c r="I1966" s="24"/>
      <c r="J1966" s="24"/>
      <c r="K1966" s="24"/>
      <c r="L1966" s="24"/>
      <c r="M1966" s="24"/>
      <c r="N1966" s="24"/>
      <c r="O1966" s="24"/>
      <c r="P1966" s="24"/>
      <c r="Q1966" s="24"/>
      <c r="R1966" s="24"/>
      <c r="S1966" s="24"/>
      <c r="T1966" s="24"/>
      <c r="U1966" s="24"/>
      <c r="V1966" s="24"/>
      <c r="W1966" s="24"/>
      <c r="X1966" s="24"/>
      <c r="Y1966" s="24"/>
      <c r="Z1966" s="24"/>
      <c r="AA1966" s="24"/>
      <c r="AB1966" s="24"/>
      <c r="AC1966" s="24"/>
    </row>
    <row r="1967" spans="1:29">
      <c r="A1967" s="24"/>
      <c r="B1967" s="24"/>
      <c r="C1967" s="24"/>
      <c r="D1967" s="24"/>
      <c r="E1967" s="24"/>
      <c r="F1967" s="24"/>
      <c r="G1967" s="24"/>
      <c r="I1967" s="24"/>
      <c r="J1967" s="24"/>
      <c r="K1967" s="24"/>
      <c r="L1967" s="24"/>
      <c r="M1967" s="24"/>
      <c r="N1967" s="24"/>
      <c r="O1967" s="24"/>
      <c r="P1967" s="24"/>
      <c r="Q1967" s="24"/>
      <c r="R1967" s="24"/>
      <c r="S1967" s="24"/>
      <c r="T1967" s="24"/>
      <c r="U1967" s="24"/>
      <c r="V1967" s="24"/>
      <c r="W1967" s="24"/>
      <c r="X1967" s="24"/>
      <c r="Y1967" s="24"/>
      <c r="Z1967" s="24"/>
      <c r="AA1967" s="24"/>
      <c r="AB1967" s="24"/>
      <c r="AC1967" s="24"/>
    </row>
    <row r="1968" spans="1:29">
      <c r="A1968" s="24"/>
      <c r="B1968" s="24"/>
      <c r="C1968" s="24"/>
      <c r="D1968" s="24"/>
      <c r="E1968" s="24"/>
      <c r="F1968" s="24"/>
      <c r="G1968" s="24"/>
      <c r="I1968" s="24"/>
      <c r="J1968" s="24"/>
      <c r="K1968" s="24"/>
      <c r="L1968" s="24"/>
      <c r="M1968" s="24"/>
      <c r="N1968" s="24"/>
      <c r="O1968" s="24"/>
      <c r="P1968" s="24"/>
      <c r="Q1968" s="24"/>
      <c r="R1968" s="24"/>
      <c r="S1968" s="24"/>
      <c r="T1968" s="24"/>
      <c r="U1968" s="24"/>
      <c r="V1968" s="24"/>
      <c r="W1968" s="24"/>
      <c r="X1968" s="24"/>
      <c r="Y1968" s="24"/>
      <c r="Z1968" s="24"/>
      <c r="AA1968" s="24"/>
      <c r="AB1968" s="24"/>
      <c r="AC1968" s="24"/>
    </row>
    <row r="1969" spans="1:29">
      <c r="A1969" s="24"/>
      <c r="B1969" s="24"/>
      <c r="C1969" s="24"/>
      <c r="D1969" s="24"/>
      <c r="E1969" s="24"/>
      <c r="F1969" s="24"/>
      <c r="G1969" s="24"/>
      <c r="I1969" s="24"/>
      <c r="J1969" s="24"/>
      <c r="K1969" s="24"/>
      <c r="L1969" s="24"/>
      <c r="M1969" s="24"/>
      <c r="N1969" s="24"/>
      <c r="O1969" s="24"/>
      <c r="P1969" s="24"/>
      <c r="Q1969" s="24"/>
      <c r="R1969" s="24"/>
      <c r="S1969" s="24"/>
      <c r="T1969" s="24"/>
      <c r="U1969" s="24"/>
      <c r="V1969" s="24"/>
      <c r="W1969" s="24"/>
      <c r="X1969" s="24"/>
      <c r="Y1969" s="24"/>
      <c r="Z1969" s="24"/>
      <c r="AA1969" s="24"/>
      <c r="AB1969" s="24"/>
      <c r="AC1969" s="24"/>
    </row>
    <row r="1970" spans="1:29">
      <c r="A1970" s="24"/>
      <c r="B1970" s="24"/>
      <c r="C1970" s="24"/>
      <c r="D1970" s="24"/>
      <c r="E1970" s="24"/>
      <c r="F1970" s="24"/>
      <c r="G1970" s="24"/>
      <c r="I1970" s="24"/>
      <c r="J1970" s="24"/>
      <c r="K1970" s="24"/>
      <c r="L1970" s="24"/>
      <c r="M1970" s="24"/>
      <c r="N1970" s="24"/>
      <c r="O1970" s="24"/>
      <c r="P1970" s="24"/>
      <c r="Q1970" s="24"/>
      <c r="R1970" s="24"/>
      <c r="S1970" s="24"/>
      <c r="T1970" s="24"/>
      <c r="U1970" s="24"/>
      <c r="V1970" s="24"/>
      <c r="W1970" s="24"/>
      <c r="X1970" s="24"/>
      <c r="Y1970" s="24"/>
      <c r="Z1970" s="24"/>
      <c r="AA1970" s="24"/>
      <c r="AB1970" s="24"/>
      <c r="AC1970" s="24"/>
    </row>
    <row r="1971" spans="1:29">
      <c r="A1971" s="24"/>
      <c r="B1971" s="24"/>
      <c r="C1971" s="24"/>
      <c r="D1971" s="24"/>
      <c r="E1971" s="24"/>
      <c r="F1971" s="24"/>
      <c r="G1971" s="24"/>
      <c r="I1971" s="24"/>
      <c r="J1971" s="24"/>
      <c r="K1971" s="24"/>
      <c r="L1971" s="24"/>
      <c r="M1971" s="24"/>
      <c r="N1971" s="24"/>
      <c r="O1971" s="24"/>
      <c r="P1971" s="24"/>
      <c r="Q1971" s="24"/>
      <c r="R1971" s="24"/>
      <c r="S1971" s="24"/>
      <c r="T1971" s="24"/>
      <c r="U1971" s="24"/>
      <c r="V1971" s="24"/>
      <c r="W1971" s="24"/>
      <c r="X1971" s="24"/>
      <c r="Y1971" s="24"/>
      <c r="Z1971" s="24"/>
      <c r="AA1971" s="24"/>
      <c r="AB1971" s="24"/>
      <c r="AC1971" s="24"/>
    </row>
    <row r="1972" spans="1:29">
      <c r="A1972" s="24"/>
      <c r="B1972" s="24"/>
      <c r="C1972" s="24"/>
      <c r="D1972" s="24"/>
      <c r="E1972" s="24"/>
      <c r="F1972" s="24"/>
      <c r="G1972" s="24"/>
      <c r="I1972" s="24"/>
      <c r="J1972" s="24"/>
      <c r="K1972" s="24"/>
      <c r="L1972" s="24"/>
      <c r="M1972" s="24"/>
      <c r="N1972" s="24"/>
      <c r="O1972" s="24"/>
      <c r="P1972" s="24"/>
      <c r="Q1972" s="24"/>
      <c r="R1972" s="24"/>
      <c r="S1972" s="24"/>
      <c r="T1972" s="24"/>
      <c r="U1972" s="24"/>
      <c r="V1972" s="24"/>
      <c r="W1972" s="24"/>
      <c r="X1972" s="24"/>
      <c r="Y1972" s="24"/>
      <c r="Z1972" s="24"/>
      <c r="AA1972" s="24"/>
      <c r="AB1972" s="24"/>
      <c r="AC1972" s="24"/>
    </row>
    <row r="1973" spans="1:29">
      <c r="A1973" s="24"/>
      <c r="B1973" s="24"/>
      <c r="C1973" s="24"/>
      <c r="D1973" s="24"/>
      <c r="E1973" s="24"/>
      <c r="F1973" s="24"/>
      <c r="G1973" s="24"/>
      <c r="I1973" s="24"/>
      <c r="J1973" s="24"/>
      <c r="K1973" s="24"/>
      <c r="L1973" s="24"/>
      <c r="M1973" s="24"/>
      <c r="N1973" s="24"/>
      <c r="O1973" s="24"/>
      <c r="P1973" s="24"/>
      <c r="Q1973" s="24"/>
      <c r="R1973" s="24"/>
      <c r="S1973" s="24"/>
      <c r="T1973" s="24"/>
      <c r="U1973" s="24"/>
      <c r="V1973" s="24"/>
      <c r="W1973" s="24"/>
      <c r="X1973" s="24"/>
      <c r="Y1973" s="24"/>
      <c r="Z1973" s="24"/>
      <c r="AA1973" s="24"/>
      <c r="AB1973" s="24"/>
      <c r="AC1973" s="24"/>
    </row>
    <row r="1974" spans="1:29">
      <c r="A1974" s="24"/>
      <c r="B1974" s="24"/>
      <c r="C1974" s="24"/>
      <c r="D1974" s="24"/>
      <c r="E1974" s="24"/>
      <c r="F1974" s="24"/>
      <c r="G1974" s="24"/>
      <c r="I1974" s="24"/>
      <c r="J1974" s="24"/>
      <c r="K1974" s="24"/>
      <c r="L1974" s="24"/>
      <c r="M1974" s="24"/>
      <c r="N1974" s="24"/>
      <c r="O1974" s="24"/>
      <c r="P1974" s="24"/>
      <c r="Q1974" s="24"/>
      <c r="R1974" s="24"/>
      <c r="S1974" s="24"/>
      <c r="T1974" s="24"/>
      <c r="U1974" s="24"/>
      <c r="V1974" s="24"/>
      <c r="W1974" s="24"/>
      <c r="X1974" s="24"/>
      <c r="Y1974" s="24"/>
      <c r="Z1974" s="24"/>
      <c r="AA1974" s="24"/>
      <c r="AB1974" s="24"/>
      <c r="AC1974" s="24"/>
    </row>
    <row r="1975" spans="1:29">
      <c r="A1975" s="24"/>
      <c r="B1975" s="24"/>
      <c r="C1975" s="24"/>
      <c r="D1975" s="24"/>
      <c r="E1975" s="24"/>
      <c r="F1975" s="24"/>
      <c r="G1975" s="24"/>
      <c r="I1975" s="24"/>
      <c r="J1975" s="24"/>
      <c r="K1975" s="24"/>
      <c r="L1975" s="24"/>
      <c r="M1975" s="24"/>
      <c r="N1975" s="24"/>
      <c r="O1975" s="24"/>
      <c r="P1975" s="24"/>
      <c r="Q1975" s="24"/>
      <c r="R1975" s="24"/>
      <c r="S1975" s="24"/>
      <c r="T1975" s="24"/>
      <c r="U1975" s="24"/>
      <c r="V1975" s="24"/>
      <c r="W1975" s="24"/>
      <c r="X1975" s="24"/>
      <c r="Y1975" s="24"/>
      <c r="Z1975" s="24"/>
      <c r="AA1975" s="24"/>
      <c r="AB1975" s="24"/>
      <c r="AC1975" s="24"/>
    </row>
    <row r="1976" spans="1:29">
      <c r="A1976" s="24"/>
      <c r="B1976" s="24"/>
      <c r="C1976" s="24"/>
      <c r="D1976" s="24"/>
      <c r="E1976" s="24"/>
      <c r="F1976" s="24"/>
      <c r="G1976" s="24"/>
      <c r="I1976" s="24"/>
      <c r="J1976" s="24"/>
      <c r="K1976" s="24"/>
      <c r="L1976" s="24"/>
      <c r="M1976" s="24"/>
      <c r="N1976" s="24"/>
      <c r="O1976" s="24"/>
      <c r="P1976" s="24"/>
      <c r="Q1976" s="24"/>
      <c r="R1976" s="24"/>
      <c r="S1976" s="24"/>
      <c r="T1976" s="24"/>
      <c r="U1976" s="24"/>
      <c r="V1976" s="24"/>
      <c r="W1976" s="24"/>
      <c r="X1976" s="24"/>
      <c r="Y1976" s="24"/>
      <c r="Z1976" s="24"/>
      <c r="AA1976" s="24"/>
      <c r="AB1976" s="24"/>
      <c r="AC1976" s="24"/>
    </row>
    <row r="1977" spans="1:29">
      <c r="A1977" s="24"/>
      <c r="B1977" s="24"/>
      <c r="C1977" s="24"/>
      <c r="D1977" s="24"/>
      <c r="E1977" s="24"/>
      <c r="F1977" s="24"/>
      <c r="G1977" s="24"/>
      <c r="I1977" s="24"/>
      <c r="J1977" s="24"/>
      <c r="K1977" s="24"/>
      <c r="L1977" s="24"/>
      <c r="M1977" s="24"/>
      <c r="N1977" s="24"/>
      <c r="O1977" s="24"/>
      <c r="P1977" s="24"/>
      <c r="Q1977" s="24"/>
      <c r="R1977" s="24"/>
      <c r="S1977" s="24"/>
      <c r="T1977" s="24"/>
      <c r="U1977" s="24"/>
      <c r="V1977" s="24"/>
      <c r="W1977" s="24"/>
      <c r="X1977" s="24"/>
      <c r="Y1977" s="24"/>
      <c r="Z1977" s="24"/>
      <c r="AA1977" s="24"/>
      <c r="AB1977" s="24"/>
      <c r="AC1977" s="24"/>
    </row>
    <row r="1978" spans="1:29">
      <c r="A1978" s="24"/>
      <c r="B1978" s="24"/>
      <c r="C1978" s="24"/>
      <c r="D1978" s="24"/>
      <c r="E1978" s="24"/>
      <c r="F1978" s="24"/>
      <c r="G1978" s="24"/>
      <c r="I1978" s="24"/>
      <c r="J1978" s="24"/>
      <c r="K1978" s="24"/>
      <c r="L1978" s="24"/>
      <c r="M1978" s="24"/>
      <c r="N1978" s="24"/>
      <c r="O1978" s="24"/>
      <c r="P1978" s="24"/>
      <c r="Q1978" s="24"/>
      <c r="R1978" s="24"/>
      <c r="S1978" s="24"/>
      <c r="T1978" s="24"/>
      <c r="U1978" s="24"/>
      <c r="V1978" s="24"/>
      <c r="W1978" s="24"/>
      <c r="X1978" s="24"/>
      <c r="Y1978" s="24"/>
      <c r="Z1978" s="24"/>
      <c r="AA1978" s="24"/>
      <c r="AB1978" s="24"/>
      <c r="AC1978" s="24"/>
    </row>
    <row r="1979" spans="1:29">
      <c r="A1979" s="24"/>
      <c r="B1979" s="24"/>
      <c r="C1979" s="24"/>
      <c r="D1979" s="24"/>
      <c r="E1979" s="24"/>
      <c r="F1979" s="24"/>
      <c r="G1979" s="24"/>
      <c r="I1979" s="24"/>
      <c r="J1979" s="24"/>
      <c r="K1979" s="24"/>
      <c r="L1979" s="24"/>
      <c r="M1979" s="24"/>
      <c r="N1979" s="24"/>
      <c r="O1979" s="24"/>
      <c r="P1979" s="24"/>
      <c r="Q1979" s="24"/>
      <c r="R1979" s="24"/>
      <c r="S1979" s="24"/>
      <c r="T1979" s="24"/>
      <c r="U1979" s="24"/>
      <c r="V1979" s="24"/>
      <c r="W1979" s="24"/>
      <c r="X1979" s="24"/>
      <c r="Y1979" s="24"/>
      <c r="Z1979" s="24"/>
      <c r="AA1979" s="24"/>
      <c r="AB1979" s="24"/>
      <c r="AC1979" s="24"/>
    </row>
    <row r="1980" spans="1:29">
      <c r="A1980" s="24"/>
      <c r="B1980" s="24"/>
      <c r="C1980" s="24"/>
      <c r="D1980" s="24"/>
      <c r="E1980" s="24"/>
      <c r="F1980" s="24"/>
      <c r="G1980" s="24"/>
      <c r="I1980" s="24"/>
      <c r="J1980" s="24"/>
      <c r="K1980" s="24"/>
      <c r="L1980" s="24"/>
      <c r="M1980" s="24"/>
      <c r="N1980" s="24"/>
      <c r="O1980" s="24"/>
      <c r="P1980" s="24"/>
      <c r="Q1980" s="24"/>
      <c r="R1980" s="24"/>
      <c r="S1980" s="24"/>
      <c r="T1980" s="24"/>
      <c r="U1980" s="24"/>
      <c r="V1980" s="24"/>
      <c r="W1980" s="24"/>
      <c r="X1980" s="24"/>
      <c r="Y1980" s="24"/>
      <c r="Z1980" s="24"/>
      <c r="AA1980" s="24"/>
      <c r="AB1980" s="24"/>
      <c r="AC1980" s="24"/>
    </row>
    <row r="1981" spans="1:29">
      <c r="A1981" s="24"/>
      <c r="B1981" s="24"/>
      <c r="C1981" s="24"/>
      <c r="D1981" s="24"/>
      <c r="E1981" s="24"/>
      <c r="F1981" s="24"/>
      <c r="G1981" s="24"/>
      <c r="I1981" s="24"/>
      <c r="J1981" s="24"/>
      <c r="K1981" s="24"/>
      <c r="L1981" s="24"/>
      <c r="M1981" s="24"/>
      <c r="N1981" s="24"/>
      <c r="O1981" s="24"/>
      <c r="P1981" s="24"/>
      <c r="Q1981" s="24"/>
      <c r="R1981" s="24"/>
      <c r="S1981" s="24"/>
      <c r="T1981" s="24"/>
      <c r="U1981" s="24"/>
      <c r="V1981" s="24"/>
      <c r="W1981" s="24"/>
      <c r="X1981" s="24"/>
      <c r="Y1981" s="24"/>
      <c r="Z1981" s="24"/>
      <c r="AA1981" s="24"/>
      <c r="AB1981" s="24"/>
      <c r="AC1981" s="24"/>
    </row>
    <row r="1982" spans="1:29">
      <c r="A1982" s="24"/>
      <c r="B1982" s="24"/>
      <c r="C1982" s="24"/>
      <c r="D1982" s="24"/>
      <c r="E1982" s="24"/>
      <c r="F1982" s="24"/>
      <c r="G1982" s="24"/>
      <c r="I1982" s="24"/>
      <c r="J1982" s="24"/>
      <c r="K1982" s="24"/>
      <c r="L1982" s="24"/>
      <c r="M1982" s="24"/>
      <c r="N1982" s="24"/>
      <c r="O1982" s="24"/>
      <c r="P1982" s="24"/>
      <c r="Q1982" s="24"/>
      <c r="R1982" s="24"/>
      <c r="S1982" s="24"/>
      <c r="T1982" s="24"/>
      <c r="U1982" s="24"/>
      <c r="V1982" s="24"/>
      <c r="W1982" s="24"/>
      <c r="X1982" s="24"/>
      <c r="Y1982" s="24"/>
      <c r="Z1982" s="24"/>
      <c r="AA1982" s="24"/>
      <c r="AB1982" s="24"/>
      <c r="AC1982" s="24"/>
    </row>
    <row r="1983" spans="1:29">
      <c r="A1983" s="24"/>
      <c r="B1983" s="24"/>
      <c r="C1983" s="24"/>
      <c r="D1983" s="24"/>
      <c r="E1983" s="24"/>
      <c r="F1983" s="24"/>
      <c r="G1983" s="24"/>
      <c r="I1983" s="24"/>
      <c r="J1983" s="24"/>
      <c r="K1983" s="24"/>
      <c r="L1983" s="24"/>
      <c r="M1983" s="24"/>
      <c r="N1983" s="24"/>
      <c r="O1983" s="24"/>
      <c r="P1983" s="24"/>
      <c r="Q1983" s="24"/>
      <c r="R1983" s="24"/>
      <c r="S1983" s="24"/>
      <c r="T1983" s="24"/>
      <c r="U1983" s="24"/>
      <c r="V1983" s="24"/>
      <c r="W1983" s="24"/>
      <c r="X1983" s="24"/>
      <c r="Y1983" s="24"/>
      <c r="Z1983" s="24"/>
      <c r="AA1983" s="24"/>
      <c r="AB1983" s="24"/>
      <c r="AC1983" s="24"/>
    </row>
    <row r="1984" spans="1:29">
      <c r="A1984" s="24"/>
      <c r="B1984" s="24"/>
      <c r="C1984" s="24"/>
      <c r="D1984" s="24"/>
      <c r="E1984" s="24"/>
      <c r="F1984" s="24"/>
      <c r="G1984" s="24"/>
      <c r="I1984" s="24"/>
      <c r="J1984" s="24"/>
      <c r="K1984" s="24"/>
      <c r="L1984" s="24"/>
      <c r="M1984" s="24"/>
      <c r="N1984" s="24"/>
      <c r="O1984" s="24"/>
      <c r="P1984" s="24"/>
      <c r="Q1984" s="24"/>
      <c r="R1984" s="24"/>
      <c r="S1984" s="24"/>
      <c r="T1984" s="24"/>
      <c r="U1984" s="24"/>
      <c r="V1984" s="24"/>
      <c r="W1984" s="24"/>
      <c r="X1984" s="24"/>
      <c r="Y1984" s="24"/>
      <c r="Z1984" s="24"/>
      <c r="AA1984" s="24"/>
      <c r="AB1984" s="24"/>
      <c r="AC1984" s="24"/>
    </row>
    <row r="1985" spans="1:29">
      <c r="A1985" s="24"/>
      <c r="B1985" s="24"/>
      <c r="C1985" s="24"/>
      <c r="D1985" s="24"/>
      <c r="E1985" s="24"/>
      <c r="F1985" s="24"/>
      <c r="G1985" s="24"/>
      <c r="I1985" s="24"/>
      <c r="J1985" s="24"/>
      <c r="K1985" s="24"/>
      <c r="L1985" s="24"/>
      <c r="M1985" s="24"/>
      <c r="N1985" s="24"/>
      <c r="O1985" s="24"/>
      <c r="P1985" s="24"/>
      <c r="Q1985" s="24"/>
      <c r="R1985" s="24"/>
      <c r="S1985" s="24"/>
      <c r="T1985" s="24"/>
      <c r="U1985" s="24"/>
      <c r="V1985" s="24"/>
      <c r="W1985" s="24"/>
      <c r="X1985" s="24"/>
      <c r="Y1985" s="24"/>
      <c r="Z1985" s="24"/>
      <c r="AA1985" s="24"/>
      <c r="AB1985" s="24"/>
      <c r="AC1985" s="24"/>
    </row>
    <row r="1986" spans="1:29">
      <c r="A1986" s="24"/>
      <c r="B1986" s="24"/>
      <c r="C1986" s="24"/>
      <c r="D1986" s="24"/>
      <c r="E1986" s="24"/>
      <c r="F1986" s="24"/>
      <c r="G1986" s="24"/>
      <c r="I1986" s="24"/>
      <c r="J1986" s="24"/>
      <c r="K1986" s="24"/>
      <c r="L1986" s="24"/>
      <c r="M1986" s="24"/>
      <c r="N1986" s="24"/>
      <c r="O1986" s="24"/>
      <c r="P1986" s="24"/>
      <c r="Q1986" s="24"/>
      <c r="R1986" s="24"/>
      <c r="S1986" s="24"/>
      <c r="T1986" s="24"/>
      <c r="U1986" s="24"/>
      <c r="V1986" s="24"/>
      <c r="W1986" s="24"/>
      <c r="X1986" s="24"/>
      <c r="Y1986" s="24"/>
      <c r="Z1986" s="24"/>
      <c r="AA1986" s="24"/>
      <c r="AB1986" s="24"/>
      <c r="AC1986" s="24"/>
    </row>
    <row r="1987" spans="1:29">
      <c r="A1987" s="24"/>
      <c r="B1987" s="24"/>
      <c r="C1987" s="24"/>
      <c r="D1987" s="24"/>
      <c r="E1987" s="24"/>
      <c r="F1987" s="24"/>
      <c r="G1987" s="24"/>
      <c r="I1987" s="24"/>
      <c r="J1987" s="24"/>
      <c r="K1987" s="24"/>
      <c r="L1987" s="24"/>
      <c r="M1987" s="24"/>
      <c r="N1987" s="24"/>
      <c r="O1987" s="24"/>
      <c r="P1987" s="24"/>
      <c r="Q1987" s="24"/>
      <c r="R1987" s="24"/>
      <c r="S1987" s="24"/>
      <c r="T1987" s="24"/>
      <c r="U1987" s="24"/>
      <c r="V1987" s="24"/>
      <c r="W1987" s="24"/>
      <c r="X1987" s="24"/>
      <c r="Y1987" s="24"/>
      <c r="Z1987" s="24"/>
      <c r="AA1987" s="24"/>
      <c r="AB1987" s="24"/>
      <c r="AC1987" s="24"/>
    </row>
    <row r="1988" spans="1:29">
      <c r="A1988" s="24"/>
      <c r="B1988" s="24"/>
      <c r="C1988" s="24"/>
      <c r="D1988" s="24"/>
      <c r="E1988" s="24"/>
      <c r="F1988" s="24"/>
      <c r="G1988" s="24"/>
      <c r="I1988" s="24"/>
      <c r="J1988" s="24"/>
      <c r="K1988" s="24"/>
      <c r="L1988" s="24"/>
      <c r="M1988" s="24"/>
      <c r="N1988" s="24"/>
      <c r="O1988" s="24"/>
      <c r="P1988" s="24"/>
      <c r="Q1988" s="24"/>
      <c r="R1988" s="24"/>
      <c r="S1988" s="24"/>
      <c r="T1988" s="24"/>
      <c r="U1988" s="24"/>
      <c r="V1988" s="24"/>
      <c r="W1988" s="24"/>
      <c r="X1988" s="24"/>
      <c r="Y1988" s="24"/>
      <c r="Z1988" s="24"/>
      <c r="AA1988" s="24"/>
      <c r="AB1988" s="24"/>
      <c r="AC1988" s="24"/>
    </row>
    <row r="1989" spans="1:29">
      <c r="A1989" s="24"/>
      <c r="B1989" s="24"/>
      <c r="C1989" s="24"/>
      <c r="D1989" s="24"/>
      <c r="E1989" s="24"/>
      <c r="F1989" s="24"/>
      <c r="G1989" s="24"/>
      <c r="I1989" s="24"/>
      <c r="J1989" s="24"/>
      <c r="K1989" s="24"/>
      <c r="L1989" s="24"/>
      <c r="M1989" s="24"/>
      <c r="N1989" s="24"/>
      <c r="O1989" s="24"/>
      <c r="P1989" s="24"/>
      <c r="Q1989" s="24"/>
      <c r="R1989" s="24"/>
      <c r="S1989" s="24"/>
      <c r="T1989" s="24"/>
      <c r="U1989" s="24"/>
      <c r="V1989" s="24"/>
      <c r="W1989" s="24"/>
      <c r="X1989" s="24"/>
      <c r="Y1989" s="24"/>
      <c r="Z1989" s="24"/>
      <c r="AA1989" s="24"/>
      <c r="AB1989" s="24"/>
      <c r="AC1989" s="24"/>
    </row>
    <row r="1990" spans="1:29">
      <c r="A1990" s="24"/>
      <c r="B1990" s="24"/>
      <c r="C1990" s="24"/>
      <c r="D1990" s="24"/>
      <c r="E1990" s="24"/>
      <c r="F1990" s="24"/>
      <c r="G1990" s="24"/>
      <c r="I1990" s="24"/>
      <c r="J1990" s="24"/>
      <c r="K1990" s="24"/>
      <c r="L1990" s="24"/>
      <c r="M1990" s="24"/>
      <c r="N1990" s="24"/>
      <c r="O1990" s="24"/>
      <c r="P1990" s="24"/>
      <c r="Q1990" s="24"/>
      <c r="R1990" s="24"/>
      <c r="S1990" s="24"/>
      <c r="T1990" s="24"/>
      <c r="U1990" s="24"/>
      <c r="V1990" s="24"/>
      <c r="W1990" s="24"/>
      <c r="X1990" s="24"/>
      <c r="Y1990" s="24"/>
      <c r="Z1990" s="24"/>
      <c r="AA1990" s="24"/>
      <c r="AB1990" s="24"/>
      <c r="AC1990" s="24"/>
    </row>
    <row r="1991" spans="1:29">
      <c r="A1991" s="24"/>
      <c r="B1991" s="24"/>
      <c r="C1991" s="24"/>
      <c r="D1991" s="24"/>
      <c r="E1991" s="24"/>
      <c r="F1991" s="24"/>
      <c r="G1991" s="24"/>
      <c r="I1991" s="24"/>
      <c r="J1991" s="24"/>
      <c r="K1991" s="24"/>
      <c r="L1991" s="24"/>
      <c r="M1991" s="24"/>
      <c r="N1991" s="24"/>
      <c r="O1991" s="24"/>
      <c r="P1991" s="24"/>
      <c r="Q1991" s="24"/>
      <c r="R1991" s="24"/>
      <c r="S1991" s="24"/>
      <c r="T1991" s="24"/>
      <c r="U1991" s="24"/>
      <c r="V1991" s="24"/>
      <c r="W1991" s="24"/>
      <c r="X1991" s="24"/>
      <c r="Y1991" s="24"/>
      <c r="Z1991" s="24"/>
      <c r="AA1991" s="24"/>
      <c r="AB1991" s="24"/>
      <c r="AC1991" s="24"/>
    </row>
    <row r="1992" spans="1:29">
      <c r="A1992" s="24"/>
      <c r="B1992" s="24"/>
      <c r="C1992" s="24"/>
      <c r="D1992" s="24"/>
      <c r="E1992" s="24"/>
      <c r="F1992" s="24"/>
      <c r="G1992" s="24"/>
      <c r="I1992" s="24"/>
      <c r="J1992" s="24"/>
      <c r="K1992" s="24"/>
      <c r="L1992" s="24"/>
      <c r="M1992" s="24"/>
      <c r="N1992" s="24"/>
      <c r="O1992" s="24"/>
      <c r="P1992" s="24"/>
      <c r="Q1992" s="24"/>
      <c r="R1992" s="24"/>
      <c r="S1992" s="24"/>
      <c r="T1992" s="24"/>
      <c r="U1992" s="24"/>
      <c r="V1992" s="24"/>
      <c r="W1992" s="24"/>
      <c r="X1992" s="24"/>
      <c r="Y1992" s="24"/>
      <c r="Z1992" s="24"/>
      <c r="AA1992" s="24"/>
      <c r="AB1992" s="24"/>
      <c r="AC1992" s="24"/>
    </row>
    <row r="1993" spans="1:29">
      <c r="A1993" s="24"/>
      <c r="B1993" s="24"/>
      <c r="C1993" s="24"/>
      <c r="D1993" s="24"/>
      <c r="E1993" s="24"/>
      <c r="F1993" s="24"/>
      <c r="G1993" s="24"/>
      <c r="I1993" s="24"/>
      <c r="J1993" s="24"/>
      <c r="K1993" s="24"/>
      <c r="L1993" s="24"/>
      <c r="M1993" s="24"/>
      <c r="N1993" s="24"/>
      <c r="O1993" s="24"/>
      <c r="P1993" s="24"/>
      <c r="Q1993" s="24"/>
      <c r="R1993" s="24"/>
      <c r="S1993" s="24"/>
      <c r="T1993" s="24"/>
      <c r="U1993" s="24"/>
      <c r="V1993" s="24"/>
      <c r="W1993" s="24"/>
      <c r="X1993" s="24"/>
      <c r="Y1993" s="24"/>
      <c r="Z1993" s="24"/>
      <c r="AA1993" s="24"/>
      <c r="AB1993" s="24"/>
      <c r="AC1993" s="24"/>
    </row>
    <row r="1994" spans="1:29">
      <c r="A1994" s="24"/>
      <c r="B1994" s="24"/>
      <c r="C1994" s="24"/>
      <c r="D1994" s="24"/>
      <c r="E1994" s="24"/>
      <c r="F1994" s="24"/>
      <c r="G1994" s="24"/>
      <c r="I1994" s="24"/>
      <c r="J1994" s="24"/>
      <c r="K1994" s="24"/>
      <c r="L1994" s="24"/>
      <c r="M1994" s="24"/>
      <c r="N1994" s="24"/>
      <c r="O1994" s="24"/>
      <c r="P1994" s="24"/>
      <c r="Q1994" s="24"/>
      <c r="R1994" s="24"/>
      <c r="S1994" s="24"/>
      <c r="T1994" s="24"/>
      <c r="U1994" s="24"/>
      <c r="V1994" s="24"/>
      <c r="W1994" s="24"/>
      <c r="X1994" s="24"/>
      <c r="Y1994" s="24"/>
      <c r="Z1994" s="24"/>
      <c r="AA1994" s="24"/>
      <c r="AB1994" s="24"/>
      <c r="AC1994" s="24"/>
    </row>
    <row r="1995" spans="1:29">
      <c r="A1995" s="24"/>
      <c r="B1995" s="24"/>
      <c r="C1995" s="24"/>
      <c r="D1995" s="24"/>
      <c r="E1995" s="24"/>
      <c r="F1995" s="24"/>
      <c r="G1995" s="24"/>
      <c r="I1995" s="24"/>
      <c r="J1995" s="24"/>
      <c r="K1995" s="24"/>
      <c r="L1995" s="24"/>
      <c r="M1995" s="24"/>
      <c r="N1995" s="24"/>
      <c r="O1995" s="24"/>
      <c r="P1995" s="24"/>
      <c r="Q1995" s="24"/>
      <c r="R1995" s="24"/>
      <c r="S1995" s="24"/>
      <c r="T1995" s="24"/>
      <c r="U1995" s="24"/>
      <c r="V1995" s="24"/>
      <c r="X1995" s="24"/>
      <c r="Y1995" s="24"/>
      <c r="Z1995" s="24"/>
      <c r="AA1995" s="24"/>
      <c r="AB1995" s="24"/>
      <c r="AC1995" s="24"/>
    </row>
    <row r="1996" spans="1:29">
      <c r="A1996" s="24"/>
      <c r="B1996" s="24"/>
      <c r="C1996" s="24"/>
      <c r="D1996" s="24"/>
      <c r="E1996" s="24"/>
      <c r="F1996" s="24"/>
      <c r="G1996" s="24"/>
      <c r="I1996" s="24"/>
      <c r="J1996" s="24"/>
      <c r="K1996" s="24"/>
      <c r="L1996" s="24"/>
      <c r="M1996" s="24"/>
      <c r="N1996" s="24"/>
      <c r="O1996" s="24"/>
      <c r="P1996" s="24"/>
      <c r="Q1996" s="24"/>
      <c r="R1996" s="24"/>
      <c r="S1996" s="24"/>
      <c r="T1996" s="24"/>
      <c r="U1996" s="24"/>
      <c r="V1996" s="24"/>
      <c r="X1996" s="24"/>
      <c r="Y1996" s="24"/>
      <c r="Z1996" s="24"/>
      <c r="AA1996" s="24"/>
      <c r="AB1996" s="24"/>
      <c r="AC1996" s="24"/>
    </row>
    <row r="1997" spans="1:29">
      <c r="A1997" s="24"/>
      <c r="B1997" s="24"/>
      <c r="C1997" s="24"/>
      <c r="D1997" s="24"/>
      <c r="E1997" s="24"/>
      <c r="F1997" s="24"/>
      <c r="G1997" s="24"/>
      <c r="I1997" s="24"/>
      <c r="J1997" s="24"/>
      <c r="K1997" s="24"/>
      <c r="L1997" s="24"/>
      <c r="M1997" s="24"/>
      <c r="N1997" s="24"/>
      <c r="O1997" s="24"/>
      <c r="P1997" s="24"/>
      <c r="Q1997" s="24"/>
      <c r="R1997" s="24"/>
      <c r="S1997" s="24"/>
      <c r="T1997" s="24"/>
      <c r="U1997" s="24"/>
      <c r="V1997" s="24"/>
      <c r="X1997" s="24"/>
      <c r="Y1997" s="24"/>
      <c r="Z1997" s="24"/>
      <c r="AA1997" s="24"/>
      <c r="AB1997" s="24"/>
      <c r="AC1997" s="24"/>
    </row>
    <row r="1998" spans="1:29">
      <c r="A1998" s="24"/>
      <c r="B1998" s="24"/>
      <c r="C1998" s="24"/>
      <c r="D1998" s="24"/>
      <c r="E1998" s="24"/>
      <c r="F1998" s="24"/>
      <c r="G1998" s="24"/>
      <c r="I1998" s="24"/>
      <c r="J1998" s="24"/>
      <c r="K1998" s="24"/>
      <c r="L1998" s="24"/>
      <c r="M1998" s="24"/>
      <c r="N1998" s="24"/>
      <c r="O1998" s="24"/>
      <c r="P1998" s="24"/>
      <c r="Q1998" s="24"/>
      <c r="R1998" s="24"/>
      <c r="S1998" s="24"/>
      <c r="T1998" s="24"/>
      <c r="U1998" s="24"/>
      <c r="V1998" s="24"/>
      <c r="X1998" s="24"/>
      <c r="Y1998" s="24"/>
      <c r="Z1998" s="24"/>
      <c r="AA1998" s="24"/>
      <c r="AB1998" s="24"/>
      <c r="AC1998" s="24"/>
    </row>
    <row r="1999" spans="1:29">
      <c r="A1999" s="24"/>
      <c r="B1999" s="24"/>
      <c r="C1999" s="24"/>
      <c r="D1999" s="24"/>
      <c r="E1999" s="24"/>
      <c r="F1999" s="24"/>
      <c r="G1999" s="24"/>
      <c r="I1999" s="24"/>
      <c r="J1999" s="24"/>
      <c r="K1999" s="24"/>
      <c r="L1999" s="24"/>
      <c r="M1999" s="24"/>
      <c r="N1999" s="24"/>
      <c r="O1999" s="24"/>
      <c r="P1999" s="24"/>
      <c r="Q1999" s="24"/>
      <c r="R1999" s="24"/>
      <c r="S1999" s="24"/>
      <c r="T1999" s="24"/>
      <c r="U1999" s="24"/>
      <c r="V1999" s="24"/>
      <c r="X1999" s="24"/>
      <c r="Y1999" s="24"/>
      <c r="Z1999" s="24"/>
      <c r="AA1999" s="24"/>
      <c r="AB1999" s="24"/>
      <c r="AC1999" s="24"/>
    </row>
    <row r="2000" spans="1:29">
      <c r="A2000" s="24"/>
      <c r="B2000" s="24"/>
      <c r="C2000" s="24"/>
      <c r="D2000" s="24"/>
      <c r="E2000" s="24"/>
      <c r="F2000" s="24"/>
      <c r="G2000" s="24"/>
      <c r="I2000" s="24"/>
      <c r="J2000" s="24"/>
      <c r="K2000" s="24"/>
      <c r="L2000" s="24"/>
      <c r="M2000" s="24"/>
      <c r="N2000" s="24"/>
      <c r="O2000" s="24"/>
      <c r="P2000" s="24"/>
      <c r="Q2000" s="24"/>
      <c r="R2000" s="24"/>
      <c r="S2000" s="24"/>
      <c r="T2000" s="24"/>
      <c r="U2000" s="24"/>
      <c r="V2000" s="24"/>
      <c r="X2000" s="24"/>
      <c r="Y2000" s="24"/>
      <c r="Z2000" s="24"/>
      <c r="AA2000" s="24"/>
      <c r="AB2000" s="24"/>
      <c r="AC2000" s="24"/>
    </row>
    <row r="2001" spans="1:29">
      <c r="A2001" s="24"/>
      <c r="B2001" s="24"/>
      <c r="C2001" s="24"/>
      <c r="D2001" s="24"/>
      <c r="E2001" s="24"/>
      <c r="F2001" s="24"/>
      <c r="G2001" s="24"/>
      <c r="I2001" s="24"/>
      <c r="J2001" s="24"/>
      <c r="K2001" s="24"/>
      <c r="L2001" s="24"/>
      <c r="M2001" s="24"/>
      <c r="N2001" s="24"/>
      <c r="O2001" s="24"/>
      <c r="P2001" s="24"/>
      <c r="Q2001" s="24"/>
      <c r="R2001" s="24"/>
      <c r="S2001" s="24"/>
      <c r="T2001" s="24"/>
      <c r="U2001" s="24"/>
      <c r="V2001" s="24"/>
      <c r="X2001" s="24"/>
      <c r="Y2001" s="24"/>
      <c r="Z2001" s="24"/>
      <c r="AA2001" s="24"/>
      <c r="AB2001" s="24"/>
      <c r="AC2001" s="24"/>
    </row>
    <row r="2002" spans="1:29">
      <c r="A2002" s="24"/>
      <c r="B2002" s="24"/>
      <c r="C2002" s="24"/>
      <c r="D2002" s="24"/>
      <c r="E2002" s="24"/>
      <c r="F2002" s="24"/>
      <c r="G2002" s="24"/>
      <c r="I2002" s="24"/>
      <c r="J2002" s="24"/>
      <c r="K2002" s="24"/>
      <c r="L2002" s="24"/>
      <c r="M2002" s="24"/>
      <c r="N2002" s="24"/>
      <c r="O2002" s="24"/>
      <c r="P2002" s="24"/>
      <c r="Q2002" s="24"/>
      <c r="R2002" s="24"/>
      <c r="S2002" s="24"/>
      <c r="T2002" s="24"/>
      <c r="U2002" s="24"/>
      <c r="V2002" s="24"/>
      <c r="X2002" s="24"/>
      <c r="Y2002" s="24"/>
      <c r="Z2002" s="24"/>
      <c r="AA2002" s="24"/>
      <c r="AB2002" s="24"/>
      <c r="AC2002" s="24"/>
    </row>
    <row r="2003" spans="1:29">
      <c r="A2003" s="24"/>
      <c r="B2003" s="24"/>
      <c r="C2003" s="24"/>
      <c r="D2003" s="24"/>
      <c r="E2003" s="24"/>
      <c r="F2003" s="24"/>
      <c r="G2003" s="24"/>
      <c r="I2003" s="24"/>
      <c r="J2003" s="24"/>
      <c r="K2003" s="24"/>
      <c r="L2003" s="24"/>
      <c r="M2003" s="24"/>
      <c r="N2003" s="24"/>
      <c r="O2003" s="24"/>
      <c r="P2003" s="24"/>
      <c r="Q2003" s="24"/>
      <c r="R2003" s="24"/>
      <c r="S2003" s="24"/>
      <c r="T2003" s="24"/>
      <c r="U2003" s="24"/>
      <c r="V2003" s="24"/>
      <c r="X2003" s="24"/>
      <c r="Y2003" s="24"/>
      <c r="Z2003" s="24"/>
      <c r="AA2003" s="24"/>
      <c r="AB2003" s="24"/>
      <c r="AC2003" s="24"/>
    </row>
    <row r="2004" spans="1:29">
      <c r="A2004" s="24"/>
      <c r="B2004" s="24"/>
      <c r="C2004" s="24"/>
      <c r="D2004" s="24"/>
      <c r="E2004" s="24"/>
      <c r="F2004" s="24"/>
      <c r="G2004" s="24"/>
      <c r="I2004" s="24"/>
      <c r="J2004" s="24"/>
      <c r="K2004" s="24"/>
      <c r="L2004" s="24"/>
      <c r="M2004" s="24"/>
      <c r="N2004" s="24"/>
      <c r="O2004" s="24"/>
      <c r="P2004" s="24"/>
      <c r="Q2004" s="24"/>
      <c r="R2004" s="24"/>
      <c r="S2004" s="24"/>
      <c r="T2004" s="24"/>
      <c r="U2004" s="24"/>
      <c r="V2004" s="24"/>
      <c r="X2004" s="24"/>
      <c r="Y2004" s="24"/>
      <c r="Z2004" s="24"/>
      <c r="AA2004" s="24"/>
      <c r="AB2004" s="24"/>
      <c r="AC2004" s="24"/>
    </row>
    <row r="2005" spans="1:29">
      <c r="A2005" s="24"/>
      <c r="B2005" s="24"/>
      <c r="C2005" s="24"/>
      <c r="D2005" s="24"/>
      <c r="E2005" s="24"/>
      <c r="F2005" s="24"/>
      <c r="G2005" s="24"/>
      <c r="I2005" s="24"/>
      <c r="J2005" s="24"/>
      <c r="K2005" s="24"/>
      <c r="L2005" s="24"/>
      <c r="M2005" s="24"/>
      <c r="N2005" s="24"/>
      <c r="O2005" s="24"/>
      <c r="P2005" s="24"/>
      <c r="Q2005" s="24"/>
      <c r="R2005" s="24"/>
      <c r="S2005" s="24"/>
      <c r="T2005" s="24"/>
      <c r="U2005" s="24"/>
      <c r="V2005" s="24"/>
      <c r="X2005" s="24"/>
      <c r="Y2005" s="24"/>
      <c r="Z2005" s="24"/>
      <c r="AA2005" s="24"/>
      <c r="AB2005" s="24"/>
      <c r="AC2005" s="24"/>
    </row>
    <row r="2006" spans="1:29">
      <c r="A2006" s="24"/>
      <c r="B2006" s="24"/>
      <c r="C2006" s="24"/>
      <c r="D2006" s="24"/>
      <c r="E2006" s="24"/>
      <c r="F2006" s="24"/>
      <c r="G2006" s="24"/>
      <c r="I2006" s="24"/>
      <c r="J2006" s="24"/>
      <c r="K2006" s="24"/>
      <c r="L2006" s="24"/>
      <c r="M2006" s="24"/>
      <c r="N2006" s="24"/>
      <c r="O2006" s="24"/>
      <c r="P2006" s="24"/>
      <c r="Q2006" s="24"/>
      <c r="R2006" s="24"/>
      <c r="S2006" s="24"/>
      <c r="T2006" s="24"/>
      <c r="U2006" s="24"/>
      <c r="V2006" s="24"/>
      <c r="X2006" s="24"/>
      <c r="Y2006" s="24"/>
      <c r="Z2006" s="24"/>
      <c r="AA2006" s="24"/>
      <c r="AB2006" s="24"/>
      <c r="AC2006" s="24"/>
    </row>
    <row r="2007" spans="1:29">
      <c r="A2007" s="24"/>
      <c r="B2007" s="24"/>
      <c r="C2007" s="24"/>
      <c r="D2007" s="24"/>
      <c r="E2007" s="24"/>
      <c r="F2007" s="24"/>
      <c r="G2007" s="24"/>
      <c r="I2007" s="24"/>
      <c r="J2007" s="24"/>
      <c r="K2007" s="24"/>
      <c r="L2007" s="24"/>
      <c r="M2007" s="24"/>
      <c r="N2007" s="24"/>
      <c r="O2007" s="24"/>
      <c r="P2007" s="24"/>
      <c r="Q2007" s="24"/>
      <c r="R2007" s="24"/>
      <c r="S2007" s="24"/>
      <c r="T2007" s="24"/>
      <c r="U2007" s="24"/>
      <c r="V2007" s="24"/>
      <c r="X2007" s="24"/>
      <c r="Y2007" s="24"/>
      <c r="Z2007" s="24"/>
      <c r="AA2007" s="24"/>
      <c r="AB2007" s="24"/>
      <c r="AC2007" s="24"/>
    </row>
    <row r="2008" spans="1:29">
      <c r="A2008" s="24"/>
      <c r="B2008" s="24"/>
      <c r="C2008" s="24"/>
      <c r="D2008" s="24"/>
      <c r="E2008" s="24"/>
      <c r="F2008" s="24"/>
      <c r="G2008" s="24"/>
      <c r="I2008" s="24"/>
      <c r="J2008" s="24"/>
      <c r="K2008" s="24"/>
      <c r="L2008" s="24"/>
      <c r="M2008" s="24"/>
      <c r="N2008" s="24"/>
      <c r="O2008" s="24"/>
      <c r="P2008" s="24"/>
      <c r="Q2008" s="24"/>
      <c r="R2008" s="24"/>
      <c r="S2008" s="24"/>
      <c r="T2008" s="24"/>
      <c r="U2008" s="24"/>
      <c r="V2008" s="24"/>
      <c r="X2008" s="24"/>
      <c r="Y2008" s="24"/>
      <c r="Z2008" s="24"/>
      <c r="AA2008" s="24"/>
      <c r="AB2008" s="24"/>
      <c r="AC2008" s="24"/>
    </row>
    <row r="2009" spans="1:29">
      <c r="A2009" s="24"/>
      <c r="B2009" s="24"/>
      <c r="C2009" s="24"/>
      <c r="D2009" s="24"/>
      <c r="E2009" s="24"/>
      <c r="F2009" s="24"/>
      <c r="G2009" s="24"/>
      <c r="I2009" s="24"/>
      <c r="J2009" s="24"/>
      <c r="K2009" s="24"/>
      <c r="L2009" s="24"/>
      <c r="M2009" s="24"/>
      <c r="N2009" s="24"/>
      <c r="O2009" s="24"/>
      <c r="P2009" s="24"/>
      <c r="Q2009" s="24"/>
      <c r="R2009" s="24"/>
      <c r="S2009" s="24"/>
      <c r="T2009" s="24"/>
      <c r="U2009" s="24"/>
      <c r="V2009" s="24"/>
      <c r="X2009" s="24"/>
      <c r="Y2009" s="24"/>
      <c r="Z2009" s="24"/>
      <c r="AA2009" s="24"/>
      <c r="AB2009" s="24"/>
      <c r="AC2009" s="24"/>
    </row>
    <row r="2010" spans="1:29">
      <c r="A2010" s="24"/>
      <c r="B2010" s="24"/>
      <c r="C2010" s="24"/>
      <c r="D2010" s="24"/>
      <c r="E2010" s="24"/>
      <c r="F2010" s="24"/>
      <c r="G2010" s="24"/>
      <c r="I2010" s="24"/>
      <c r="J2010" s="24"/>
      <c r="K2010" s="24"/>
      <c r="L2010" s="24"/>
      <c r="M2010" s="24"/>
      <c r="N2010" s="24"/>
      <c r="O2010" s="24"/>
      <c r="P2010" s="24"/>
      <c r="Q2010" s="24"/>
      <c r="R2010" s="24"/>
      <c r="S2010" s="24"/>
      <c r="T2010" s="24"/>
      <c r="U2010" s="24"/>
      <c r="V2010" s="24"/>
      <c r="X2010" s="24"/>
      <c r="Y2010" s="24"/>
      <c r="Z2010" s="24"/>
      <c r="AA2010" s="24"/>
      <c r="AB2010" s="24"/>
      <c r="AC2010" s="24"/>
    </row>
    <row r="2011" spans="1:29">
      <c r="A2011" s="24"/>
      <c r="B2011" s="24"/>
      <c r="C2011" s="24"/>
      <c r="D2011" s="24"/>
      <c r="E2011" s="24"/>
      <c r="F2011" s="24"/>
      <c r="G2011" s="24"/>
      <c r="I2011" s="24"/>
      <c r="J2011" s="24"/>
      <c r="K2011" s="24"/>
      <c r="L2011" s="24"/>
      <c r="M2011" s="24"/>
      <c r="N2011" s="24"/>
      <c r="O2011" s="24"/>
      <c r="P2011" s="24"/>
      <c r="Q2011" s="24"/>
      <c r="R2011" s="24"/>
      <c r="S2011" s="24"/>
      <c r="T2011" s="24"/>
      <c r="U2011" s="24"/>
      <c r="V2011" s="24"/>
      <c r="X2011" s="24"/>
      <c r="Y2011" s="24"/>
      <c r="Z2011" s="24"/>
      <c r="AA2011" s="24"/>
      <c r="AB2011" s="24"/>
      <c r="AC2011" s="24"/>
    </row>
    <row r="2012" spans="1:29">
      <c r="A2012" s="24"/>
      <c r="B2012" s="24"/>
      <c r="C2012" s="24"/>
      <c r="D2012" s="24"/>
      <c r="E2012" s="24"/>
      <c r="F2012" s="24"/>
      <c r="G2012" s="24"/>
      <c r="I2012" s="24"/>
      <c r="J2012" s="24"/>
      <c r="K2012" s="24"/>
      <c r="L2012" s="24"/>
      <c r="M2012" s="24"/>
      <c r="N2012" s="24"/>
      <c r="O2012" s="24"/>
      <c r="P2012" s="24"/>
      <c r="Q2012" s="24"/>
      <c r="R2012" s="24"/>
      <c r="S2012" s="24"/>
      <c r="T2012" s="24"/>
      <c r="U2012" s="24"/>
      <c r="V2012" s="24"/>
      <c r="X2012" s="24"/>
      <c r="Y2012" s="24"/>
      <c r="Z2012" s="24"/>
      <c r="AA2012" s="24"/>
      <c r="AB2012" s="24"/>
      <c r="AC2012" s="24"/>
    </row>
    <row r="2013" spans="1:29">
      <c r="A2013" s="24"/>
      <c r="B2013" s="24"/>
      <c r="C2013" s="24"/>
      <c r="D2013" s="24"/>
      <c r="E2013" s="24"/>
      <c r="F2013" s="24"/>
      <c r="G2013" s="24"/>
      <c r="I2013" s="24"/>
      <c r="J2013" s="24"/>
      <c r="K2013" s="24"/>
      <c r="L2013" s="24"/>
      <c r="M2013" s="24"/>
      <c r="N2013" s="24"/>
      <c r="O2013" s="24"/>
      <c r="P2013" s="24"/>
      <c r="Q2013" s="24"/>
      <c r="R2013" s="24"/>
      <c r="S2013" s="24"/>
      <c r="T2013" s="24"/>
      <c r="U2013" s="24"/>
      <c r="V2013" s="24"/>
      <c r="X2013" s="24"/>
      <c r="Y2013" s="24"/>
      <c r="Z2013" s="24"/>
      <c r="AA2013" s="24"/>
      <c r="AB2013" s="24"/>
      <c r="AC2013" s="24"/>
    </row>
    <row r="2014" spans="1:29">
      <c r="A2014" s="24"/>
      <c r="B2014" s="24"/>
      <c r="C2014" s="24"/>
      <c r="D2014" s="24"/>
      <c r="E2014" s="24"/>
      <c r="F2014" s="24"/>
      <c r="G2014" s="24"/>
      <c r="I2014" s="24"/>
      <c r="J2014" s="24"/>
      <c r="K2014" s="24"/>
      <c r="L2014" s="24"/>
      <c r="M2014" s="24"/>
      <c r="N2014" s="24"/>
      <c r="O2014" s="24"/>
      <c r="P2014" s="24"/>
      <c r="Q2014" s="24"/>
      <c r="R2014" s="24"/>
      <c r="S2014" s="24"/>
      <c r="T2014" s="24"/>
      <c r="U2014" s="24"/>
      <c r="V2014" s="24"/>
      <c r="X2014" s="24"/>
      <c r="Y2014" s="24"/>
      <c r="Z2014" s="24"/>
      <c r="AA2014" s="24"/>
      <c r="AB2014" s="24"/>
      <c r="AC2014" s="24"/>
    </row>
    <row r="2015" spans="1:29">
      <c r="A2015" s="24"/>
      <c r="B2015" s="24"/>
      <c r="C2015" s="24"/>
      <c r="D2015" s="24"/>
      <c r="E2015" s="24"/>
      <c r="F2015" s="24"/>
      <c r="G2015" s="24"/>
      <c r="I2015" s="24"/>
      <c r="J2015" s="24"/>
      <c r="K2015" s="24"/>
      <c r="L2015" s="24"/>
      <c r="M2015" s="24"/>
      <c r="N2015" s="24"/>
      <c r="O2015" s="24"/>
      <c r="P2015" s="24"/>
      <c r="Q2015" s="24"/>
      <c r="R2015" s="24"/>
      <c r="S2015" s="24"/>
      <c r="T2015" s="24"/>
      <c r="U2015" s="24"/>
      <c r="V2015" s="24"/>
      <c r="X2015" s="24"/>
      <c r="Y2015" s="24"/>
      <c r="Z2015" s="24"/>
      <c r="AA2015" s="24"/>
      <c r="AB2015" s="24"/>
      <c r="AC2015" s="24"/>
    </row>
    <row r="2016" spans="1:29">
      <c r="A2016" s="24"/>
      <c r="B2016" s="24"/>
      <c r="C2016" s="24"/>
      <c r="D2016" s="24"/>
      <c r="E2016" s="24"/>
      <c r="F2016" s="24"/>
      <c r="G2016" s="24"/>
      <c r="I2016" s="24"/>
      <c r="J2016" s="24"/>
      <c r="K2016" s="24"/>
      <c r="L2016" s="24"/>
      <c r="M2016" s="24"/>
      <c r="N2016" s="24"/>
      <c r="O2016" s="24"/>
      <c r="P2016" s="24"/>
      <c r="Q2016" s="24"/>
      <c r="R2016" s="24"/>
      <c r="S2016" s="24"/>
      <c r="T2016" s="24"/>
      <c r="U2016" s="24"/>
      <c r="V2016" s="24"/>
      <c r="X2016" s="24"/>
      <c r="Y2016" s="24"/>
      <c r="Z2016" s="24"/>
      <c r="AA2016" s="24"/>
      <c r="AB2016" s="24"/>
      <c r="AC2016" s="24"/>
    </row>
    <row r="2017" spans="1:29">
      <c r="A2017" s="24"/>
      <c r="B2017" s="24"/>
      <c r="C2017" s="24"/>
      <c r="D2017" s="24"/>
      <c r="E2017" s="24"/>
      <c r="F2017" s="24"/>
      <c r="G2017" s="24"/>
      <c r="I2017" s="24"/>
      <c r="J2017" s="24"/>
      <c r="K2017" s="24"/>
      <c r="L2017" s="24"/>
      <c r="M2017" s="24"/>
      <c r="N2017" s="24"/>
      <c r="O2017" s="24"/>
      <c r="P2017" s="24"/>
      <c r="Q2017" s="24"/>
      <c r="R2017" s="24"/>
      <c r="S2017" s="24"/>
      <c r="T2017" s="24"/>
      <c r="U2017" s="24"/>
      <c r="V2017" s="24"/>
      <c r="X2017" s="24"/>
      <c r="Y2017" s="24"/>
      <c r="Z2017" s="24"/>
      <c r="AA2017" s="24"/>
      <c r="AB2017" s="24"/>
      <c r="AC2017" s="24"/>
    </row>
    <row r="2018" spans="1:29">
      <c r="A2018" s="24"/>
      <c r="B2018" s="24"/>
      <c r="C2018" s="24"/>
      <c r="D2018" s="24"/>
      <c r="E2018" s="24"/>
      <c r="F2018" s="24"/>
      <c r="G2018" s="24"/>
      <c r="I2018" s="24"/>
      <c r="J2018" s="24"/>
      <c r="K2018" s="24"/>
      <c r="L2018" s="24"/>
      <c r="M2018" s="24"/>
      <c r="N2018" s="24"/>
      <c r="O2018" s="24"/>
      <c r="P2018" s="24"/>
      <c r="Q2018" s="24"/>
      <c r="R2018" s="24"/>
      <c r="S2018" s="24"/>
      <c r="T2018" s="24"/>
      <c r="U2018" s="24"/>
      <c r="V2018" s="24"/>
      <c r="X2018" s="24"/>
      <c r="Y2018" s="24"/>
      <c r="Z2018" s="24"/>
      <c r="AA2018" s="24"/>
      <c r="AB2018" s="24"/>
      <c r="AC2018" s="24"/>
    </row>
    <row r="2019" spans="1:29">
      <c r="A2019" s="24"/>
      <c r="B2019" s="24"/>
      <c r="C2019" s="24"/>
      <c r="D2019" s="24"/>
      <c r="E2019" s="24"/>
      <c r="F2019" s="24"/>
      <c r="G2019" s="24"/>
      <c r="I2019" s="24"/>
      <c r="J2019" s="24"/>
      <c r="K2019" s="24"/>
      <c r="L2019" s="24"/>
      <c r="M2019" s="24"/>
      <c r="N2019" s="24"/>
      <c r="O2019" s="24"/>
      <c r="P2019" s="24"/>
      <c r="Q2019" s="24"/>
      <c r="R2019" s="24"/>
      <c r="S2019" s="24"/>
      <c r="T2019" s="24"/>
      <c r="U2019" s="24"/>
      <c r="V2019" s="24"/>
      <c r="X2019" s="24"/>
      <c r="Y2019" s="24"/>
      <c r="Z2019" s="24"/>
      <c r="AA2019" s="24"/>
      <c r="AB2019" s="24"/>
      <c r="AC2019" s="24"/>
    </row>
    <row r="2020" spans="1:29">
      <c r="A2020" s="24"/>
      <c r="B2020" s="24"/>
      <c r="C2020" s="24"/>
      <c r="D2020" s="24"/>
      <c r="E2020" s="24"/>
      <c r="F2020" s="24"/>
      <c r="G2020" s="24"/>
      <c r="I2020" s="24"/>
      <c r="J2020" s="24"/>
      <c r="K2020" s="24"/>
      <c r="L2020" s="24"/>
      <c r="M2020" s="24"/>
      <c r="N2020" s="24"/>
      <c r="O2020" s="24"/>
      <c r="P2020" s="24"/>
      <c r="Q2020" s="24"/>
      <c r="R2020" s="24"/>
      <c r="S2020" s="24"/>
      <c r="T2020" s="24"/>
      <c r="U2020" s="24"/>
      <c r="V2020" s="24"/>
      <c r="X2020" s="24"/>
      <c r="Y2020" s="24"/>
      <c r="Z2020" s="24"/>
      <c r="AA2020" s="24"/>
      <c r="AB2020" s="24"/>
      <c r="AC2020" s="24"/>
    </row>
    <row r="2021" spans="1:29">
      <c r="A2021" s="24"/>
      <c r="B2021" s="24"/>
      <c r="C2021" s="24"/>
      <c r="D2021" s="24"/>
      <c r="E2021" s="24"/>
      <c r="F2021" s="24"/>
      <c r="G2021" s="24"/>
      <c r="I2021" s="24"/>
      <c r="J2021" s="24"/>
      <c r="K2021" s="24"/>
      <c r="L2021" s="24"/>
      <c r="M2021" s="24"/>
      <c r="N2021" s="24"/>
      <c r="O2021" s="24"/>
      <c r="P2021" s="24"/>
      <c r="Q2021" s="24"/>
      <c r="R2021" s="24"/>
      <c r="S2021" s="24"/>
      <c r="T2021" s="24"/>
      <c r="U2021" s="24"/>
      <c r="V2021" s="24"/>
      <c r="X2021" s="24"/>
      <c r="Y2021" s="24"/>
      <c r="Z2021" s="24"/>
      <c r="AA2021" s="24"/>
      <c r="AB2021" s="24"/>
      <c r="AC2021" s="24"/>
    </row>
    <row r="2022" spans="1:29">
      <c r="A2022" s="24"/>
      <c r="B2022" s="24"/>
      <c r="C2022" s="24"/>
      <c r="D2022" s="24"/>
      <c r="E2022" s="24"/>
      <c r="F2022" s="24"/>
      <c r="G2022" s="24"/>
      <c r="I2022" s="24"/>
      <c r="J2022" s="24"/>
      <c r="K2022" s="24"/>
      <c r="L2022" s="24"/>
      <c r="M2022" s="24"/>
      <c r="N2022" s="24"/>
      <c r="O2022" s="24"/>
      <c r="P2022" s="24"/>
      <c r="Q2022" s="24"/>
      <c r="R2022" s="24"/>
      <c r="S2022" s="24"/>
      <c r="T2022" s="24"/>
      <c r="U2022" s="24"/>
      <c r="V2022" s="24"/>
      <c r="X2022" s="24"/>
      <c r="Y2022" s="24"/>
      <c r="Z2022" s="24"/>
      <c r="AA2022" s="24"/>
      <c r="AB2022" s="24"/>
      <c r="AC2022" s="24"/>
    </row>
    <row r="2023" spans="1:29">
      <c r="A2023" s="24"/>
      <c r="B2023" s="24"/>
      <c r="C2023" s="24"/>
      <c r="D2023" s="24"/>
      <c r="E2023" s="24"/>
      <c r="F2023" s="24"/>
      <c r="G2023" s="24"/>
      <c r="I2023" s="24"/>
      <c r="J2023" s="24"/>
      <c r="K2023" s="24"/>
      <c r="L2023" s="24"/>
      <c r="M2023" s="24"/>
      <c r="N2023" s="24"/>
      <c r="O2023" s="24"/>
      <c r="P2023" s="24"/>
      <c r="Q2023" s="24"/>
      <c r="R2023" s="24"/>
      <c r="S2023" s="24"/>
      <c r="T2023" s="24"/>
      <c r="U2023" s="24"/>
      <c r="V2023" s="24"/>
      <c r="X2023" s="24"/>
      <c r="Y2023" s="24"/>
      <c r="Z2023" s="24"/>
      <c r="AA2023" s="24"/>
      <c r="AB2023" s="24"/>
      <c r="AC2023" s="24"/>
    </row>
    <row r="2024" spans="1:29">
      <c r="A2024" s="24"/>
      <c r="B2024" s="24"/>
      <c r="C2024" s="24"/>
      <c r="D2024" s="24"/>
      <c r="E2024" s="24"/>
      <c r="F2024" s="24"/>
      <c r="G2024" s="24"/>
      <c r="I2024" s="24"/>
      <c r="J2024" s="24"/>
      <c r="K2024" s="24"/>
      <c r="L2024" s="24"/>
      <c r="M2024" s="24"/>
      <c r="N2024" s="24"/>
      <c r="O2024" s="24"/>
      <c r="P2024" s="24"/>
      <c r="Q2024" s="24"/>
      <c r="R2024" s="24"/>
      <c r="S2024" s="24"/>
      <c r="T2024" s="24"/>
      <c r="U2024" s="24"/>
      <c r="V2024" s="24"/>
      <c r="X2024" s="24"/>
      <c r="Y2024" s="24"/>
      <c r="Z2024" s="24"/>
      <c r="AA2024" s="24"/>
      <c r="AB2024" s="24"/>
      <c r="AC2024" s="24"/>
    </row>
    <row r="2025" spans="1:29">
      <c r="A2025" s="24"/>
      <c r="B2025" s="24"/>
      <c r="C2025" s="24"/>
      <c r="D2025" s="24"/>
      <c r="E2025" s="24"/>
      <c r="F2025" s="24"/>
      <c r="G2025" s="24"/>
      <c r="I2025" s="24"/>
      <c r="J2025" s="24"/>
      <c r="K2025" s="24"/>
      <c r="L2025" s="24"/>
      <c r="M2025" s="24"/>
      <c r="N2025" s="24"/>
      <c r="O2025" s="24"/>
      <c r="P2025" s="24"/>
      <c r="Q2025" s="24"/>
      <c r="R2025" s="24"/>
      <c r="S2025" s="24"/>
      <c r="T2025" s="24"/>
      <c r="U2025" s="24"/>
      <c r="V2025" s="24"/>
      <c r="X2025" s="24"/>
      <c r="Y2025" s="24"/>
      <c r="Z2025" s="24"/>
      <c r="AA2025" s="24"/>
      <c r="AB2025" s="24"/>
      <c r="AC2025" s="24"/>
    </row>
    <row r="2026" spans="1:29">
      <c r="A2026" s="24"/>
      <c r="B2026" s="24"/>
      <c r="C2026" s="24"/>
      <c r="D2026" s="24"/>
      <c r="E2026" s="24"/>
      <c r="F2026" s="24"/>
      <c r="G2026" s="24"/>
      <c r="I2026" s="24"/>
      <c r="J2026" s="24"/>
      <c r="K2026" s="24"/>
      <c r="L2026" s="24"/>
      <c r="M2026" s="24"/>
      <c r="N2026" s="24"/>
      <c r="O2026" s="24"/>
      <c r="P2026" s="24"/>
      <c r="Q2026" s="24"/>
      <c r="R2026" s="24"/>
      <c r="S2026" s="24"/>
      <c r="T2026" s="24"/>
      <c r="U2026" s="24"/>
      <c r="V2026" s="24"/>
      <c r="X2026" s="24"/>
      <c r="Y2026" s="24"/>
      <c r="Z2026" s="24"/>
      <c r="AA2026" s="24"/>
      <c r="AB2026" s="24"/>
      <c r="AC2026" s="24"/>
    </row>
    <row r="2027" spans="1:29">
      <c r="A2027" s="24"/>
      <c r="B2027" s="24"/>
      <c r="C2027" s="24"/>
      <c r="D2027" s="24"/>
      <c r="E2027" s="24"/>
      <c r="F2027" s="24"/>
      <c r="G2027" s="24"/>
      <c r="I2027" s="24"/>
      <c r="J2027" s="24"/>
      <c r="K2027" s="24"/>
      <c r="L2027" s="24"/>
      <c r="M2027" s="24"/>
      <c r="N2027" s="24"/>
      <c r="O2027" s="24"/>
      <c r="P2027" s="24"/>
      <c r="Q2027" s="24"/>
      <c r="R2027" s="24"/>
      <c r="S2027" s="24"/>
      <c r="T2027" s="24"/>
      <c r="U2027" s="24"/>
      <c r="V2027" s="24"/>
      <c r="X2027" s="24"/>
      <c r="Y2027" s="24"/>
      <c r="Z2027" s="24"/>
      <c r="AA2027" s="24"/>
      <c r="AB2027" s="24"/>
      <c r="AC2027" s="24"/>
    </row>
    <row r="2028" spans="1:29">
      <c r="A2028" s="24"/>
      <c r="B2028" s="24"/>
      <c r="C2028" s="24"/>
      <c r="D2028" s="24"/>
      <c r="E2028" s="24"/>
      <c r="F2028" s="24"/>
      <c r="G2028" s="24"/>
      <c r="I2028" s="24"/>
      <c r="J2028" s="24"/>
      <c r="K2028" s="24"/>
      <c r="L2028" s="24"/>
      <c r="M2028" s="24"/>
      <c r="N2028" s="24"/>
      <c r="O2028" s="24"/>
      <c r="P2028" s="24"/>
      <c r="Q2028" s="24"/>
      <c r="R2028" s="24"/>
      <c r="S2028" s="24"/>
      <c r="T2028" s="24"/>
      <c r="U2028" s="24"/>
      <c r="V2028" s="24"/>
      <c r="X2028" s="24"/>
      <c r="Y2028" s="24"/>
      <c r="Z2028" s="24"/>
      <c r="AA2028" s="24"/>
      <c r="AB2028" s="24"/>
      <c r="AC2028" s="24"/>
    </row>
    <row r="2029" spans="1:29">
      <c r="A2029" s="24"/>
      <c r="B2029" s="24"/>
      <c r="C2029" s="24"/>
      <c r="D2029" s="24"/>
      <c r="E2029" s="24"/>
      <c r="F2029" s="24"/>
      <c r="G2029" s="24"/>
      <c r="I2029" s="24"/>
      <c r="J2029" s="24"/>
      <c r="K2029" s="24"/>
      <c r="L2029" s="24"/>
      <c r="M2029" s="24"/>
      <c r="N2029" s="24"/>
      <c r="O2029" s="24"/>
      <c r="P2029" s="24"/>
      <c r="Q2029" s="24"/>
      <c r="R2029" s="24"/>
      <c r="S2029" s="24"/>
      <c r="T2029" s="24"/>
      <c r="U2029" s="24"/>
      <c r="V2029" s="24"/>
      <c r="X2029" s="24"/>
      <c r="Y2029" s="24"/>
      <c r="Z2029" s="24"/>
      <c r="AA2029" s="24"/>
      <c r="AB2029" s="24"/>
      <c r="AC2029" s="24"/>
    </row>
    <row r="2030" spans="1:29">
      <c r="A2030" s="24"/>
      <c r="B2030" s="24"/>
      <c r="C2030" s="24"/>
      <c r="D2030" s="24"/>
      <c r="E2030" s="24"/>
      <c r="F2030" s="24"/>
      <c r="G2030" s="24"/>
      <c r="I2030" s="24"/>
      <c r="J2030" s="24"/>
      <c r="K2030" s="24"/>
      <c r="L2030" s="24"/>
      <c r="M2030" s="24"/>
      <c r="N2030" s="24"/>
      <c r="O2030" s="24"/>
      <c r="P2030" s="24"/>
      <c r="Q2030" s="24"/>
      <c r="R2030" s="24"/>
      <c r="S2030" s="24"/>
      <c r="T2030" s="24"/>
      <c r="U2030" s="24"/>
      <c r="V2030" s="24"/>
      <c r="X2030" s="24"/>
      <c r="Y2030" s="24"/>
      <c r="Z2030" s="24"/>
      <c r="AA2030" s="24"/>
      <c r="AB2030" s="24"/>
      <c r="AC2030" s="24"/>
    </row>
    <row r="2031" spans="1:29">
      <c r="A2031" s="24"/>
      <c r="B2031" s="24"/>
      <c r="C2031" s="24"/>
      <c r="D2031" s="24"/>
      <c r="E2031" s="24"/>
      <c r="F2031" s="24"/>
      <c r="G2031" s="24"/>
      <c r="I2031" s="24"/>
      <c r="J2031" s="24"/>
      <c r="K2031" s="24"/>
      <c r="L2031" s="24"/>
      <c r="M2031" s="24"/>
      <c r="N2031" s="24"/>
      <c r="O2031" s="24"/>
      <c r="P2031" s="24"/>
      <c r="Q2031" s="24"/>
      <c r="R2031" s="24"/>
      <c r="S2031" s="24"/>
      <c r="T2031" s="24"/>
      <c r="U2031" s="24"/>
      <c r="V2031" s="24"/>
      <c r="X2031" s="24"/>
      <c r="Y2031" s="24"/>
      <c r="Z2031" s="24"/>
      <c r="AA2031" s="24"/>
      <c r="AB2031" s="24"/>
      <c r="AC2031" s="24"/>
    </row>
    <row r="2032" spans="1:29">
      <c r="A2032" s="24"/>
      <c r="B2032" s="24"/>
      <c r="C2032" s="24"/>
      <c r="D2032" s="24"/>
      <c r="E2032" s="24"/>
      <c r="F2032" s="24"/>
      <c r="G2032" s="24"/>
      <c r="I2032" s="24"/>
      <c r="J2032" s="24"/>
      <c r="K2032" s="24"/>
      <c r="L2032" s="24"/>
      <c r="M2032" s="24"/>
      <c r="N2032" s="24"/>
      <c r="O2032" s="24"/>
      <c r="P2032" s="24"/>
      <c r="Q2032" s="24"/>
      <c r="R2032" s="24"/>
      <c r="S2032" s="24"/>
      <c r="T2032" s="24"/>
      <c r="U2032" s="24"/>
      <c r="V2032" s="24"/>
      <c r="X2032" s="24"/>
      <c r="Y2032" s="24"/>
      <c r="Z2032" s="24"/>
      <c r="AA2032" s="24"/>
      <c r="AB2032" s="24"/>
      <c r="AC2032" s="24"/>
    </row>
    <row r="2033" spans="1:29">
      <c r="A2033" s="24"/>
      <c r="B2033" s="24"/>
      <c r="C2033" s="24"/>
      <c r="D2033" s="24"/>
      <c r="E2033" s="24"/>
      <c r="F2033" s="24"/>
      <c r="G2033" s="24"/>
      <c r="I2033" s="24"/>
      <c r="J2033" s="24"/>
      <c r="K2033" s="24"/>
      <c r="L2033" s="24"/>
      <c r="M2033" s="24"/>
      <c r="N2033" s="24"/>
      <c r="O2033" s="24"/>
      <c r="P2033" s="24"/>
      <c r="Q2033" s="24"/>
      <c r="R2033" s="24"/>
      <c r="S2033" s="24"/>
      <c r="T2033" s="24"/>
      <c r="U2033" s="24"/>
      <c r="V2033" s="24"/>
      <c r="X2033" s="24"/>
      <c r="Y2033" s="24"/>
      <c r="Z2033" s="24"/>
      <c r="AA2033" s="24"/>
      <c r="AB2033" s="24"/>
      <c r="AC2033" s="24"/>
    </row>
    <row r="2034" spans="1:29">
      <c r="A2034" s="24"/>
      <c r="B2034" s="24"/>
      <c r="C2034" s="24"/>
      <c r="D2034" s="24"/>
      <c r="E2034" s="24"/>
      <c r="F2034" s="24"/>
      <c r="G2034" s="24"/>
      <c r="I2034" s="24"/>
      <c r="J2034" s="24"/>
      <c r="K2034" s="24"/>
      <c r="L2034" s="24"/>
      <c r="M2034" s="24"/>
      <c r="N2034" s="24"/>
      <c r="O2034" s="24"/>
      <c r="P2034" s="24"/>
      <c r="Q2034" s="24"/>
      <c r="R2034" s="24"/>
      <c r="S2034" s="24"/>
      <c r="T2034" s="24"/>
      <c r="U2034" s="24"/>
      <c r="V2034" s="24"/>
      <c r="X2034" s="24"/>
      <c r="Y2034" s="24"/>
      <c r="Z2034" s="24"/>
      <c r="AA2034" s="24"/>
      <c r="AB2034" s="24"/>
      <c r="AC2034" s="24"/>
    </row>
    <row r="2035" spans="1:29">
      <c r="A2035" s="24"/>
      <c r="B2035" s="24"/>
      <c r="C2035" s="24"/>
      <c r="D2035" s="24"/>
      <c r="E2035" s="24"/>
      <c r="F2035" s="24"/>
      <c r="G2035" s="24"/>
      <c r="I2035" s="24"/>
      <c r="J2035" s="24"/>
      <c r="K2035" s="24"/>
      <c r="L2035" s="24"/>
      <c r="M2035" s="24"/>
      <c r="N2035" s="24"/>
      <c r="O2035" s="24"/>
      <c r="P2035" s="24"/>
      <c r="Q2035" s="24"/>
      <c r="R2035" s="24"/>
      <c r="S2035" s="24"/>
      <c r="T2035" s="24"/>
      <c r="U2035" s="24"/>
      <c r="V2035" s="24"/>
      <c r="X2035" s="24"/>
      <c r="Y2035" s="24"/>
      <c r="Z2035" s="24"/>
      <c r="AA2035" s="24"/>
      <c r="AB2035" s="24"/>
      <c r="AC2035" s="24"/>
    </row>
    <row r="2036" spans="1:29">
      <c r="A2036" s="24"/>
      <c r="B2036" s="24"/>
      <c r="C2036" s="24"/>
      <c r="D2036" s="24"/>
      <c r="E2036" s="24"/>
      <c r="F2036" s="24"/>
      <c r="G2036" s="24"/>
      <c r="I2036" s="24"/>
      <c r="J2036" s="24"/>
      <c r="K2036" s="24"/>
      <c r="L2036" s="24"/>
      <c r="M2036" s="24"/>
      <c r="N2036" s="24"/>
      <c r="O2036" s="24"/>
      <c r="P2036" s="24"/>
      <c r="Q2036" s="24"/>
      <c r="R2036" s="24"/>
      <c r="S2036" s="24"/>
      <c r="T2036" s="24"/>
      <c r="U2036" s="24"/>
      <c r="V2036" s="24"/>
      <c r="X2036" s="24"/>
      <c r="Y2036" s="24"/>
      <c r="Z2036" s="24"/>
      <c r="AA2036" s="24"/>
      <c r="AB2036" s="24"/>
      <c r="AC2036" s="24"/>
    </row>
    <row r="2037" spans="1:29">
      <c r="A2037" s="24"/>
      <c r="B2037" s="24"/>
      <c r="C2037" s="24"/>
      <c r="D2037" s="24"/>
      <c r="E2037" s="24"/>
      <c r="F2037" s="24"/>
      <c r="G2037" s="24"/>
      <c r="I2037" s="24"/>
      <c r="J2037" s="24"/>
      <c r="K2037" s="24"/>
      <c r="L2037" s="24"/>
      <c r="M2037" s="24"/>
      <c r="N2037" s="24"/>
      <c r="O2037" s="24"/>
      <c r="P2037" s="24"/>
      <c r="Q2037" s="24"/>
      <c r="R2037" s="24"/>
      <c r="S2037" s="24"/>
      <c r="T2037" s="24"/>
      <c r="U2037" s="24"/>
      <c r="V2037" s="24"/>
      <c r="X2037" s="24"/>
      <c r="Y2037" s="24"/>
      <c r="Z2037" s="24"/>
      <c r="AA2037" s="24"/>
      <c r="AB2037" s="24"/>
      <c r="AC2037" s="24"/>
    </row>
    <row r="2038" spans="1:29">
      <c r="A2038" s="24"/>
      <c r="B2038" s="24"/>
      <c r="C2038" s="24"/>
      <c r="D2038" s="24"/>
      <c r="E2038" s="24"/>
      <c r="F2038" s="24"/>
      <c r="G2038" s="24"/>
      <c r="I2038" s="24"/>
      <c r="J2038" s="24"/>
      <c r="K2038" s="24"/>
      <c r="L2038" s="24"/>
      <c r="M2038" s="24"/>
      <c r="N2038" s="24"/>
      <c r="O2038" s="24"/>
      <c r="P2038" s="24"/>
      <c r="Q2038" s="24"/>
      <c r="R2038" s="24"/>
      <c r="S2038" s="24"/>
      <c r="T2038" s="24"/>
      <c r="U2038" s="24"/>
      <c r="V2038" s="24"/>
      <c r="X2038" s="24"/>
      <c r="Y2038" s="24"/>
      <c r="Z2038" s="24"/>
      <c r="AA2038" s="24"/>
      <c r="AB2038" s="24"/>
      <c r="AC2038" s="24"/>
    </row>
    <row r="2039" spans="1:29">
      <c r="A2039" s="24"/>
      <c r="B2039" s="24"/>
      <c r="C2039" s="24"/>
      <c r="D2039" s="24"/>
      <c r="E2039" s="24"/>
      <c r="F2039" s="24"/>
      <c r="G2039" s="24"/>
      <c r="I2039" s="24"/>
      <c r="J2039" s="24"/>
      <c r="K2039" s="24"/>
      <c r="L2039" s="24"/>
      <c r="M2039" s="24"/>
      <c r="N2039" s="24"/>
      <c r="O2039" s="24"/>
      <c r="P2039" s="24"/>
      <c r="Q2039" s="24"/>
      <c r="R2039" s="24"/>
      <c r="S2039" s="24"/>
      <c r="T2039" s="24"/>
      <c r="U2039" s="24"/>
      <c r="V2039" s="24"/>
      <c r="X2039" s="24"/>
      <c r="Y2039" s="24"/>
      <c r="Z2039" s="24"/>
      <c r="AA2039" s="24"/>
      <c r="AB2039" s="24"/>
      <c r="AC2039" s="24"/>
    </row>
    <row r="2040" spans="1:29">
      <c r="A2040" s="24"/>
      <c r="B2040" s="24"/>
      <c r="C2040" s="24"/>
      <c r="D2040" s="24"/>
      <c r="E2040" s="24"/>
      <c r="F2040" s="24"/>
      <c r="G2040" s="24"/>
      <c r="I2040" s="24"/>
      <c r="J2040" s="24"/>
      <c r="K2040" s="24"/>
      <c r="L2040" s="24"/>
      <c r="M2040" s="24"/>
      <c r="N2040" s="24"/>
      <c r="O2040" s="24"/>
      <c r="P2040" s="24"/>
      <c r="Q2040" s="24"/>
      <c r="R2040" s="24"/>
      <c r="S2040" s="24"/>
      <c r="T2040" s="24"/>
      <c r="U2040" s="24"/>
      <c r="V2040" s="24"/>
      <c r="X2040" s="24"/>
      <c r="Y2040" s="24"/>
      <c r="Z2040" s="24"/>
      <c r="AA2040" s="24"/>
      <c r="AB2040" s="24"/>
      <c r="AC2040" s="24"/>
    </row>
    <row r="2041" spans="1:29">
      <c r="A2041" s="24"/>
      <c r="B2041" s="24"/>
      <c r="C2041" s="24"/>
      <c r="D2041" s="24"/>
      <c r="E2041" s="24"/>
      <c r="F2041" s="24"/>
      <c r="G2041" s="24"/>
      <c r="I2041" s="24"/>
      <c r="J2041" s="24"/>
      <c r="K2041" s="24"/>
      <c r="L2041" s="24"/>
      <c r="M2041" s="24"/>
      <c r="N2041" s="24"/>
      <c r="O2041" s="24"/>
      <c r="P2041" s="24"/>
      <c r="Q2041" s="24"/>
      <c r="R2041" s="24"/>
      <c r="S2041" s="24"/>
      <c r="T2041" s="24"/>
      <c r="U2041" s="24"/>
      <c r="V2041" s="24"/>
      <c r="X2041" s="24"/>
      <c r="Y2041" s="24"/>
      <c r="Z2041" s="24"/>
      <c r="AA2041" s="24"/>
      <c r="AB2041" s="24"/>
      <c r="AC2041" s="24"/>
    </row>
    <row r="2042" spans="1:29">
      <c r="A2042" s="24"/>
      <c r="B2042" s="24"/>
      <c r="C2042" s="24"/>
      <c r="D2042" s="24"/>
      <c r="E2042" s="24"/>
      <c r="F2042" s="24"/>
      <c r="G2042" s="24"/>
      <c r="I2042" s="24"/>
      <c r="J2042" s="24"/>
      <c r="K2042" s="24"/>
      <c r="L2042" s="24"/>
      <c r="M2042" s="24"/>
      <c r="N2042" s="24"/>
      <c r="O2042" s="24"/>
      <c r="P2042" s="24"/>
      <c r="Q2042" s="24"/>
      <c r="R2042" s="24"/>
      <c r="S2042" s="24"/>
      <c r="T2042" s="24"/>
      <c r="U2042" s="24"/>
      <c r="V2042" s="24"/>
      <c r="X2042" s="24"/>
      <c r="Y2042" s="24"/>
      <c r="Z2042" s="24"/>
      <c r="AA2042" s="24"/>
      <c r="AB2042" s="24"/>
      <c r="AC2042" s="24"/>
    </row>
    <row r="2043" spans="1:29">
      <c r="A2043" s="24"/>
      <c r="B2043" s="24"/>
      <c r="C2043" s="24"/>
      <c r="D2043" s="24"/>
      <c r="E2043" s="24"/>
      <c r="F2043" s="24"/>
      <c r="G2043" s="24"/>
      <c r="I2043" s="24"/>
      <c r="J2043" s="24"/>
      <c r="K2043" s="24"/>
      <c r="L2043" s="24"/>
      <c r="M2043" s="24"/>
      <c r="N2043" s="24"/>
      <c r="O2043" s="24"/>
      <c r="P2043" s="24"/>
      <c r="Q2043" s="24"/>
      <c r="R2043" s="24"/>
      <c r="S2043" s="24"/>
      <c r="T2043" s="24"/>
      <c r="U2043" s="24"/>
      <c r="V2043" s="24"/>
      <c r="X2043" s="24"/>
      <c r="Y2043" s="24"/>
      <c r="Z2043" s="24"/>
      <c r="AA2043" s="24"/>
      <c r="AB2043" s="24"/>
      <c r="AC2043" s="24"/>
    </row>
    <row r="2044" spans="1:29">
      <c r="A2044" s="24"/>
      <c r="B2044" s="24"/>
      <c r="C2044" s="24"/>
      <c r="D2044" s="24"/>
      <c r="E2044" s="24"/>
      <c r="F2044" s="24"/>
      <c r="G2044" s="24"/>
      <c r="I2044" s="24"/>
      <c r="J2044" s="24"/>
      <c r="K2044" s="24"/>
      <c r="L2044" s="24"/>
      <c r="M2044" s="24"/>
      <c r="N2044" s="24"/>
      <c r="O2044" s="24"/>
      <c r="P2044" s="24"/>
      <c r="Q2044" s="24"/>
      <c r="R2044" s="24"/>
      <c r="S2044" s="24"/>
      <c r="T2044" s="24"/>
      <c r="U2044" s="24"/>
      <c r="V2044" s="24"/>
      <c r="X2044" s="24"/>
      <c r="Y2044" s="24"/>
      <c r="Z2044" s="24"/>
      <c r="AA2044" s="24"/>
      <c r="AB2044" s="24"/>
      <c r="AC2044" s="24"/>
    </row>
    <row r="2045" spans="1:29">
      <c r="A2045" s="24"/>
      <c r="B2045" s="24"/>
      <c r="C2045" s="24"/>
      <c r="D2045" s="24"/>
      <c r="E2045" s="24"/>
      <c r="F2045" s="24"/>
      <c r="G2045" s="24"/>
      <c r="I2045" s="24"/>
      <c r="J2045" s="24"/>
      <c r="K2045" s="24"/>
      <c r="L2045" s="24"/>
      <c r="M2045" s="24"/>
      <c r="N2045" s="24"/>
      <c r="O2045" s="24"/>
      <c r="P2045" s="24"/>
      <c r="Q2045" s="24"/>
      <c r="R2045" s="24"/>
      <c r="S2045" s="24"/>
      <c r="T2045" s="24"/>
      <c r="U2045" s="24"/>
      <c r="V2045" s="24"/>
      <c r="X2045" s="24"/>
      <c r="Y2045" s="24"/>
      <c r="Z2045" s="24"/>
      <c r="AA2045" s="24"/>
      <c r="AB2045" s="24"/>
      <c r="AC2045" s="24"/>
    </row>
    <row r="2046" spans="1:29">
      <c r="A2046" s="24"/>
      <c r="B2046" s="24"/>
      <c r="C2046" s="24"/>
      <c r="D2046" s="24"/>
      <c r="E2046" s="24"/>
      <c r="F2046" s="24"/>
      <c r="G2046" s="24"/>
      <c r="I2046" s="24"/>
      <c r="J2046" s="24"/>
      <c r="K2046" s="24"/>
      <c r="L2046" s="24"/>
      <c r="M2046" s="24"/>
      <c r="N2046" s="24"/>
      <c r="O2046" s="24"/>
      <c r="P2046" s="24"/>
      <c r="Q2046" s="24"/>
      <c r="R2046" s="24"/>
      <c r="S2046" s="24"/>
      <c r="T2046" s="24"/>
      <c r="U2046" s="24"/>
      <c r="V2046" s="24"/>
      <c r="X2046" s="24"/>
      <c r="Y2046" s="24"/>
      <c r="Z2046" s="24"/>
      <c r="AA2046" s="24"/>
      <c r="AB2046" s="24"/>
      <c r="AC2046" s="24"/>
    </row>
    <row r="2047" spans="1:29">
      <c r="A2047" s="24"/>
      <c r="B2047" s="24"/>
      <c r="C2047" s="24"/>
      <c r="D2047" s="24"/>
      <c r="E2047" s="24"/>
      <c r="F2047" s="24"/>
      <c r="G2047" s="24"/>
      <c r="I2047" s="24"/>
      <c r="J2047" s="24"/>
      <c r="K2047" s="24"/>
      <c r="L2047" s="24"/>
      <c r="M2047" s="24"/>
      <c r="N2047" s="24"/>
      <c r="O2047" s="24"/>
      <c r="P2047" s="24"/>
      <c r="Q2047" s="24"/>
      <c r="R2047" s="24"/>
      <c r="S2047" s="24"/>
      <c r="T2047" s="24"/>
      <c r="U2047" s="24"/>
      <c r="V2047" s="24"/>
      <c r="X2047" s="24"/>
      <c r="Y2047" s="24"/>
      <c r="Z2047" s="24"/>
      <c r="AA2047" s="24"/>
      <c r="AB2047" s="24"/>
      <c r="AC2047" s="24"/>
    </row>
    <row r="2048" spans="1:29">
      <c r="A2048" s="24"/>
      <c r="B2048" s="24"/>
      <c r="C2048" s="24"/>
      <c r="D2048" s="24"/>
      <c r="E2048" s="24"/>
      <c r="F2048" s="24"/>
      <c r="G2048" s="24"/>
      <c r="I2048" s="24"/>
      <c r="J2048" s="24"/>
      <c r="K2048" s="24"/>
      <c r="L2048" s="24"/>
      <c r="M2048" s="24"/>
      <c r="N2048" s="24"/>
      <c r="O2048" s="24"/>
      <c r="P2048" s="24"/>
      <c r="Q2048" s="24"/>
      <c r="R2048" s="24"/>
      <c r="S2048" s="24"/>
      <c r="T2048" s="24"/>
      <c r="U2048" s="24"/>
      <c r="V2048" s="24"/>
      <c r="X2048" s="24"/>
      <c r="Y2048" s="24"/>
      <c r="Z2048" s="24"/>
      <c r="AA2048" s="24"/>
      <c r="AB2048" s="24"/>
      <c r="AC2048" s="24"/>
    </row>
    <row r="2049" spans="1:29">
      <c r="A2049" s="24"/>
      <c r="B2049" s="24"/>
      <c r="C2049" s="24"/>
      <c r="D2049" s="24"/>
      <c r="E2049" s="24"/>
      <c r="F2049" s="24"/>
      <c r="G2049" s="24"/>
      <c r="I2049" s="24"/>
      <c r="J2049" s="24"/>
      <c r="K2049" s="24"/>
      <c r="L2049" s="24"/>
      <c r="M2049" s="24"/>
      <c r="N2049" s="24"/>
      <c r="O2049" s="24"/>
      <c r="P2049" s="24"/>
      <c r="Q2049" s="24"/>
      <c r="R2049" s="24"/>
      <c r="S2049" s="24"/>
      <c r="T2049" s="24"/>
      <c r="U2049" s="24"/>
      <c r="V2049" s="24"/>
      <c r="X2049" s="24"/>
      <c r="Y2049" s="24"/>
      <c r="Z2049" s="24"/>
      <c r="AA2049" s="24"/>
      <c r="AB2049" s="24"/>
      <c r="AC2049" s="24"/>
    </row>
    <row r="2050" spans="1:29">
      <c r="A2050" s="24"/>
      <c r="B2050" s="24"/>
      <c r="C2050" s="24"/>
      <c r="D2050" s="24"/>
      <c r="E2050" s="24"/>
      <c r="F2050" s="24"/>
      <c r="G2050" s="24"/>
      <c r="I2050" s="24"/>
      <c r="J2050" s="24"/>
      <c r="K2050" s="24"/>
      <c r="L2050" s="24"/>
      <c r="M2050" s="24"/>
      <c r="N2050" s="24"/>
      <c r="O2050" s="24"/>
      <c r="P2050" s="24"/>
      <c r="Q2050" s="24"/>
      <c r="R2050" s="24"/>
      <c r="S2050" s="24"/>
      <c r="T2050" s="24"/>
      <c r="U2050" s="24"/>
      <c r="V2050" s="24"/>
      <c r="X2050" s="24"/>
      <c r="Y2050" s="24"/>
      <c r="Z2050" s="24"/>
      <c r="AA2050" s="24"/>
      <c r="AB2050" s="24"/>
      <c r="AC2050" s="24"/>
    </row>
    <row r="2051" spans="1:29">
      <c r="A2051" s="24"/>
      <c r="B2051" s="24"/>
      <c r="C2051" s="24"/>
      <c r="D2051" s="24"/>
      <c r="E2051" s="24"/>
      <c r="F2051" s="24"/>
      <c r="G2051" s="24"/>
      <c r="I2051" s="24"/>
      <c r="J2051" s="24"/>
      <c r="K2051" s="24"/>
      <c r="L2051" s="24"/>
      <c r="M2051" s="24"/>
      <c r="N2051" s="24"/>
      <c r="O2051" s="24"/>
      <c r="P2051" s="24"/>
      <c r="Q2051" s="24"/>
      <c r="R2051" s="24"/>
      <c r="S2051" s="24"/>
      <c r="T2051" s="24"/>
      <c r="U2051" s="24"/>
      <c r="V2051" s="24"/>
      <c r="X2051" s="24"/>
      <c r="Y2051" s="24"/>
      <c r="Z2051" s="24"/>
      <c r="AA2051" s="24"/>
      <c r="AB2051" s="24"/>
      <c r="AC2051" s="24"/>
    </row>
    <row r="2052" spans="1:29">
      <c r="A2052" s="24"/>
      <c r="B2052" s="24"/>
      <c r="C2052" s="24"/>
      <c r="D2052" s="24"/>
      <c r="E2052" s="24"/>
      <c r="F2052" s="24"/>
      <c r="G2052" s="24"/>
      <c r="I2052" s="24"/>
      <c r="J2052" s="24"/>
      <c r="K2052" s="24"/>
      <c r="L2052" s="24"/>
      <c r="M2052" s="24"/>
      <c r="N2052" s="24"/>
      <c r="O2052" s="24"/>
      <c r="P2052" s="24"/>
      <c r="Q2052" s="24"/>
      <c r="R2052" s="24"/>
      <c r="S2052" s="24"/>
      <c r="T2052" s="24"/>
      <c r="U2052" s="24"/>
      <c r="V2052" s="24"/>
      <c r="X2052" s="24"/>
      <c r="Y2052" s="24"/>
      <c r="Z2052" s="24"/>
      <c r="AA2052" s="24"/>
      <c r="AB2052" s="24"/>
      <c r="AC2052" s="24"/>
    </row>
    <row r="2053" spans="1:29">
      <c r="A2053" s="24"/>
      <c r="B2053" s="24"/>
      <c r="C2053" s="24"/>
      <c r="D2053" s="24"/>
      <c r="E2053" s="24"/>
      <c r="F2053" s="24"/>
      <c r="G2053" s="24"/>
      <c r="I2053" s="24"/>
      <c r="J2053" s="24"/>
      <c r="K2053" s="24"/>
      <c r="L2053" s="24"/>
      <c r="M2053" s="24"/>
      <c r="N2053" s="24"/>
      <c r="O2053" s="24"/>
      <c r="P2053" s="24"/>
      <c r="Q2053" s="24"/>
      <c r="R2053" s="24"/>
      <c r="S2053" s="24"/>
      <c r="T2053" s="24"/>
      <c r="U2053" s="24"/>
      <c r="V2053" s="24"/>
      <c r="X2053" s="24"/>
      <c r="Y2053" s="24"/>
      <c r="Z2053" s="24"/>
      <c r="AA2053" s="24"/>
      <c r="AB2053" s="24"/>
      <c r="AC2053" s="24"/>
    </row>
    <row r="2054" spans="1:29">
      <c r="A2054" s="24"/>
      <c r="B2054" s="24"/>
      <c r="C2054" s="24"/>
      <c r="D2054" s="24"/>
      <c r="E2054" s="24"/>
      <c r="F2054" s="24"/>
      <c r="G2054" s="24"/>
      <c r="I2054" s="24"/>
      <c r="J2054" s="24"/>
      <c r="K2054" s="24"/>
      <c r="L2054" s="24"/>
      <c r="M2054" s="24"/>
      <c r="N2054" s="24"/>
      <c r="O2054" s="24"/>
      <c r="P2054" s="24"/>
      <c r="Q2054" s="24"/>
      <c r="R2054" s="24"/>
      <c r="S2054" s="24"/>
      <c r="T2054" s="24"/>
      <c r="U2054" s="24"/>
      <c r="V2054" s="24"/>
      <c r="X2054" s="24"/>
      <c r="Y2054" s="24"/>
      <c r="Z2054" s="24"/>
      <c r="AA2054" s="24"/>
      <c r="AB2054" s="24"/>
      <c r="AC2054" s="24"/>
    </row>
    <row r="2055" spans="1:29">
      <c r="A2055" s="24"/>
      <c r="B2055" s="24"/>
      <c r="C2055" s="24"/>
      <c r="D2055" s="24"/>
      <c r="E2055" s="24"/>
      <c r="F2055" s="24"/>
      <c r="G2055" s="24"/>
      <c r="I2055" s="24"/>
      <c r="J2055" s="24"/>
      <c r="K2055" s="24"/>
      <c r="L2055" s="24"/>
      <c r="M2055" s="24"/>
      <c r="N2055" s="24"/>
      <c r="O2055" s="24"/>
      <c r="P2055" s="24"/>
      <c r="Q2055" s="24"/>
      <c r="R2055" s="24"/>
      <c r="S2055" s="24"/>
      <c r="T2055" s="24"/>
      <c r="U2055" s="24"/>
      <c r="V2055" s="24"/>
      <c r="X2055" s="24"/>
      <c r="Y2055" s="24"/>
      <c r="Z2055" s="24"/>
      <c r="AA2055" s="24"/>
      <c r="AB2055" s="24"/>
      <c r="AC2055" s="24"/>
    </row>
    <row r="2056" spans="1:29">
      <c r="A2056" s="24"/>
      <c r="B2056" s="24"/>
      <c r="C2056" s="24"/>
      <c r="D2056" s="24"/>
      <c r="E2056" s="24"/>
      <c r="F2056" s="24"/>
      <c r="G2056" s="24"/>
      <c r="I2056" s="24"/>
      <c r="J2056" s="24"/>
      <c r="K2056" s="24"/>
      <c r="L2056" s="24"/>
      <c r="M2056" s="24"/>
      <c r="N2056" s="24"/>
      <c r="O2056" s="24"/>
      <c r="P2056" s="24"/>
      <c r="Q2056" s="24"/>
      <c r="R2056" s="24"/>
      <c r="S2056" s="24"/>
      <c r="T2056" s="24"/>
      <c r="U2056" s="24"/>
      <c r="V2056" s="24"/>
      <c r="X2056" s="24"/>
      <c r="Y2056" s="24"/>
      <c r="Z2056" s="24"/>
      <c r="AA2056" s="24"/>
      <c r="AB2056" s="24"/>
      <c r="AC2056" s="24"/>
    </row>
    <row r="2057" spans="1:29">
      <c r="A2057" s="24"/>
      <c r="B2057" s="24"/>
      <c r="C2057" s="24"/>
      <c r="D2057" s="24"/>
      <c r="E2057" s="24"/>
      <c r="F2057" s="24"/>
      <c r="G2057" s="24"/>
      <c r="I2057" s="24"/>
      <c r="J2057" s="24"/>
      <c r="K2057" s="24"/>
      <c r="L2057" s="24"/>
      <c r="M2057" s="24"/>
      <c r="N2057" s="24"/>
      <c r="O2057" s="24"/>
      <c r="P2057" s="24"/>
      <c r="Q2057" s="24"/>
      <c r="R2057" s="24"/>
      <c r="S2057" s="24"/>
      <c r="T2057" s="24"/>
      <c r="U2057" s="24"/>
      <c r="V2057" s="24"/>
      <c r="X2057" s="24"/>
      <c r="Y2057" s="24"/>
      <c r="Z2057" s="24"/>
      <c r="AA2057" s="24"/>
      <c r="AB2057" s="24"/>
      <c r="AC2057" s="24"/>
    </row>
    <row r="2058" spans="1:29">
      <c r="A2058" s="24"/>
      <c r="B2058" s="24"/>
      <c r="C2058" s="24"/>
      <c r="D2058" s="24"/>
      <c r="E2058" s="24"/>
      <c r="F2058" s="24"/>
      <c r="G2058" s="24"/>
      <c r="I2058" s="24"/>
      <c r="J2058" s="24"/>
      <c r="K2058" s="24"/>
      <c r="L2058" s="24"/>
      <c r="M2058" s="24"/>
      <c r="N2058" s="24"/>
      <c r="O2058" s="24"/>
      <c r="P2058" s="24"/>
      <c r="Q2058" s="24"/>
      <c r="R2058" s="24"/>
      <c r="S2058" s="24"/>
      <c r="T2058" s="24"/>
      <c r="U2058" s="24"/>
      <c r="V2058" s="24"/>
      <c r="X2058" s="24"/>
      <c r="Y2058" s="24"/>
      <c r="Z2058" s="24"/>
      <c r="AA2058" s="24"/>
      <c r="AB2058" s="24"/>
      <c r="AC2058" s="24"/>
    </row>
    <row r="2059" spans="1:29">
      <c r="A2059" s="24"/>
      <c r="B2059" s="24"/>
      <c r="C2059" s="24"/>
      <c r="D2059" s="24"/>
      <c r="E2059" s="24"/>
      <c r="F2059" s="24"/>
      <c r="G2059" s="24"/>
      <c r="I2059" s="24"/>
      <c r="J2059" s="24"/>
      <c r="K2059" s="24"/>
      <c r="L2059" s="24"/>
      <c r="M2059" s="24"/>
      <c r="N2059" s="24"/>
      <c r="O2059" s="24"/>
      <c r="P2059" s="24"/>
      <c r="Q2059" s="24"/>
      <c r="R2059" s="24"/>
      <c r="S2059" s="24"/>
      <c r="T2059" s="24"/>
      <c r="U2059" s="24"/>
      <c r="V2059" s="24"/>
      <c r="X2059" s="24"/>
      <c r="Y2059" s="24"/>
      <c r="Z2059" s="24"/>
      <c r="AA2059" s="24"/>
      <c r="AB2059" s="24"/>
      <c r="AC2059" s="24"/>
    </row>
    <row r="2060" spans="1:29">
      <c r="A2060" s="24"/>
      <c r="B2060" s="24"/>
      <c r="C2060" s="24"/>
      <c r="D2060" s="24"/>
      <c r="E2060" s="24"/>
      <c r="F2060" s="24"/>
      <c r="G2060" s="24"/>
      <c r="I2060" s="24"/>
      <c r="J2060" s="24"/>
      <c r="K2060" s="24"/>
      <c r="L2060" s="24"/>
      <c r="M2060" s="24"/>
      <c r="N2060" s="24"/>
      <c r="O2060" s="24"/>
      <c r="P2060" s="24"/>
      <c r="Q2060" s="24"/>
      <c r="R2060" s="24"/>
      <c r="S2060" s="24"/>
      <c r="T2060" s="24"/>
      <c r="U2060" s="24"/>
      <c r="V2060" s="24"/>
      <c r="X2060" s="24"/>
      <c r="Y2060" s="24"/>
      <c r="Z2060" s="24"/>
      <c r="AA2060" s="24"/>
      <c r="AB2060" s="24"/>
      <c r="AC2060" s="24"/>
    </row>
    <row r="2061" spans="1:29">
      <c r="A2061" s="24"/>
      <c r="B2061" s="24"/>
      <c r="C2061" s="24"/>
      <c r="D2061" s="24"/>
      <c r="E2061" s="24"/>
      <c r="F2061" s="24"/>
      <c r="G2061" s="24"/>
      <c r="I2061" s="24"/>
      <c r="J2061" s="24"/>
      <c r="K2061" s="24"/>
      <c r="L2061" s="24"/>
      <c r="M2061" s="24"/>
      <c r="N2061" s="24"/>
      <c r="O2061" s="24"/>
      <c r="P2061" s="24"/>
      <c r="Q2061" s="24"/>
      <c r="R2061" s="24"/>
      <c r="S2061" s="24"/>
      <c r="T2061" s="24"/>
      <c r="U2061" s="24"/>
      <c r="V2061" s="24"/>
      <c r="X2061" s="24"/>
      <c r="Y2061" s="24"/>
      <c r="Z2061" s="24"/>
      <c r="AA2061" s="24"/>
      <c r="AB2061" s="24"/>
      <c r="AC2061" s="24"/>
    </row>
    <row r="2062" spans="1:29">
      <c r="A2062" s="24"/>
      <c r="B2062" s="24"/>
      <c r="C2062" s="24"/>
      <c r="D2062" s="24"/>
      <c r="E2062" s="24"/>
      <c r="F2062" s="24"/>
      <c r="G2062" s="24"/>
      <c r="I2062" s="24"/>
      <c r="J2062" s="24"/>
      <c r="K2062" s="24"/>
      <c r="L2062" s="24"/>
      <c r="M2062" s="24"/>
      <c r="N2062" s="24"/>
      <c r="O2062" s="24"/>
      <c r="P2062" s="24"/>
      <c r="Q2062" s="24"/>
      <c r="R2062" s="24"/>
      <c r="S2062" s="24"/>
      <c r="T2062" s="24"/>
      <c r="U2062" s="24"/>
      <c r="V2062" s="24"/>
      <c r="X2062" s="24"/>
      <c r="Y2062" s="24"/>
      <c r="Z2062" s="24"/>
      <c r="AA2062" s="24"/>
      <c r="AB2062" s="24"/>
      <c r="AC2062" s="24"/>
    </row>
    <row r="2063" spans="1:29">
      <c r="A2063" s="24"/>
      <c r="B2063" s="24"/>
      <c r="C2063" s="24"/>
      <c r="D2063" s="24"/>
      <c r="E2063" s="24"/>
      <c r="F2063" s="24"/>
      <c r="G2063" s="24"/>
      <c r="I2063" s="24"/>
      <c r="J2063" s="24"/>
      <c r="K2063" s="24"/>
      <c r="L2063" s="24"/>
      <c r="M2063" s="24"/>
      <c r="N2063" s="24"/>
      <c r="O2063" s="24"/>
      <c r="P2063" s="24"/>
      <c r="Q2063" s="24"/>
      <c r="R2063" s="24"/>
      <c r="S2063" s="24"/>
      <c r="T2063" s="24"/>
      <c r="U2063" s="24"/>
      <c r="V2063" s="24"/>
      <c r="X2063" s="24"/>
      <c r="Y2063" s="24"/>
      <c r="Z2063" s="24"/>
      <c r="AA2063" s="24"/>
      <c r="AB2063" s="24"/>
      <c r="AC2063" s="24"/>
    </row>
    <row r="2064" spans="1:29">
      <c r="A2064" s="24"/>
      <c r="B2064" s="24"/>
      <c r="C2064" s="24"/>
      <c r="D2064" s="24"/>
      <c r="E2064" s="24"/>
      <c r="F2064" s="24"/>
      <c r="G2064" s="24"/>
      <c r="I2064" s="24"/>
      <c r="J2064" s="24"/>
      <c r="K2064" s="24"/>
      <c r="L2064" s="24"/>
      <c r="M2064" s="24"/>
      <c r="N2064" s="24"/>
      <c r="O2064" s="24"/>
      <c r="P2064" s="24"/>
      <c r="Q2064" s="24"/>
      <c r="R2064" s="24"/>
      <c r="S2064" s="24"/>
      <c r="T2064" s="24"/>
      <c r="U2064" s="24"/>
      <c r="V2064" s="24"/>
      <c r="X2064" s="24"/>
      <c r="Y2064" s="24"/>
      <c r="Z2064" s="24"/>
      <c r="AA2064" s="24"/>
      <c r="AB2064" s="24"/>
      <c r="AC2064" s="24"/>
    </row>
    <row r="2065" spans="1:29">
      <c r="A2065" s="24"/>
      <c r="B2065" s="24"/>
      <c r="C2065" s="24"/>
      <c r="D2065" s="24"/>
      <c r="E2065" s="24"/>
      <c r="F2065" s="24"/>
      <c r="G2065" s="24"/>
      <c r="I2065" s="24"/>
      <c r="J2065" s="24"/>
      <c r="K2065" s="24"/>
      <c r="L2065" s="24"/>
      <c r="M2065" s="24"/>
      <c r="N2065" s="24"/>
      <c r="O2065" s="24"/>
      <c r="P2065" s="24"/>
      <c r="Q2065" s="24"/>
      <c r="R2065" s="24"/>
      <c r="S2065" s="24"/>
      <c r="T2065" s="24"/>
      <c r="U2065" s="24"/>
      <c r="V2065" s="24"/>
      <c r="X2065" s="24"/>
      <c r="Y2065" s="24"/>
      <c r="Z2065" s="24"/>
      <c r="AA2065" s="24"/>
      <c r="AB2065" s="24"/>
      <c r="AC2065" s="24"/>
    </row>
    <row r="2066" spans="1:29">
      <c r="A2066" s="24"/>
      <c r="B2066" s="24"/>
      <c r="C2066" s="24"/>
      <c r="D2066" s="24"/>
      <c r="E2066" s="24"/>
      <c r="F2066" s="24"/>
      <c r="G2066" s="24"/>
      <c r="I2066" s="24"/>
      <c r="J2066" s="24"/>
      <c r="K2066" s="24"/>
      <c r="L2066" s="24"/>
      <c r="M2066" s="24"/>
      <c r="N2066" s="24"/>
      <c r="O2066" s="24"/>
      <c r="P2066" s="24"/>
      <c r="Q2066" s="24"/>
      <c r="R2066" s="24"/>
      <c r="S2066" s="24"/>
      <c r="T2066" s="24"/>
      <c r="U2066" s="24"/>
      <c r="V2066" s="24"/>
      <c r="X2066" s="24"/>
      <c r="Y2066" s="24"/>
      <c r="Z2066" s="24"/>
      <c r="AA2066" s="24"/>
      <c r="AB2066" s="24"/>
      <c r="AC2066" s="24"/>
    </row>
    <row r="2067" spans="1:29">
      <c r="A2067" s="24"/>
      <c r="B2067" s="24"/>
      <c r="C2067" s="24"/>
      <c r="D2067" s="24"/>
      <c r="E2067" s="24"/>
      <c r="F2067" s="24"/>
      <c r="G2067" s="24"/>
      <c r="I2067" s="24"/>
      <c r="J2067" s="24"/>
      <c r="K2067" s="24"/>
      <c r="L2067" s="24"/>
      <c r="M2067" s="24"/>
      <c r="N2067" s="24"/>
      <c r="O2067" s="24"/>
      <c r="P2067" s="24"/>
      <c r="Q2067" s="24"/>
      <c r="R2067" s="24"/>
      <c r="S2067" s="24"/>
      <c r="T2067" s="24"/>
      <c r="U2067" s="24"/>
      <c r="V2067" s="24"/>
      <c r="X2067" s="24"/>
      <c r="Y2067" s="24"/>
      <c r="Z2067" s="24"/>
      <c r="AA2067" s="24"/>
      <c r="AB2067" s="24"/>
      <c r="AC2067" s="24"/>
    </row>
    <row r="2068" spans="1:29">
      <c r="A2068" s="24"/>
      <c r="B2068" s="24"/>
      <c r="C2068" s="24"/>
      <c r="D2068" s="24"/>
      <c r="E2068" s="24"/>
      <c r="F2068" s="24"/>
      <c r="G2068" s="24"/>
      <c r="I2068" s="24"/>
      <c r="J2068" s="24"/>
      <c r="K2068" s="24"/>
      <c r="L2068" s="24"/>
      <c r="M2068" s="24"/>
      <c r="N2068" s="24"/>
      <c r="O2068" s="24"/>
      <c r="P2068" s="24"/>
      <c r="Q2068" s="24"/>
      <c r="R2068" s="24"/>
      <c r="S2068" s="24"/>
      <c r="T2068" s="24"/>
      <c r="U2068" s="24"/>
      <c r="V2068" s="24"/>
      <c r="X2068" s="24"/>
      <c r="Y2068" s="24"/>
      <c r="Z2068" s="24"/>
      <c r="AA2068" s="24"/>
      <c r="AB2068" s="24"/>
      <c r="AC2068" s="24"/>
    </row>
    <row r="2069" spans="1:29">
      <c r="A2069" s="24"/>
      <c r="B2069" s="24"/>
      <c r="C2069" s="24"/>
      <c r="D2069" s="24"/>
      <c r="E2069" s="24"/>
      <c r="F2069" s="24"/>
      <c r="G2069" s="24"/>
      <c r="I2069" s="24"/>
      <c r="J2069" s="24"/>
      <c r="K2069" s="24"/>
      <c r="L2069" s="24"/>
      <c r="M2069" s="24"/>
      <c r="N2069" s="24"/>
      <c r="O2069" s="24"/>
      <c r="P2069" s="24"/>
      <c r="Q2069" s="24"/>
      <c r="R2069" s="24"/>
      <c r="S2069" s="24"/>
      <c r="T2069" s="24"/>
      <c r="U2069" s="24"/>
      <c r="V2069" s="24"/>
      <c r="X2069" s="24"/>
      <c r="Y2069" s="24"/>
      <c r="Z2069" s="24"/>
      <c r="AA2069" s="24"/>
      <c r="AB2069" s="24"/>
      <c r="AC2069" s="24"/>
    </row>
    <row r="2070" spans="1:29">
      <c r="A2070" s="24"/>
      <c r="B2070" s="24"/>
      <c r="C2070" s="24"/>
      <c r="D2070" s="24"/>
      <c r="E2070" s="24"/>
      <c r="F2070" s="24"/>
      <c r="G2070" s="24"/>
      <c r="I2070" s="24"/>
      <c r="J2070" s="24"/>
      <c r="K2070" s="24"/>
      <c r="L2070" s="24"/>
      <c r="M2070" s="24"/>
      <c r="N2070" s="24"/>
      <c r="O2070" s="24"/>
      <c r="P2070" s="24"/>
      <c r="Q2070" s="24"/>
      <c r="R2070" s="24"/>
      <c r="S2070" s="24"/>
      <c r="T2070" s="24"/>
      <c r="U2070" s="24"/>
      <c r="V2070" s="24"/>
      <c r="X2070" s="24"/>
      <c r="Y2070" s="24"/>
      <c r="Z2070" s="24"/>
      <c r="AA2070" s="24"/>
      <c r="AB2070" s="24"/>
      <c r="AC2070" s="24"/>
    </row>
    <row r="2071" spans="1:29">
      <c r="A2071" s="24"/>
      <c r="B2071" s="24"/>
      <c r="C2071" s="24"/>
      <c r="D2071" s="24"/>
      <c r="E2071" s="24"/>
      <c r="F2071" s="24"/>
      <c r="G2071" s="24"/>
      <c r="I2071" s="24"/>
      <c r="J2071" s="24"/>
      <c r="K2071" s="24"/>
      <c r="L2071" s="24"/>
      <c r="M2071" s="24"/>
      <c r="N2071" s="24"/>
      <c r="O2071" s="24"/>
      <c r="P2071" s="24"/>
      <c r="Q2071" s="24"/>
      <c r="R2071" s="24"/>
      <c r="S2071" s="24"/>
      <c r="T2071" s="24"/>
      <c r="U2071" s="24"/>
      <c r="V2071" s="24"/>
      <c r="X2071" s="24"/>
      <c r="Y2071" s="24"/>
      <c r="Z2071" s="24"/>
      <c r="AA2071" s="24"/>
      <c r="AB2071" s="24"/>
      <c r="AC2071" s="24"/>
    </row>
    <row r="2072" spans="1:29">
      <c r="A2072" s="24"/>
      <c r="B2072" s="24"/>
      <c r="C2072" s="24"/>
      <c r="D2072" s="24"/>
      <c r="E2072" s="24"/>
      <c r="F2072" s="24"/>
      <c r="G2072" s="24"/>
      <c r="I2072" s="24"/>
      <c r="J2072" s="24"/>
      <c r="K2072" s="24"/>
      <c r="L2072" s="24"/>
      <c r="M2072" s="24"/>
      <c r="N2072" s="24"/>
      <c r="O2072" s="24"/>
      <c r="P2072" s="24"/>
      <c r="Q2072" s="24"/>
      <c r="R2072" s="24"/>
      <c r="S2072" s="24"/>
      <c r="T2072" s="24"/>
      <c r="U2072" s="24"/>
      <c r="V2072" s="24"/>
      <c r="X2072" s="24"/>
      <c r="Y2072" s="24"/>
      <c r="Z2072" s="24"/>
      <c r="AA2072" s="24"/>
      <c r="AB2072" s="24"/>
      <c r="AC2072" s="24"/>
    </row>
    <row r="2073" spans="1:29">
      <c r="A2073" s="24"/>
      <c r="B2073" s="24"/>
      <c r="C2073" s="24"/>
      <c r="D2073" s="24"/>
      <c r="E2073" s="24"/>
      <c r="F2073" s="24"/>
      <c r="G2073" s="24"/>
      <c r="I2073" s="24"/>
      <c r="J2073" s="24"/>
      <c r="K2073" s="24"/>
      <c r="L2073" s="24"/>
      <c r="M2073" s="24"/>
      <c r="N2073" s="24"/>
      <c r="O2073" s="24"/>
      <c r="P2073" s="24"/>
      <c r="Q2073" s="24"/>
      <c r="R2073" s="24"/>
      <c r="S2073" s="24"/>
      <c r="T2073" s="24"/>
      <c r="U2073" s="24"/>
      <c r="V2073" s="24"/>
      <c r="X2073" s="24"/>
      <c r="Y2073" s="24"/>
      <c r="Z2073" s="24"/>
      <c r="AA2073" s="24"/>
      <c r="AB2073" s="24"/>
      <c r="AC2073" s="24"/>
    </row>
    <row r="2074" spans="1:29">
      <c r="A2074" s="24"/>
      <c r="B2074" s="24"/>
      <c r="C2074" s="24"/>
      <c r="D2074" s="24"/>
      <c r="E2074" s="24"/>
      <c r="F2074" s="24"/>
      <c r="G2074" s="24"/>
      <c r="I2074" s="24"/>
      <c r="J2074" s="24"/>
      <c r="K2074" s="24"/>
      <c r="L2074" s="24"/>
      <c r="M2074" s="24"/>
      <c r="N2074" s="24"/>
      <c r="O2074" s="24"/>
      <c r="P2074" s="24"/>
      <c r="Q2074" s="24"/>
      <c r="R2074" s="24"/>
      <c r="S2074" s="24"/>
      <c r="T2074" s="24"/>
      <c r="U2074" s="24"/>
      <c r="V2074" s="24"/>
      <c r="X2074" s="24"/>
      <c r="Y2074" s="24"/>
      <c r="Z2074" s="24"/>
      <c r="AA2074" s="24"/>
      <c r="AB2074" s="24"/>
      <c r="AC2074" s="24"/>
    </row>
    <row r="2075" spans="1:29">
      <c r="A2075" s="24"/>
      <c r="B2075" s="24"/>
      <c r="C2075" s="24"/>
      <c r="D2075" s="24"/>
      <c r="E2075" s="24"/>
      <c r="F2075" s="24"/>
      <c r="G2075" s="24"/>
      <c r="I2075" s="24"/>
      <c r="J2075" s="24"/>
      <c r="K2075" s="24"/>
      <c r="L2075" s="24"/>
      <c r="M2075" s="24"/>
      <c r="N2075" s="24"/>
      <c r="O2075" s="24"/>
      <c r="P2075" s="24"/>
      <c r="Q2075" s="24"/>
      <c r="R2075" s="24"/>
      <c r="S2075" s="24"/>
      <c r="T2075" s="24"/>
      <c r="U2075" s="24"/>
      <c r="V2075" s="24"/>
      <c r="X2075" s="24"/>
      <c r="Y2075" s="24"/>
      <c r="Z2075" s="24"/>
      <c r="AA2075" s="24"/>
      <c r="AB2075" s="24"/>
      <c r="AC2075" s="24"/>
    </row>
    <row r="2076" spans="1:29">
      <c r="A2076" s="24"/>
      <c r="B2076" s="24"/>
      <c r="C2076" s="24"/>
      <c r="D2076" s="24"/>
      <c r="E2076" s="24"/>
      <c r="F2076" s="24"/>
      <c r="G2076" s="24"/>
      <c r="I2076" s="24"/>
      <c r="J2076" s="24"/>
      <c r="K2076" s="24"/>
      <c r="L2076" s="24"/>
      <c r="M2076" s="24"/>
      <c r="N2076" s="24"/>
      <c r="O2076" s="24"/>
      <c r="P2076" s="24"/>
      <c r="Q2076" s="24"/>
      <c r="R2076" s="24"/>
      <c r="S2076" s="24"/>
      <c r="T2076" s="24"/>
      <c r="U2076" s="24"/>
      <c r="V2076" s="24"/>
      <c r="X2076" s="24"/>
      <c r="Y2076" s="24"/>
      <c r="Z2076" s="24"/>
      <c r="AA2076" s="24"/>
      <c r="AB2076" s="24"/>
      <c r="AC2076" s="24"/>
    </row>
    <row r="2077" spans="1:29">
      <c r="A2077" s="24"/>
      <c r="B2077" s="24"/>
      <c r="C2077" s="24"/>
      <c r="D2077" s="24"/>
      <c r="E2077" s="24"/>
      <c r="F2077" s="24"/>
      <c r="G2077" s="24"/>
      <c r="I2077" s="24"/>
      <c r="J2077" s="24"/>
      <c r="K2077" s="24"/>
      <c r="L2077" s="24"/>
      <c r="M2077" s="24"/>
      <c r="N2077" s="24"/>
      <c r="O2077" s="24"/>
      <c r="P2077" s="24"/>
      <c r="Q2077" s="24"/>
      <c r="R2077" s="24"/>
      <c r="S2077" s="24"/>
      <c r="T2077" s="24"/>
      <c r="U2077" s="24"/>
      <c r="V2077" s="24"/>
      <c r="X2077" s="24"/>
      <c r="Y2077" s="24"/>
      <c r="Z2077" s="24"/>
      <c r="AA2077" s="24"/>
      <c r="AB2077" s="24"/>
      <c r="AC2077" s="24"/>
    </row>
    <row r="2078" spans="1:29">
      <c r="A2078" s="24"/>
      <c r="B2078" s="24"/>
      <c r="C2078" s="24"/>
      <c r="D2078" s="24"/>
      <c r="E2078" s="24"/>
      <c r="F2078" s="24"/>
      <c r="G2078" s="24"/>
      <c r="I2078" s="24"/>
      <c r="J2078" s="24"/>
      <c r="K2078" s="24"/>
      <c r="L2078" s="24"/>
      <c r="M2078" s="24"/>
      <c r="N2078" s="24"/>
      <c r="O2078" s="24"/>
      <c r="P2078" s="24"/>
      <c r="Q2078" s="24"/>
      <c r="R2078" s="24"/>
      <c r="S2078" s="24"/>
      <c r="T2078" s="24"/>
      <c r="U2078" s="24"/>
      <c r="V2078" s="24"/>
      <c r="X2078" s="24"/>
      <c r="Y2078" s="24"/>
      <c r="Z2078" s="24"/>
      <c r="AA2078" s="24"/>
      <c r="AB2078" s="24"/>
      <c r="AC2078" s="24"/>
    </row>
    <row r="2079" spans="1:29">
      <c r="A2079" s="24"/>
      <c r="B2079" s="24"/>
      <c r="C2079" s="24"/>
      <c r="D2079" s="24"/>
      <c r="E2079" s="24"/>
      <c r="F2079" s="24"/>
      <c r="G2079" s="24"/>
      <c r="I2079" s="24"/>
      <c r="J2079" s="24"/>
      <c r="K2079" s="24"/>
      <c r="L2079" s="24"/>
      <c r="M2079" s="24"/>
      <c r="N2079" s="24"/>
      <c r="O2079" s="24"/>
      <c r="P2079" s="24"/>
      <c r="Q2079" s="24"/>
      <c r="R2079" s="24"/>
      <c r="S2079" s="24"/>
      <c r="T2079" s="24"/>
      <c r="U2079" s="24"/>
      <c r="V2079" s="24"/>
      <c r="X2079" s="24"/>
      <c r="Y2079" s="24"/>
      <c r="Z2079" s="24"/>
      <c r="AA2079" s="24"/>
      <c r="AB2079" s="24"/>
      <c r="AC2079" s="24"/>
    </row>
    <row r="2080" spans="1:29">
      <c r="A2080" s="24"/>
      <c r="B2080" s="24"/>
      <c r="C2080" s="24"/>
      <c r="D2080" s="24"/>
      <c r="E2080" s="24"/>
      <c r="F2080" s="24"/>
      <c r="G2080" s="24"/>
      <c r="I2080" s="24"/>
      <c r="J2080" s="24"/>
      <c r="K2080" s="24"/>
      <c r="L2080" s="24"/>
      <c r="M2080" s="24"/>
      <c r="N2080" s="24"/>
      <c r="O2080" s="24"/>
      <c r="P2080" s="24"/>
      <c r="Q2080" s="24"/>
      <c r="R2080" s="24"/>
      <c r="S2080" s="24"/>
      <c r="T2080" s="24"/>
      <c r="U2080" s="24"/>
      <c r="V2080" s="24"/>
      <c r="X2080" s="24"/>
      <c r="Y2080" s="24"/>
      <c r="Z2080" s="24"/>
      <c r="AA2080" s="24"/>
      <c r="AB2080" s="24"/>
      <c r="AC2080" s="24"/>
    </row>
    <row r="2081" spans="1:29">
      <c r="A2081" s="24"/>
      <c r="B2081" s="24"/>
      <c r="C2081" s="24"/>
      <c r="D2081" s="24"/>
      <c r="E2081" s="24"/>
      <c r="F2081" s="24"/>
      <c r="G2081" s="24"/>
      <c r="I2081" s="24"/>
      <c r="J2081" s="24"/>
      <c r="K2081" s="24"/>
      <c r="L2081" s="24"/>
      <c r="M2081" s="24"/>
      <c r="N2081" s="24"/>
      <c r="O2081" s="24"/>
      <c r="P2081" s="24"/>
      <c r="Q2081" s="24"/>
      <c r="R2081" s="24"/>
      <c r="S2081" s="24"/>
      <c r="T2081" s="24"/>
      <c r="U2081" s="24"/>
      <c r="V2081" s="24"/>
      <c r="X2081" s="24"/>
      <c r="Y2081" s="24"/>
      <c r="Z2081" s="24"/>
      <c r="AA2081" s="24"/>
      <c r="AB2081" s="24"/>
      <c r="AC2081" s="24"/>
    </row>
    <row r="2082" spans="1:29">
      <c r="A2082" s="24"/>
      <c r="B2082" s="24"/>
      <c r="C2082" s="24"/>
      <c r="D2082" s="24"/>
      <c r="E2082" s="24"/>
      <c r="F2082" s="24"/>
      <c r="G2082" s="24"/>
      <c r="I2082" s="24"/>
      <c r="J2082" s="24"/>
      <c r="K2082" s="24"/>
      <c r="L2082" s="24"/>
      <c r="M2082" s="24"/>
      <c r="N2082" s="24"/>
      <c r="O2082" s="24"/>
      <c r="P2082" s="24"/>
      <c r="Q2082" s="24"/>
      <c r="R2082" s="24"/>
      <c r="S2082" s="24"/>
      <c r="T2082" s="24"/>
      <c r="U2082" s="24"/>
      <c r="V2082" s="24"/>
      <c r="X2082" s="24"/>
      <c r="Y2082" s="24"/>
      <c r="Z2082" s="24"/>
      <c r="AA2082" s="24"/>
      <c r="AB2082" s="24"/>
      <c r="AC2082" s="24"/>
    </row>
    <row r="2083" spans="1:29">
      <c r="A2083" s="24"/>
      <c r="B2083" s="24"/>
      <c r="C2083" s="24"/>
      <c r="D2083" s="24"/>
      <c r="E2083" s="24"/>
      <c r="F2083" s="24"/>
      <c r="G2083" s="24"/>
      <c r="I2083" s="24"/>
      <c r="J2083" s="24"/>
      <c r="K2083" s="24"/>
      <c r="L2083" s="24"/>
      <c r="M2083" s="24"/>
      <c r="N2083" s="24"/>
      <c r="O2083" s="24"/>
      <c r="P2083" s="24"/>
      <c r="Q2083" s="24"/>
      <c r="R2083" s="24"/>
      <c r="S2083" s="24"/>
      <c r="T2083" s="24"/>
      <c r="U2083" s="24"/>
      <c r="V2083" s="24"/>
      <c r="X2083" s="24"/>
      <c r="Y2083" s="24"/>
      <c r="Z2083" s="24"/>
      <c r="AA2083" s="24"/>
      <c r="AB2083" s="24"/>
      <c r="AC2083" s="24"/>
    </row>
    <row r="2084" spans="1:29">
      <c r="A2084" s="24"/>
      <c r="B2084" s="24"/>
      <c r="C2084" s="24"/>
      <c r="D2084" s="24"/>
      <c r="E2084" s="24"/>
      <c r="F2084" s="24"/>
      <c r="G2084" s="24"/>
      <c r="I2084" s="24"/>
      <c r="J2084" s="24"/>
      <c r="K2084" s="24"/>
      <c r="L2084" s="24"/>
      <c r="M2084" s="24"/>
      <c r="N2084" s="24"/>
      <c r="O2084" s="24"/>
      <c r="P2084" s="24"/>
      <c r="Q2084" s="24"/>
      <c r="R2084" s="24"/>
      <c r="S2084" s="24"/>
      <c r="T2084" s="24"/>
      <c r="U2084" s="24"/>
      <c r="V2084" s="24"/>
      <c r="X2084" s="24"/>
      <c r="Y2084" s="24"/>
      <c r="Z2084" s="24"/>
      <c r="AA2084" s="24"/>
      <c r="AB2084" s="24"/>
      <c r="AC2084" s="24"/>
    </row>
    <row r="2085" spans="1:29">
      <c r="A2085" s="24"/>
      <c r="B2085" s="24"/>
      <c r="C2085" s="24"/>
      <c r="D2085" s="24"/>
      <c r="E2085" s="24"/>
      <c r="F2085" s="24"/>
      <c r="G2085" s="24"/>
      <c r="I2085" s="24"/>
      <c r="J2085" s="24"/>
      <c r="K2085" s="24"/>
      <c r="L2085" s="24"/>
      <c r="M2085" s="24"/>
      <c r="N2085" s="24"/>
      <c r="O2085" s="24"/>
      <c r="P2085" s="24"/>
      <c r="Q2085" s="24"/>
      <c r="R2085" s="24"/>
      <c r="S2085" s="24"/>
      <c r="T2085" s="24"/>
      <c r="U2085" s="24"/>
      <c r="V2085" s="24"/>
      <c r="X2085" s="24"/>
      <c r="Y2085" s="24"/>
      <c r="Z2085" s="24"/>
      <c r="AA2085" s="24"/>
      <c r="AB2085" s="24"/>
      <c r="AC2085" s="24"/>
    </row>
    <row r="2086" spans="1:29">
      <c r="A2086" s="24"/>
      <c r="B2086" s="24"/>
      <c r="C2086" s="24"/>
      <c r="D2086" s="24"/>
      <c r="E2086" s="24"/>
      <c r="F2086" s="24"/>
      <c r="G2086" s="24"/>
      <c r="I2086" s="24"/>
      <c r="J2086" s="24"/>
      <c r="K2086" s="24"/>
      <c r="L2086" s="24"/>
      <c r="M2086" s="24"/>
      <c r="N2086" s="24"/>
      <c r="O2086" s="24"/>
      <c r="P2086" s="24"/>
      <c r="Q2086" s="24"/>
      <c r="R2086" s="24"/>
      <c r="S2086" s="24"/>
      <c r="T2086" s="24"/>
      <c r="U2086" s="24"/>
      <c r="V2086" s="24"/>
      <c r="X2086" s="24"/>
      <c r="Y2086" s="24"/>
      <c r="Z2086" s="24"/>
      <c r="AA2086" s="24"/>
      <c r="AB2086" s="24"/>
      <c r="AC2086" s="24"/>
    </row>
    <row r="2087" spans="1:29">
      <c r="A2087" s="24"/>
      <c r="B2087" s="24"/>
      <c r="C2087" s="24"/>
      <c r="D2087" s="24"/>
      <c r="E2087" s="24"/>
      <c r="F2087" s="24"/>
      <c r="G2087" s="24"/>
      <c r="I2087" s="24"/>
      <c r="J2087" s="24"/>
      <c r="K2087" s="24"/>
      <c r="L2087" s="24"/>
      <c r="M2087" s="24"/>
      <c r="N2087" s="24"/>
      <c r="O2087" s="24"/>
      <c r="P2087" s="24"/>
      <c r="Q2087" s="24"/>
      <c r="R2087" s="24"/>
      <c r="S2087" s="24"/>
      <c r="T2087" s="24"/>
      <c r="U2087" s="24"/>
      <c r="V2087" s="24"/>
      <c r="X2087" s="24"/>
      <c r="Y2087" s="24"/>
      <c r="Z2087" s="24"/>
      <c r="AA2087" s="24"/>
      <c r="AB2087" s="24"/>
      <c r="AC2087" s="24"/>
    </row>
    <row r="2088" spans="1:29">
      <c r="A2088" s="24"/>
      <c r="B2088" s="24"/>
      <c r="C2088" s="24"/>
      <c r="D2088" s="24"/>
      <c r="E2088" s="24"/>
      <c r="F2088" s="24"/>
      <c r="G2088" s="24"/>
      <c r="I2088" s="24"/>
      <c r="J2088" s="24"/>
      <c r="K2088" s="24"/>
      <c r="L2088" s="24"/>
      <c r="M2088" s="24"/>
      <c r="N2088" s="24"/>
      <c r="O2088" s="24"/>
      <c r="P2088" s="24"/>
      <c r="Q2088" s="24"/>
      <c r="R2088" s="24"/>
      <c r="S2088" s="24"/>
      <c r="T2088" s="24"/>
      <c r="U2088" s="24"/>
      <c r="V2088" s="24"/>
      <c r="X2088" s="24"/>
      <c r="Y2088" s="24"/>
      <c r="Z2088" s="24"/>
      <c r="AA2088" s="24"/>
      <c r="AB2088" s="24"/>
      <c r="AC2088" s="24"/>
    </row>
    <row r="2089" spans="1:29">
      <c r="A2089" s="24"/>
      <c r="B2089" s="24"/>
      <c r="C2089" s="24"/>
      <c r="D2089" s="24"/>
      <c r="E2089" s="24"/>
      <c r="F2089" s="24"/>
      <c r="G2089" s="24"/>
      <c r="I2089" s="24"/>
      <c r="J2089" s="24"/>
      <c r="K2089" s="24"/>
      <c r="L2089" s="24"/>
      <c r="M2089" s="24"/>
      <c r="N2089" s="24"/>
      <c r="O2089" s="24"/>
      <c r="P2089" s="24"/>
      <c r="Q2089" s="24"/>
      <c r="R2089" s="24"/>
      <c r="S2089" s="24"/>
      <c r="T2089" s="24"/>
      <c r="U2089" s="24"/>
      <c r="V2089" s="24"/>
      <c r="X2089" s="24"/>
      <c r="Y2089" s="24"/>
      <c r="Z2089" s="24"/>
      <c r="AA2089" s="24"/>
      <c r="AB2089" s="24"/>
      <c r="AC2089" s="24"/>
    </row>
    <row r="2090" spans="1:29">
      <c r="A2090" s="24"/>
      <c r="B2090" s="24"/>
      <c r="C2090" s="24"/>
      <c r="D2090" s="24"/>
      <c r="E2090" s="24"/>
      <c r="F2090" s="24"/>
      <c r="G2090" s="24"/>
      <c r="I2090" s="24"/>
      <c r="J2090" s="24"/>
      <c r="K2090" s="24"/>
      <c r="L2090" s="24"/>
      <c r="M2090" s="24"/>
      <c r="N2090" s="24"/>
      <c r="O2090" s="24"/>
      <c r="P2090" s="24"/>
      <c r="Q2090" s="24"/>
      <c r="R2090" s="24"/>
      <c r="S2090" s="24"/>
      <c r="T2090" s="24"/>
      <c r="U2090" s="24"/>
      <c r="V2090" s="24"/>
      <c r="X2090" s="24"/>
      <c r="Y2090" s="24"/>
      <c r="Z2090" s="24"/>
      <c r="AA2090" s="24"/>
      <c r="AB2090" s="24"/>
      <c r="AC2090" s="24"/>
    </row>
    <row r="2091" spans="1:29">
      <c r="A2091" s="24"/>
      <c r="B2091" s="24"/>
      <c r="C2091" s="24"/>
      <c r="D2091" s="24"/>
      <c r="E2091" s="24"/>
      <c r="F2091" s="24"/>
      <c r="G2091" s="24"/>
      <c r="I2091" s="24"/>
      <c r="J2091" s="24"/>
      <c r="K2091" s="24"/>
      <c r="L2091" s="24"/>
      <c r="M2091" s="24"/>
      <c r="N2091" s="24"/>
      <c r="O2091" s="24"/>
      <c r="P2091" s="24"/>
      <c r="Q2091" s="24"/>
      <c r="R2091" s="24"/>
      <c r="S2091" s="24"/>
      <c r="T2091" s="24"/>
      <c r="U2091" s="24"/>
      <c r="V2091" s="24"/>
      <c r="X2091" s="24"/>
      <c r="Y2091" s="24"/>
      <c r="Z2091" s="24"/>
      <c r="AA2091" s="24"/>
      <c r="AB2091" s="24"/>
      <c r="AC2091" s="24"/>
    </row>
    <row r="2092" spans="1:29">
      <c r="A2092" s="24"/>
      <c r="B2092" s="24"/>
      <c r="C2092" s="24"/>
      <c r="D2092" s="24"/>
      <c r="E2092" s="24"/>
      <c r="F2092" s="24"/>
      <c r="G2092" s="24"/>
      <c r="I2092" s="24"/>
      <c r="J2092" s="24"/>
      <c r="K2092" s="24"/>
      <c r="L2092" s="24"/>
      <c r="M2092" s="24"/>
      <c r="N2092" s="24"/>
      <c r="O2092" s="24"/>
      <c r="P2092" s="24"/>
      <c r="Q2092" s="24"/>
      <c r="R2092" s="24"/>
      <c r="S2092" s="24"/>
      <c r="T2092" s="24"/>
      <c r="U2092" s="24"/>
      <c r="V2092" s="24"/>
      <c r="X2092" s="24"/>
      <c r="Y2092" s="24"/>
      <c r="Z2092" s="24"/>
      <c r="AA2092" s="24"/>
      <c r="AB2092" s="24"/>
      <c r="AC2092" s="24"/>
    </row>
    <row r="2093" spans="1:29">
      <c r="A2093" s="24"/>
      <c r="B2093" s="24"/>
      <c r="C2093" s="24"/>
      <c r="D2093" s="24"/>
      <c r="E2093" s="24"/>
      <c r="F2093" s="24"/>
      <c r="G2093" s="24"/>
      <c r="I2093" s="24"/>
      <c r="J2093" s="24"/>
      <c r="K2093" s="24"/>
      <c r="L2093" s="24"/>
      <c r="M2093" s="24"/>
      <c r="N2093" s="24"/>
      <c r="O2093" s="24"/>
      <c r="P2093" s="24"/>
      <c r="Q2093" s="24"/>
      <c r="R2093" s="24"/>
      <c r="S2093" s="24"/>
      <c r="T2093" s="24"/>
      <c r="U2093" s="24"/>
      <c r="V2093" s="24"/>
      <c r="X2093" s="24"/>
      <c r="Y2093" s="24"/>
      <c r="Z2093" s="24"/>
      <c r="AA2093" s="24"/>
      <c r="AB2093" s="24"/>
      <c r="AC2093" s="24"/>
    </row>
    <row r="2094" spans="1:29">
      <c r="A2094" s="24"/>
      <c r="B2094" s="24"/>
      <c r="C2094" s="24"/>
      <c r="D2094" s="24"/>
      <c r="E2094" s="24"/>
      <c r="F2094" s="24"/>
      <c r="G2094" s="24"/>
      <c r="I2094" s="24"/>
      <c r="J2094" s="24"/>
      <c r="K2094" s="24"/>
      <c r="L2094" s="24"/>
      <c r="M2094" s="24"/>
      <c r="N2094" s="24"/>
      <c r="O2094" s="24"/>
      <c r="P2094" s="24"/>
      <c r="Q2094" s="24"/>
      <c r="R2094" s="24"/>
      <c r="S2094" s="24"/>
      <c r="T2094" s="24"/>
      <c r="U2094" s="24"/>
      <c r="V2094" s="24"/>
      <c r="X2094" s="24"/>
      <c r="Y2094" s="24"/>
      <c r="Z2094" s="24"/>
      <c r="AA2094" s="24"/>
      <c r="AB2094" s="24"/>
      <c r="AC2094" s="24"/>
    </row>
    <row r="2095" spans="1:29">
      <c r="A2095" s="24"/>
      <c r="B2095" s="24"/>
      <c r="C2095" s="24"/>
      <c r="D2095" s="24"/>
      <c r="E2095" s="24"/>
      <c r="F2095" s="24"/>
      <c r="G2095" s="24"/>
      <c r="I2095" s="24"/>
      <c r="J2095" s="24"/>
      <c r="K2095" s="24"/>
      <c r="L2095" s="24"/>
      <c r="M2095" s="24"/>
      <c r="N2095" s="24"/>
      <c r="O2095" s="24"/>
      <c r="P2095" s="24"/>
      <c r="Q2095" s="24"/>
      <c r="R2095" s="24"/>
      <c r="S2095" s="24"/>
      <c r="T2095" s="24"/>
      <c r="U2095" s="24"/>
      <c r="V2095" s="24"/>
      <c r="X2095" s="24"/>
      <c r="Y2095" s="24"/>
      <c r="Z2095" s="24"/>
      <c r="AA2095" s="24"/>
      <c r="AB2095" s="24"/>
      <c r="AC2095" s="24"/>
    </row>
    <row r="2096" spans="1:29">
      <c r="A2096" s="24"/>
      <c r="B2096" s="24"/>
      <c r="C2096" s="24"/>
      <c r="D2096" s="24"/>
      <c r="E2096" s="24"/>
      <c r="F2096" s="24"/>
      <c r="G2096" s="24"/>
      <c r="I2096" s="24"/>
      <c r="J2096" s="24"/>
      <c r="K2096" s="24"/>
      <c r="L2096" s="24"/>
      <c r="M2096" s="24"/>
      <c r="N2096" s="24"/>
      <c r="O2096" s="24"/>
      <c r="P2096" s="24"/>
      <c r="Q2096" s="24"/>
      <c r="R2096" s="24"/>
      <c r="S2096" s="24"/>
      <c r="T2096" s="24"/>
      <c r="U2096" s="24"/>
      <c r="V2096" s="24"/>
      <c r="X2096" s="24"/>
      <c r="Y2096" s="24"/>
      <c r="Z2096" s="24"/>
      <c r="AA2096" s="24"/>
      <c r="AB2096" s="24"/>
      <c r="AC2096" s="24"/>
    </row>
    <row r="2097" spans="1:29">
      <c r="A2097" s="24"/>
      <c r="B2097" s="24"/>
      <c r="C2097" s="24"/>
      <c r="D2097" s="24"/>
      <c r="E2097" s="24"/>
      <c r="F2097" s="24"/>
      <c r="G2097" s="24"/>
      <c r="I2097" s="24"/>
      <c r="J2097" s="24"/>
      <c r="K2097" s="24"/>
      <c r="L2097" s="24"/>
      <c r="M2097" s="24"/>
      <c r="N2097" s="24"/>
      <c r="O2097" s="24"/>
      <c r="P2097" s="24"/>
      <c r="Q2097" s="24"/>
      <c r="R2097" s="24"/>
      <c r="S2097" s="24"/>
      <c r="T2097" s="24"/>
      <c r="U2097" s="24"/>
      <c r="V2097" s="24"/>
      <c r="X2097" s="24"/>
      <c r="Y2097" s="24"/>
      <c r="Z2097" s="24"/>
      <c r="AA2097" s="24"/>
      <c r="AB2097" s="24"/>
      <c r="AC2097" s="24"/>
    </row>
    <row r="2098" spans="1:29">
      <c r="A2098" s="24"/>
      <c r="B2098" s="24"/>
      <c r="C2098" s="24"/>
      <c r="D2098" s="24"/>
      <c r="E2098" s="24"/>
      <c r="F2098" s="24"/>
      <c r="G2098" s="24"/>
      <c r="I2098" s="24"/>
      <c r="J2098" s="24"/>
      <c r="K2098" s="24"/>
      <c r="L2098" s="24"/>
      <c r="M2098" s="24"/>
      <c r="N2098" s="24"/>
      <c r="O2098" s="24"/>
      <c r="P2098" s="24"/>
      <c r="Q2098" s="24"/>
      <c r="R2098" s="24"/>
      <c r="S2098" s="24"/>
      <c r="T2098" s="24"/>
      <c r="U2098" s="24"/>
      <c r="V2098" s="24"/>
      <c r="X2098" s="24"/>
      <c r="Y2098" s="24"/>
      <c r="Z2098" s="24"/>
      <c r="AA2098" s="24"/>
      <c r="AB2098" s="24"/>
      <c r="AC2098" s="24"/>
    </row>
    <row r="2099" spans="1:29">
      <c r="A2099" s="24"/>
      <c r="B2099" s="24"/>
      <c r="C2099" s="24"/>
      <c r="D2099" s="24"/>
      <c r="E2099" s="24"/>
      <c r="F2099" s="24"/>
      <c r="G2099" s="24"/>
      <c r="I2099" s="24"/>
      <c r="J2099" s="24"/>
      <c r="K2099" s="24"/>
      <c r="L2099" s="24"/>
      <c r="M2099" s="24"/>
      <c r="N2099" s="24"/>
      <c r="O2099" s="24"/>
      <c r="P2099" s="24"/>
      <c r="Q2099" s="24"/>
      <c r="R2099" s="24"/>
      <c r="S2099" s="24"/>
      <c r="T2099" s="24"/>
      <c r="U2099" s="24"/>
      <c r="V2099" s="24"/>
      <c r="X2099" s="24"/>
      <c r="Y2099" s="24"/>
      <c r="Z2099" s="24"/>
      <c r="AA2099" s="24"/>
      <c r="AB2099" s="24"/>
      <c r="AC2099" s="24"/>
    </row>
    <row r="2100" spans="1:29">
      <c r="A2100" s="24"/>
      <c r="B2100" s="24"/>
      <c r="C2100" s="24"/>
      <c r="D2100" s="24"/>
      <c r="E2100" s="24"/>
      <c r="F2100" s="24"/>
      <c r="G2100" s="24"/>
      <c r="I2100" s="24"/>
      <c r="J2100" s="24"/>
      <c r="K2100" s="24"/>
      <c r="L2100" s="24"/>
      <c r="M2100" s="24"/>
      <c r="N2100" s="24"/>
      <c r="O2100" s="24"/>
      <c r="P2100" s="24"/>
      <c r="Q2100" s="24"/>
      <c r="R2100" s="24"/>
      <c r="S2100" s="24"/>
      <c r="T2100" s="24"/>
      <c r="U2100" s="24"/>
      <c r="V2100" s="24"/>
      <c r="X2100" s="24"/>
      <c r="Y2100" s="24"/>
      <c r="Z2100" s="24"/>
      <c r="AA2100" s="24"/>
      <c r="AB2100" s="24"/>
      <c r="AC2100" s="24"/>
    </row>
    <row r="2101" spans="1:29">
      <c r="A2101" s="24"/>
      <c r="B2101" s="24"/>
      <c r="C2101" s="24"/>
      <c r="D2101" s="24"/>
      <c r="E2101" s="24"/>
      <c r="F2101" s="24"/>
      <c r="G2101" s="24"/>
      <c r="I2101" s="24"/>
      <c r="J2101" s="24"/>
      <c r="K2101" s="24"/>
      <c r="L2101" s="24"/>
      <c r="M2101" s="24"/>
      <c r="N2101" s="24"/>
      <c r="O2101" s="24"/>
      <c r="P2101" s="24"/>
      <c r="Q2101" s="24"/>
      <c r="R2101" s="24"/>
      <c r="S2101" s="24"/>
      <c r="T2101" s="24"/>
      <c r="U2101" s="24"/>
      <c r="V2101" s="24"/>
      <c r="X2101" s="24"/>
      <c r="Y2101" s="24"/>
      <c r="Z2101" s="24"/>
      <c r="AA2101" s="24"/>
      <c r="AB2101" s="24"/>
      <c r="AC2101" s="24"/>
    </row>
    <row r="2102" spans="1:29">
      <c r="A2102" s="24"/>
      <c r="B2102" s="24"/>
      <c r="C2102" s="24"/>
      <c r="D2102" s="24"/>
      <c r="E2102" s="24"/>
      <c r="F2102" s="24"/>
      <c r="G2102" s="24"/>
      <c r="I2102" s="24"/>
      <c r="J2102" s="24"/>
      <c r="K2102" s="24"/>
      <c r="L2102" s="24"/>
      <c r="M2102" s="24"/>
      <c r="N2102" s="24"/>
      <c r="O2102" s="24"/>
      <c r="P2102" s="24"/>
      <c r="Q2102" s="24"/>
      <c r="R2102" s="24"/>
      <c r="S2102" s="24"/>
      <c r="T2102" s="24"/>
      <c r="U2102" s="24"/>
      <c r="V2102" s="24"/>
      <c r="X2102" s="24"/>
      <c r="Y2102" s="24"/>
      <c r="Z2102" s="24"/>
      <c r="AA2102" s="24"/>
      <c r="AB2102" s="24"/>
      <c r="AC2102" s="24"/>
    </row>
    <row r="2103" spans="1:29">
      <c r="A2103" s="24"/>
      <c r="B2103" s="24"/>
      <c r="C2103" s="24"/>
      <c r="D2103" s="24"/>
      <c r="E2103" s="24"/>
      <c r="F2103" s="24"/>
      <c r="G2103" s="24"/>
      <c r="I2103" s="24"/>
      <c r="J2103" s="24"/>
      <c r="K2103" s="24"/>
      <c r="L2103" s="24"/>
      <c r="M2103" s="24"/>
      <c r="N2103" s="24"/>
      <c r="O2103" s="24"/>
      <c r="P2103" s="24"/>
      <c r="Q2103" s="24"/>
      <c r="R2103" s="24"/>
      <c r="S2103" s="24"/>
      <c r="T2103" s="24"/>
      <c r="U2103" s="24"/>
      <c r="V2103" s="24"/>
      <c r="X2103" s="24"/>
      <c r="Y2103" s="24"/>
      <c r="Z2103" s="24"/>
      <c r="AA2103" s="24"/>
      <c r="AB2103" s="24"/>
      <c r="AC2103" s="24"/>
    </row>
    <row r="2104" spans="1:29">
      <c r="A2104" s="24"/>
      <c r="B2104" s="24"/>
      <c r="C2104" s="24"/>
      <c r="D2104" s="24"/>
      <c r="E2104" s="24"/>
      <c r="F2104" s="24"/>
      <c r="G2104" s="24"/>
      <c r="I2104" s="24"/>
      <c r="J2104" s="24"/>
      <c r="K2104" s="24"/>
      <c r="L2104" s="24"/>
      <c r="M2104" s="24"/>
      <c r="N2104" s="24"/>
      <c r="O2104" s="24"/>
      <c r="P2104" s="24"/>
      <c r="Q2104" s="24"/>
      <c r="R2104" s="24"/>
      <c r="S2104" s="24"/>
      <c r="T2104" s="24"/>
      <c r="U2104" s="24"/>
      <c r="V2104" s="24"/>
      <c r="X2104" s="24"/>
      <c r="Y2104" s="24"/>
      <c r="Z2104" s="24"/>
      <c r="AA2104" s="24"/>
      <c r="AB2104" s="24"/>
      <c r="AC2104" s="24"/>
    </row>
    <row r="2105" spans="1:29">
      <c r="A2105" s="24"/>
      <c r="B2105" s="24"/>
      <c r="C2105" s="24"/>
      <c r="D2105" s="24"/>
      <c r="E2105" s="24"/>
      <c r="F2105" s="24"/>
      <c r="G2105" s="24"/>
      <c r="I2105" s="24"/>
      <c r="J2105" s="24"/>
      <c r="K2105" s="24"/>
      <c r="L2105" s="24"/>
      <c r="M2105" s="24"/>
      <c r="N2105" s="24"/>
      <c r="O2105" s="24"/>
      <c r="P2105" s="24"/>
      <c r="Q2105" s="24"/>
      <c r="R2105" s="24"/>
      <c r="S2105" s="24"/>
      <c r="T2105" s="24"/>
      <c r="U2105" s="24"/>
      <c r="V2105" s="24"/>
      <c r="X2105" s="24"/>
      <c r="Y2105" s="24"/>
      <c r="Z2105" s="24"/>
      <c r="AA2105" s="24"/>
      <c r="AB2105" s="24"/>
      <c r="AC2105" s="24"/>
    </row>
    <row r="2106" spans="1:29">
      <c r="A2106" s="24"/>
      <c r="B2106" s="24"/>
      <c r="C2106" s="24"/>
      <c r="D2106" s="24"/>
      <c r="E2106" s="24"/>
      <c r="F2106" s="24"/>
      <c r="G2106" s="24"/>
      <c r="I2106" s="24"/>
      <c r="J2106" s="24"/>
      <c r="K2106" s="24"/>
      <c r="L2106" s="24"/>
      <c r="M2106" s="24"/>
      <c r="N2106" s="24"/>
      <c r="O2106" s="24"/>
      <c r="P2106" s="24"/>
      <c r="Q2106" s="24"/>
      <c r="R2106" s="24"/>
      <c r="S2106" s="24"/>
      <c r="T2106" s="24"/>
      <c r="U2106" s="24"/>
      <c r="V2106" s="24"/>
      <c r="X2106" s="24"/>
      <c r="Y2106" s="24"/>
      <c r="Z2106" s="24"/>
      <c r="AA2106" s="24"/>
      <c r="AB2106" s="24"/>
      <c r="AC2106" s="24"/>
    </row>
    <row r="2107" spans="1:29">
      <c r="A2107" s="24"/>
      <c r="B2107" s="24"/>
      <c r="C2107" s="24"/>
      <c r="D2107" s="24"/>
      <c r="E2107" s="24"/>
      <c r="F2107" s="24"/>
      <c r="G2107" s="24"/>
      <c r="I2107" s="24"/>
      <c r="J2107" s="24"/>
      <c r="K2107" s="24"/>
      <c r="L2107" s="24"/>
      <c r="M2107" s="24"/>
      <c r="N2107" s="24"/>
      <c r="O2107" s="24"/>
      <c r="P2107" s="24"/>
      <c r="Q2107" s="24"/>
      <c r="R2107" s="24"/>
      <c r="S2107" s="24"/>
      <c r="T2107" s="24"/>
      <c r="U2107" s="24"/>
      <c r="V2107" s="24"/>
      <c r="X2107" s="24"/>
      <c r="Y2107" s="24"/>
      <c r="Z2107" s="24"/>
      <c r="AA2107" s="24"/>
      <c r="AB2107" s="24"/>
      <c r="AC2107" s="24"/>
    </row>
    <row r="2108" spans="1:29">
      <c r="A2108" s="24"/>
      <c r="B2108" s="24"/>
      <c r="C2108" s="24"/>
      <c r="D2108" s="24"/>
      <c r="E2108" s="24"/>
      <c r="F2108" s="24"/>
      <c r="G2108" s="24"/>
      <c r="I2108" s="24"/>
      <c r="J2108" s="24"/>
      <c r="K2108" s="24"/>
      <c r="L2108" s="24"/>
      <c r="M2108" s="24"/>
      <c r="N2108" s="24"/>
      <c r="O2108" s="24"/>
      <c r="P2108" s="24"/>
      <c r="Q2108" s="24"/>
      <c r="R2108" s="24"/>
      <c r="S2108" s="24"/>
      <c r="T2108" s="24"/>
      <c r="U2108" s="24"/>
      <c r="V2108" s="24"/>
      <c r="X2108" s="24"/>
      <c r="Y2108" s="24"/>
      <c r="Z2108" s="24"/>
      <c r="AA2108" s="24"/>
      <c r="AB2108" s="24"/>
      <c r="AC2108" s="24"/>
    </row>
    <row r="2109" spans="1:29">
      <c r="A2109" s="24"/>
      <c r="B2109" s="24"/>
      <c r="C2109" s="24"/>
      <c r="D2109" s="24"/>
      <c r="E2109" s="24"/>
      <c r="F2109" s="24"/>
      <c r="G2109" s="24"/>
      <c r="I2109" s="24"/>
      <c r="J2109" s="24"/>
      <c r="K2109" s="24"/>
      <c r="L2109" s="24"/>
      <c r="M2109" s="24"/>
      <c r="N2109" s="24"/>
      <c r="O2109" s="24"/>
      <c r="P2109" s="24"/>
      <c r="Q2109" s="24"/>
      <c r="R2109" s="24"/>
      <c r="S2109" s="24"/>
      <c r="T2109" s="24"/>
      <c r="U2109" s="24"/>
      <c r="V2109" s="24"/>
      <c r="X2109" s="24"/>
      <c r="Y2109" s="24"/>
      <c r="Z2109" s="24"/>
      <c r="AA2109" s="24"/>
      <c r="AB2109" s="24"/>
      <c r="AC2109" s="24"/>
    </row>
    <row r="2110" spans="1:29">
      <c r="A2110" s="24"/>
      <c r="B2110" s="24"/>
      <c r="C2110" s="24"/>
      <c r="D2110" s="24"/>
      <c r="E2110" s="24"/>
      <c r="F2110" s="24"/>
      <c r="G2110" s="24"/>
      <c r="I2110" s="24"/>
      <c r="J2110" s="24"/>
      <c r="K2110" s="24"/>
      <c r="L2110" s="24"/>
      <c r="M2110" s="24"/>
      <c r="N2110" s="24"/>
      <c r="O2110" s="24"/>
      <c r="P2110" s="24"/>
      <c r="Q2110" s="24"/>
      <c r="R2110" s="24"/>
      <c r="S2110" s="24"/>
      <c r="T2110" s="24"/>
      <c r="U2110" s="24"/>
      <c r="V2110" s="24"/>
      <c r="X2110" s="24"/>
      <c r="Y2110" s="24"/>
      <c r="Z2110" s="24"/>
      <c r="AA2110" s="24"/>
      <c r="AB2110" s="24"/>
      <c r="AC2110" s="24"/>
    </row>
    <row r="2111" spans="1:29">
      <c r="A2111" s="24"/>
      <c r="B2111" s="24"/>
      <c r="C2111" s="24"/>
      <c r="D2111" s="24"/>
      <c r="E2111" s="24"/>
      <c r="F2111" s="24"/>
      <c r="G2111" s="24"/>
      <c r="I2111" s="24"/>
      <c r="J2111" s="24"/>
      <c r="K2111" s="24"/>
      <c r="L2111" s="24"/>
      <c r="M2111" s="24"/>
      <c r="N2111" s="24"/>
      <c r="O2111" s="24"/>
      <c r="P2111" s="24"/>
      <c r="Q2111" s="24"/>
      <c r="R2111" s="24"/>
      <c r="S2111" s="24"/>
      <c r="T2111" s="24"/>
      <c r="U2111" s="24"/>
      <c r="V2111" s="24"/>
      <c r="X2111" s="24"/>
      <c r="Y2111" s="24"/>
      <c r="Z2111" s="24"/>
      <c r="AA2111" s="24"/>
      <c r="AB2111" s="24"/>
      <c r="AC2111" s="24"/>
    </row>
    <row r="2112" spans="1:29">
      <c r="A2112" s="24"/>
      <c r="B2112" s="24"/>
      <c r="C2112" s="24"/>
      <c r="D2112" s="24"/>
      <c r="E2112" s="24"/>
      <c r="F2112" s="24"/>
      <c r="G2112" s="24"/>
      <c r="I2112" s="24"/>
      <c r="J2112" s="24"/>
      <c r="K2112" s="24"/>
      <c r="L2112" s="24"/>
      <c r="M2112" s="24"/>
      <c r="N2112" s="24"/>
      <c r="O2112" s="24"/>
      <c r="P2112" s="24"/>
      <c r="Q2112" s="24"/>
      <c r="R2112" s="24"/>
      <c r="S2112" s="24"/>
      <c r="T2112" s="24"/>
      <c r="U2112" s="24"/>
      <c r="V2112" s="24"/>
      <c r="X2112" s="24"/>
      <c r="Y2112" s="24"/>
      <c r="Z2112" s="24"/>
      <c r="AA2112" s="24"/>
      <c r="AB2112" s="24"/>
      <c r="AC2112" s="24"/>
    </row>
    <row r="2113" spans="1:29">
      <c r="A2113" s="24"/>
      <c r="B2113" s="24"/>
      <c r="C2113" s="24"/>
      <c r="D2113" s="24"/>
      <c r="E2113" s="24"/>
      <c r="F2113" s="24"/>
      <c r="G2113" s="24"/>
      <c r="I2113" s="24"/>
      <c r="J2113" s="24"/>
      <c r="K2113" s="24"/>
      <c r="L2113" s="24"/>
      <c r="M2113" s="24"/>
      <c r="N2113" s="24"/>
      <c r="O2113" s="24"/>
      <c r="P2113" s="24"/>
      <c r="Q2113" s="24"/>
      <c r="R2113" s="24"/>
      <c r="S2113" s="24"/>
      <c r="T2113" s="24"/>
      <c r="U2113" s="24"/>
      <c r="V2113" s="24"/>
      <c r="X2113" s="24"/>
      <c r="Y2113" s="24"/>
      <c r="Z2113" s="24"/>
      <c r="AA2113" s="24"/>
      <c r="AB2113" s="24"/>
      <c r="AC2113" s="24"/>
    </row>
    <row r="2114" spans="1:29">
      <c r="A2114" s="24"/>
      <c r="B2114" s="24"/>
      <c r="C2114" s="24"/>
      <c r="D2114" s="24"/>
      <c r="E2114" s="24"/>
      <c r="F2114" s="24"/>
      <c r="G2114" s="24"/>
      <c r="I2114" s="24"/>
      <c r="J2114" s="24"/>
      <c r="K2114" s="24"/>
      <c r="L2114" s="24"/>
      <c r="M2114" s="24"/>
      <c r="N2114" s="24"/>
      <c r="O2114" s="24"/>
      <c r="P2114" s="24"/>
      <c r="Q2114" s="24"/>
      <c r="R2114" s="24"/>
      <c r="S2114" s="24"/>
      <c r="T2114" s="24"/>
      <c r="U2114" s="24"/>
      <c r="V2114" s="24"/>
      <c r="X2114" s="24"/>
      <c r="Y2114" s="24"/>
      <c r="Z2114" s="24"/>
      <c r="AA2114" s="24"/>
      <c r="AB2114" s="24"/>
      <c r="AC2114" s="24"/>
    </row>
    <row r="2115" spans="1:29">
      <c r="A2115" s="24"/>
      <c r="B2115" s="24"/>
      <c r="C2115" s="24"/>
      <c r="D2115" s="24"/>
      <c r="E2115" s="24"/>
      <c r="F2115" s="24"/>
      <c r="G2115" s="24"/>
      <c r="I2115" s="24"/>
      <c r="J2115" s="24"/>
      <c r="K2115" s="24"/>
      <c r="L2115" s="24"/>
      <c r="M2115" s="24"/>
      <c r="N2115" s="24"/>
      <c r="O2115" s="24"/>
      <c r="P2115" s="24"/>
      <c r="Q2115" s="24"/>
      <c r="R2115" s="24"/>
      <c r="S2115" s="24"/>
      <c r="T2115" s="24"/>
      <c r="U2115" s="24"/>
      <c r="V2115" s="24"/>
      <c r="X2115" s="24"/>
      <c r="Y2115" s="24"/>
      <c r="Z2115" s="24"/>
      <c r="AA2115" s="24"/>
      <c r="AB2115" s="24"/>
      <c r="AC2115" s="24"/>
    </row>
    <row r="2116" spans="1:29">
      <c r="A2116" s="24"/>
      <c r="B2116" s="24"/>
      <c r="C2116" s="24"/>
      <c r="D2116" s="24"/>
      <c r="E2116" s="24"/>
      <c r="F2116" s="24"/>
      <c r="G2116" s="24"/>
      <c r="I2116" s="24"/>
      <c r="J2116" s="24"/>
      <c r="K2116" s="24"/>
      <c r="L2116" s="24"/>
      <c r="M2116" s="24"/>
      <c r="N2116" s="24"/>
      <c r="O2116" s="24"/>
      <c r="P2116" s="24"/>
      <c r="Q2116" s="24"/>
      <c r="R2116" s="24"/>
      <c r="S2116" s="24"/>
      <c r="T2116" s="24"/>
      <c r="U2116" s="24"/>
      <c r="V2116" s="24"/>
      <c r="X2116" s="24"/>
      <c r="Y2116" s="24"/>
      <c r="Z2116" s="24"/>
      <c r="AA2116" s="24"/>
      <c r="AB2116" s="24"/>
      <c r="AC2116" s="24"/>
    </row>
    <row r="2117" spans="1:29">
      <c r="A2117" s="24"/>
      <c r="B2117" s="24"/>
      <c r="C2117" s="24"/>
      <c r="D2117" s="24"/>
      <c r="E2117" s="24"/>
      <c r="F2117" s="24"/>
      <c r="G2117" s="24"/>
      <c r="I2117" s="24"/>
      <c r="J2117" s="24"/>
      <c r="K2117" s="24"/>
      <c r="L2117" s="24"/>
      <c r="M2117" s="24"/>
      <c r="N2117" s="24"/>
      <c r="O2117" s="24"/>
      <c r="P2117" s="24"/>
      <c r="Q2117" s="24"/>
      <c r="R2117" s="24"/>
      <c r="S2117" s="24"/>
      <c r="T2117" s="24"/>
      <c r="U2117" s="24"/>
      <c r="V2117" s="24"/>
      <c r="X2117" s="24"/>
      <c r="Y2117" s="24"/>
      <c r="Z2117" s="24"/>
      <c r="AA2117" s="24"/>
      <c r="AB2117" s="24"/>
      <c r="AC2117" s="24"/>
    </row>
    <row r="2118" spans="1:29">
      <c r="A2118" s="24"/>
      <c r="B2118" s="24"/>
      <c r="C2118" s="24"/>
      <c r="D2118" s="24"/>
      <c r="E2118" s="24"/>
      <c r="F2118" s="24"/>
      <c r="G2118" s="24"/>
      <c r="I2118" s="24"/>
      <c r="J2118" s="24"/>
      <c r="K2118" s="24"/>
      <c r="L2118" s="24"/>
      <c r="M2118" s="24"/>
      <c r="N2118" s="24"/>
      <c r="O2118" s="24"/>
      <c r="P2118" s="24"/>
      <c r="Q2118" s="24"/>
      <c r="R2118" s="24"/>
      <c r="S2118" s="24"/>
      <c r="T2118" s="24"/>
      <c r="U2118" s="24"/>
      <c r="V2118" s="24"/>
      <c r="X2118" s="24"/>
      <c r="Y2118" s="24"/>
      <c r="Z2118" s="24"/>
      <c r="AA2118" s="24"/>
      <c r="AB2118" s="24"/>
      <c r="AC2118" s="24"/>
    </row>
    <row r="2119" spans="1:29">
      <c r="A2119" s="24"/>
      <c r="B2119" s="24"/>
      <c r="C2119" s="24"/>
      <c r="D2119" s="24"/>
      <c r="E2119" s="24"/>
      <c r="F2119" s="24"/>
      <c r="G2119" s="24"/>
      <c r="I2119" s="24"/>
      <c r="J2119" s="24"/>
      <c r="K2119" s="24"/>
      <c r="L2119" s="24"/>
      <c r="M2119" s="24"/>
      <c r="N2119" s="24"/>
      <c r="O2119" s="24"/>
      <c r="P2119" s="24"/>
      <c r="Q2119" s="24"/>
      <c r="R2119" s="24"/>
      <c r="S2119" s="24"/>
      <c r="T2119" s="24"/>
      <c r="U2119" s="24"/>
      <c r="V2119" s="24"/>
      <c r="X2119" s="24"/>
      <c r="Y2119" s="24"/>
      <c r="Z2119" s="24"/>
      <c r="AA2119" s="24"/>
      <c r="AB2119" s="24"/>
      <c r="AC2119" s="24"/>
    </row>
    <row r="2120" spans="1:29">
      <c r="A2120" s="24"/>
      <c r="B2120" s="24"/>
      <c r="C2120" s="24"/>
      <c r="D2120" s="24"/>
      <c r="E2120" s="24"/>
      <c r="F2120" s="24"/>
      <c r="G2120" s="24"/>
      <c r="I2120" s="24"/>
      <c r="J2120" s="24"/>
      <c r="K2120" s="24"/>
      <c r="L2120" s="24"/>
      <c r="M2120" s="24"/>
      <c r="N2120" s="24"/>
      <c r="O2120" s="24"/>
      <c r="P2120" s="24"/>
      <c r="Q2120" s="24"/>
      <c r="R2120" s="24"/>
      <c r="S2120" s="24"/>
      <c r="T2120" s="24"/>
      <c r="U2120" s="24"/>
      <c r="V2120" s="24"/>
      <c r="X2120" s="24"/>
      <c r="Y2120" s="24"/>
      <c r="Z2120" s="24"/>
      <c r="AA2120" s="24"/>
      <c r="AB2120" s="24"/>
      <c r="AC2120" s="24"/>
    </row>
    <row r="2121" spans="1:29">
      <c r="A2121" s="24"/>
      <c r="B2121" s="24"/>
      <c r="C2121" s="24"/>
      <c r="D2121" s="24"/>
      <c r="E2121" s="24"/>
      <c r="F2121" s="24"/>
      <c r="G2121" s="24"/>
      <c r="I2121" s="24"/>
      <c r="J2121" s="24"/>
      <c r="K2121" s="24"/>
      <c r="L2121" s="24"/>
      <c r="M2121" s="24"/>
      <c r="N2121" s="24"/>
      <c r="O2121" s="24"/>
      <c r="P2121" s="24"/>
      <c r="Q2121" s="24"/>
      <c r="R2121" s="24"/>
      <c r="S2121" s="24"/>
      <c r="T2121" s="24"/>
      <c r="U2121" s="24"/>
      <c r="V2121" s="24"/>
      <c r="X2121" s="24"/>
      <c r="Y2121" s="24"/>
      <c r="Z2121" s="24"/>
      <c r="AA2121" s="24"/>
      <c r="AB2121" s="24"/>
      <c r="AC2121" s="24"/>
    </row>
    <row r="2122" spans="1:29">
      <c r="A2122" s="24"/>
      <c r="B2122" s="24"/>
      <c r="C2122" s="24"/>
      <c r="D2122" s="24"/>
      <c r="E2122" s="24"/>
      <c r="F2122" s="24"/>
      <c r="G2122" s="24"/>
      <c r="I2122" s="24"/>
      <c r="J2122" s="24"/>
      <c r="K2122" s="24"/>
      <c r="L2122" s="24"/>
      <c r="M2122" s="24"/>
      <c r="N2122" s="24"/>
      <c r="O2122" s="24"/>
      <c r="P2122" s="24"/>
      <c r="Q2122" s="24"/>
      <c r="R2122" s="24"/>
      <c r="S2122" s="24"/>
      <c r="T2122" s="24"/>
      <c r="U2122" s="24"/>
      <c r="V2122" s="24"/>
      <c r="X2122" s="24"/>
      <c r="Y2122" s="24"/>
      <c r="Z2122" s="24"/>
      <c r="AA2122" s="24"/>
      <c r="AB2122" s="24"/>
      <c r="AC2122" s="24"/>
    </row>
    <row r="2123" spans="1:29">
      <c r="A2123" s="24"/>
      <c r="B2123" s="24"/>
      <c r="C2123" s="24"/>
      <c r="D2123" s="24"/>
      <c r="E2123" s="24"/>
      <c r="F2123" s="24"/>
      <c r="G2123" s="24"/>
      <c r="I2123" s="24"/>
      <c r="J2123" s="24"/>
      <c r="K2123" s="24"/>
      <c r="L2123" s="24"/>
      <c r="M2123" s="24"/>
      <c r="N2123" s="24"/>
      <c r="O2123" s="24"/>
      <c r="P2123" s="24"/>
      <c r="Q2123" s="24"/>
      <c r="R2123" s="24"/>
      <c r="S2123" s="24"/>
      <c r="T2123" s="24"/>
      <c r="U2123" s="24"/>
      <c r="V2123" s="24"/>
      <c r="X2123" s="24"/>
      <c r="Y2123" s="24"/>
      <c r="Z2123" s="24"/>
      <c r="AA2123" s="24"/>
      <c r="AB2123" s="24"/>
      <c r="AC2123" s="24"/>
    </row>
    <row r="2124" spans="1:29">
      <c r="A2124" s="24"/>
      <c r="B2124" s="24"/>
      <c r="C2124" s="24"/>
      <c r="D2124" s="24"/>
      <c r="E2124" s="24"/>
      <c r="F2124" s="24"/>
      <c r="G2124" s="24"/>
      <c r="I2124" s="24"/>
      <c r="J2124" s="24"/>
      <c r="K2124" s="24"/>
      <c r="L2124" s="24"/>
      <c r="M2124" s="24"/>
      <c r="N2124" s="24"/>
      <c r="O2124" s="24"/>
      <c r="P2124" s="24"/>
      <c r="Q2124" s="24"/>
      <c r="R2124" s="24"/>
      <c r="S2124" s="24"/>
      <c r="T2124" s="24"/>
      <c r="U2124" s="24"/>
      <c r="V2124" s="24"/>
      <c r="X2124" s="24"/>
      <c r="Y2124" s="24"/>
      <c r="Z2124" s="24"/>
      <c r="AA2124" s="24"/>
      <c r="AB2124" s="24"/>
      <c r="AC2124" s="24"/>
    </row>
    <row r="2125" spans="1:29">
      <c r="A2125" s="24"/>
      <c r="B2125" s="24"/>
      <c r="C2125" s="24"/>
      <c r="D2125" s="24"/>
      <c r="E2125" s="24"/>
      <c r="F2125" s="24"/>
      <c r="G2125" s="24"/>
      <c r="I2125" s="24"/>
      <c r="J2125" s="24"/>
      <c r="K2125" s="24"/>
      <c r="L2125" s="24"/>
      <c r="M2125" s="24"/>
      <c r="N2125" s="24"/>
      <c r="O2125" s="24"/>
      <c r="P2125" s="24"/>
      <c r="Q2125" s="24"/>
      <c r="R2125" s="24"/>
      <c r="S2125" s="24"/>
      <c r="T2125" s="24"/>
      <c r="U2125" s="24"/>
      <c r="V2125" s="24"/>
      <c r="X2125" s="24"/>
      <c r="Y2125" s="24"/>
      <c r="Z2125" s="24"/>
      <c r="AA2125" s="24"/>
      <c r="AB2125" s="24"/>
      <c r="AC2125" s="24"/>
    </row>
    <row r="2126" spans="1:29">
      <c r="A2126" s="24"/>
      <c r="B2126" s="24"/>
      <c r="C2126" s="24"/>
      <c r="D2126" s="24"/>
      <c r="E2126" s="24"/>
      <c r="F2126" s="24"/>
      <c r="G2126" s="24"/>
      <c r="I2126" s="24"/>
      <c r="J2126" s="24"/>
      <c r="K2126" s="24"/>
      <c r="L2126" s="24"/>
      <c r="M2126" s="24"/>
      <c r="N2126" s="24"/>
      <c r="O2126" s="24"/>
      <c r="P2126" s="24"/>
      <c r="Q2126" s="24"/>
      <c r="R2126" s="24"/>
      <c r="S2126" s="24"/>
      <c r="T2126" s="24"/>
      <c r="U2126" s="24"/>
      <c r="V2126" s="24"/>
      <c r="X2126" s="24"/>
      <c r="Y2126" s="24"/>
      <c r="Z2126" s="24"/>
      <c r="AA2126" s="24"/>
      <c r="AB2126" s="24"/>
      <c r="AC2126" s="24"/>
    </row>
    <row r="2127" spans="1:29">
      <c r="A2127" s="24"/>
      <c r="B2127" s="24"/>
      <c r="C2127" s="24"/>
      <c r="D2127" s="24"/>
      <c r="E2127" s="24"/>
      <c r="F2127" s="24"/>
      <c r="G2127" s="24"/>
      <c r="I2127" s="24"/>
      <c r="J2127" s="24"/>
      <c r="K2127" s="24"/>
      <c r="L2127" s="24"/>
      <c r="M2127" s="24"/>
      <c r="N2127" s="24"/>
      <c r="O2127" s="24"/>
      <c r="P2127" s="24"/>
      <c r="Q2127" s="24"/>
      <c r="R2127" s="24"/>
      <c r="S2127" s="24"/>
      <c r="T2127" s="24"/>
      <c r="U2127" s="24"/>
      <c r="V2127" s="24"/>
      <c r="X2127" s="24"/>
      <c r="Y2127" s="24"/>
      <c r="Z2127" s="24"/>
      <c r="AA2127" s="24"/>
      <c r="AB2127" s="24"/>
      <c r="AC2127" s="24"/>
    </row>
    <row r="2128" spans="1:29">
      <c r="A2128" s="24"/>
      <c r="B2128" s="24"/>
      <c r="C2128" s="24"/>
      <c r="D2128" s="24"/>
      <c r="E2128" s="24"/>
      <c r="F2128" s="24"/>
      <c r="G2128" s="24"/>
      <c r="I2128" s="24"/>
      <c r="J2128" s="24"/>
      <c r="K2128" s="24"/>
      <c r="L2128" s="24"/>
      <c r="M2128" s="24"/>
      <c r="N2128" s="24"/>
      <c r="O2128" s="24"/>
      <c r="P2128" s="24"/>
      <c r="Q2128" s="24"/>
      <c r="R2128" s="24"/>
      <c r="S2128" s="24"/>
      <c r="T2128" s="24"/>
      <c r="U2128" s="24"/>
      <c r="V2128" s="24"/>
      <c r="X2128" s="24"/>
      <c r="Y2128" s="24"/>
      <c r="Z2128" s="24"/>
      <c r="AA2128" s="24"/>
      <c r="AB2128" s="24"/>
      <c r="AC2128" s="24"/>
    </row>
    <row r="2129" spans="1:29">
      <c r="A2129" s="24"/>
      <c r="B2129" s="24"/>
      <c r="C2129" s="24"/>
      <c r="D2129" s="24"/>
      <c r="E2129" s="24"/>
      <c r="F2129" s="24"/>
      <c r="G2129" s="24"/>
      <c r="I2129" s="24"/>
      <c r="J2129" s="24"/>
      <c r="K2129" s="24"/>
      <c r="L2129" s="24"/>
      <c r="M2129" s="24"/>
      <c r="N2129" s="24"/>
      <c r="O2129" s="24"/>
      <c r="P2129" s="24"/>
      <c r="Q2129" s="24"/>
      <c r="R2129" s="24"/>
      <c r="S2129" s="24"/>
      <c r="T2129" s="24"/>
      <c r="U2129" s="24"/>
      <c r="V2129" s="24"/>
      <c r="X2129" s="24"/>
      <c r="Y2129" s="24"/>
      <c r="Z2129" s="24"/>
      <c r="AA2129" s="24"/>
      <c r="AB2129" s="24"/>
      <c r="AC2129" s="24"/>
    </row>
    <row r="2130" spans="1:29">
      <c r="A2130" s="24"/>
      <c r="B2130" s="24"/>
      <c r="C2130" s="24"/>
      <c r="D2130" s="24"/>
      <c r="E2130" s="24"/>
      <c r="F2130" s="24"/>
      <c r="G2130" s="24"/>
      <c r="I2130" s="24"/>
      <c r="J2130" s="24"/>
      <c r="K2130" s="24"/>
      <c r="L2130" s="24"/>
      <c r="M2130" s="24"/>
      <c r="N2130" s="24"/>
      <c r="O2130" s="24"/>
      <c r="P2130" s="24"/>
      <c r="Q2130" s="24"/>
      <c r="R2130" s="24"/>
      <c r="S2130" s="24"/>
      <c r="T2130" s="24"/>
      <c r="U2130" s="24"/>
      <c r="V2130" s="24"/>
      <c r="X2130" s="24"/>
      <c r="Y2130" s="24"/>
      <c r="Z2130" s="24"/>
      <c r="AA2130" s="24"/>
      <c r="AB2130" s="24"/>
      <c r="AC2130" s="24"/>
    </row>
    <row r="2131" spans="1:29">
      <c r="A2131" s="24"/>
      <c r="B2131" s="24"/>
      <c r="C2131" s="24"/>
      <c r="D2131" s="24"/>
      <c r="E2131" s="24"/>
      <c r="F2131" s="24"/>
      <c r="G2131" s="24"/>
      <c r="I2131" s="24"/>
      <c r="J2131" s="24"/>
      <c r="K2131" s="24"/>
      <c r="L2131" s="24"/>
      <c r="M2131" s="24"/>
      <c r="N2131" s="24"/>
      <c r="O2131" s="24"/>
      <c r="P2131" s="24"/>
      <c r="Q2131" s="24"/>
      <c r="R2131" s="24"/>
      <c r="S2131" s="24"/>
      <c r="T2131" s="24"/>
      <c r="U2131" s="24"/>
      <c r="V2131" s="24"/>
      <c r="X2131" s="24"/>
      <c r="Y2131" s="24"/>
      <c r="Z2131" s="24"/>
      <c r="AA2131" s="24"/>
      <c r="AB2131" s="24"/>
      <c r="AC2131" s="24"/>
    </row>
    <row r="2132" spans="1:29">
      <c r="A2132" s="24"/>
      <c r="B2132" s="24"/>
      <c r="C2132" s="24"/>
      <c r="D2132" s="24"/>
      <c r="E2132" s="24"/>
      <c r="F2132" s="24"/>
      <c r="G2132" s="24"/>
      <c r="I2132" s="24"/>
      <c r="J2132" s="24"/>
      <c r="K2132" s="24"/>
      <c r="L2132" s="24"/>
      <c r="M2132" s="24"/>
      <c r="N2132" s="24"/>
      <c r="O2132" s="24"/>
      <c r="P2132" s="24"/>
      <c r="Q2132" s="24"/>
      <c r="R2132" s="24"/>
      <c r="S2132" s="24"/>
      <c r="T2132" s="24"/>
      <c r="U2132" s="24"/>
      <c r="V2132" s="24"/>
      <c r="X2132" s="24"/>
      <c r="Y2132" s="24"/>
      <c r="Z2132" s="24"/>
      <c r="AA2132" s="24"/>
      <c r="AB2132" s="24"/>
      <c r="AC2132" s="24"/>
    </row>
    <row r="2133" spans="1:29">
      <c r="A2133" s="24"/>
      <c r="B2133" s="24"/>
      <c r="C2133" s="24"/>
      <c r="D2133" s="24"/>
      <c r="E2133" s="24"/>
      <c r="F2133" s="24"/>
      <c r="G2133" s="24"/>
      <c r="I2133" s="24"/>
      <c r="J2133" s="24"/>
      <c r="K2133" s="24"/>
      <c r="L2133" s="24"/>
      <c r="M2133" s="24"/>
      <c r="N2133" s="24"/>
      <c r="O2133" s="24"/>
      <c r="P2133" s="24"/>
      <c r="Q2133" s="24"/>
      <c r="R2133" s="24"/>
      <c r="S2133" s="24"/>
      <c r="T2133" s="24"/>
      <c r="U2133" s="24"/>
      <c r="V2133" s="24"/>
      <c r="X2133" s="24"/>
      <c r="Y2133" s="24"/>
      <c r="Z2133" s="24"/>
      <c r="AA2133" s="24"/>
      <c r="AB2133" s="24"/>
      <c r="AC2133" s="24"/>
    </row>
    <row r="2134" spans="1:29">
      <c r="A2134" s="24"/>
      <c r="B2134" s="24"/>
      <c r="C2134" s="24"/>
      <c r="D2134" s="24"/>
      <c r="E2134" s="24"/>
      <c r="F2134" s="24"/>
      <c r="G2134" s="24"/>
      <c r="I2134" s="24"/>
      <c r="J2134" s="24"/>
      <c r="K2134" s="24"/>
      <c r="L2134" s="24"/>
      <c r="M2134" s="24"/>
      <c r="N2134" s="24"/>
      <c r="O2134" s="24"/>
      <c r="P2134" s="24"/>
      <c r="Q2134" s="24"/>
      <c r="R2134" s="24"/>
      <c r="S2134" s="24"/>
      <c r="T2134" s="24"/>
      <c r="U2134" s="24"/>
      <c r="V2134" s="24"/>
      <c r="X2134" s="24"/>
      <c r="Y2134" s="24"/>
      <c r="Z2134" s="24"/>
      <c r="AA2134" s="24"/>
      <c r="AB2134" s="24"/>
      <c r="AC2134" s="24"/>
    </row>
    <row r="2135" spans="1:29">
      <c r="A2135" s="24"/>
      <c r="B2135" s="24"/>
      <c r="C2135" s="24"/>
      <c r="D2135" s="24"/>
      <c r="E2135" s="24"/>
      <c r="F2135" s="24"/>
      <c r="G2135" s="24"/>
      <c r="I2135" s="24"/>
      <c r="J2135" s="24"/>
      <c r="K2135" s="24"/>
      <c r="L2135" s="24"/>
      <c r="M2135" s="24"/>
      <c r="N2135" s="24"/>
      <c r="O2135" s="24"/>
      <c r="P2135" s="24"/>
      <c r="Q2135" s="24"/>
      <c r="R2135" s="24"/>
      <c r="S2135" s="24"/>
      <c r="T2135" s="24"/>
      <c r="U2135" s="24"/>
      <c r="V2135" s="24"/>
      <c r="X2135" s="24"/>
      <c r="Y2135" s="24"/>
      <c r="Z2135" s="24"/>
      <c r="AA2135" s="24"/>
      <c r="AB2135" s="24"/>
      <c r="AC2135" s="24"/>
    </row>
    <row r="2136" spans="1:29">
      <c r="A2136" s="24"/>
      <c r="B2136" s="24"/>
      <c r="C2136" s="24"/>
      <c r="D2136" s="24"/>
      <c r="E2136" s="24"/>
      <c r="F2136" s="24"/>
      <c r="G2136" s="24"/>
      <c r="I2136" s="24"/>
      <c r="J2136" s="24"/>
      <c r="K2136" s="24"/>
      <c r="L2136" s="24"/>
      <c r="M2136" s="24"/>
      <c r="N2136" s="24"/>
      <c r="O2136" s="24"/>
      <c r="P2136" s="24"/>
      <c r="Q2136" s="24"/>
      <c r="R2136" s="24"/>
      <c r="S2136" s="24"/>
      <c r="T2136" s="24"/>
      <c r="U2136" s="24"/>
      <c r="V2136" s="24"/>
      <c r="X2136" s="24"/>
      <c r="Y2136" s="24"/>
      <c r="Z2136" s="24"/>
      <c r="AA2136" s="24"/>
      <c r="AB2136" s="24"/>
      <c r="AC2136" s="24"/>
    </row>
    <row r="2137" spans="1:29">
      <c r="A2137" s="24"/>
      <c r="B2137" s="24"/>
      <c r="C2137" s="24"/>
      <c r="D2137" s="24"/>
      <c r="E2137" s="24"/>
      <c r="F2137" s="24"/>
      <c r="G2137" s="24"/>
      <c r="I2137" s="24"/>
      <c r="J2137" s="24"/>
      <c r="K2137" s="24"/>
      <c r="L2137" s="24"/>
      <c r="M2137" s="24"/>
      <c r="N2137" s="24"/>
      <c r="O2137" s="24"/>
      <c r="P2137" s="24"/>
      <c r="Q2137" s="24"/>
      <c r="R2137" s="24"/>
      <c r="S2137" s="24"/>
      <c r="T2137" s="24"/>
      <c r="U2137" s="24"/>
      <c r="V2137" s="24"/>
      <c r="X2137" s="24"/>
      <c r="Y2137" s="24"/>
      <c r="Z2137" s="24"/>
      <c r="AA2137" s="24"/>
      <c r="AB2137" s="24"/>
      <c r="AC2137" s="24"/>
    </row>
    <row r="2138" spans="1:29">
      <c r="A2138" s="24"/>
      <c r="B2138" s="24"/>
      <c r="C2138" s="24"/>
      <c r="D2138" s="24"/>
      <c r="E2138" s="24"/>
      <c r="F2138" s="24"/>
      <c r="G2138" s="24"/>
      <c r="I2138" s="24"/>
      <c r="J2138" s="24"/>
      <c r="K2138" s="24"/>
      <c r="L2138" s="24"/>
      <c r="M2138" s="24"/>
      <c r="N2138" s="24"/>
      <c r="O2138" s="24"/>
      <c r="P2138" s="24"/>
      <c r="Q2138" s="24"/>
      <c r="R2138" s="24"/>
      <c r="S2138" s="24"/>
      <c r="T2138" s="24"/>
      <c r="U2138" s="24"/>
      <c r="V2138" s="24"/>
      <c r="X2138" s="24"/>
      <c r="Y2138" s="24"/>
      <c r="Z2138" s="24"/>
      <c r="AA2138" s="24"/>
      <c r="AB2138" s="24"/>
      <c r="AC2138" s="24"/>
    </row>
    <row r="2139" spans="1:29">
      <c r="A2139" s="24"/>
      <c r="B2139" s="24"/>
      <c r="C2139" s="24"/>
      <c r="D2139" s="24"/>
      <c r="E2139" s="24"/>
      <c r="F2139" s="24"/>
      <c r="G2139" s="24"/>
      <c r="I2139" s="24"/>
      <c r="J2139" s="24"/>
      <c r="K2139" s="24"/>
      <c r="L2139" s="24"/>
      <c r="M2139" s="24"/>
      <c r="N2139" s="24"/>
      <c r="O2139" s="24"/>
      <c r="P2139" s="24"/>
      <c r="Q2139" s="24"/>
      <c r="R2139" s="24"/>
      <c r="S2139" s="24"/>
      <c r="T2139" s="24"/>
      <c r="U2139" s="24"/>
      <c r="V2139" s="24"/>
      <c r="X2139" s="24"/>
      <c r="Y2139" s="24"/>
      <c r="Z2139" s="24"/>
      <c r="AA2139" s="24"/>
      <c r="AB2139" s="24"/>
      <c r="AC2139" s="24"/>
    </row>
    <row r="2140" spans="1:29">
      <c r="A2140" s="24"/>
      <c r="B2140" s="24"/>
      <c r="C2140" s="24"/>
      <c r="D2140" s="24"/>
      <c r="E2140" s="24"/>
      <c r="F2140" s="24"/>
      <c r="G2140" s="24"/>
      <c r="I2140" s="24"/>
      <c r="J2140" s="24"/>
      <c r="K2140" s="24"/>
      <c r="L2140" s="24"/>
      <c r="M2140" s="24"/>
      <c r="N2140" s="24"/>
      <c r="O2140" s="24"/>
      <c r="P2140" s="24"/>
      <c r="Q2140" s="24"/>
      <c r="R2140" s="24"/>
      <c r="S2140" s="24"/>
      <c r="T2140" s="24"/>
      <c r="U2140" s="24"/>
      <c r="V2140" s="24"/>
      <c r="X2140" s="24"/>
      <c r="Y2140" s="24"/>
      <c r="Z2140" s="24"/>
      <c r="AA2140" s="24"/>
      <c r="AB2140" s="24"/>
      <c r="AC2140" s="24"/>
    </row>
    <row r="2141" spans="1:29">
      <c r="A2141" s="24"/>
      <c r="B2141" s="24"/>
      <c r="C2141" s="24"/>
      <c r="D2141" s="24"/>
      <c r="E2141" s="24"/>
      <c r="F2141" s="24"/>
      <c r="G2141" s="24"/>
      <c r="I2141" s="24"/>
      <c r="J2141" s="24"/>
      <c r="K2141" s="24"/>
      <c r="L2141" s="24"/>
      <c r="M2141" s="24"/>
      <c r="N2141" s="24"/>
      <c r="O2141" s="24"/>
      <c r="P2141" s="24"/>
      <c r="Q2141" s="24"/>
      <c r="R2141" s="24"/>
      <c r="S2141" s="24"/>
      <c r="T2141" s="24"/>
      <c r="U2141" s="24"/>
      <c r="V2141" s="24"/>
      <c r="X2141" s="24"/>
      <c r="Y2141" s="24"/>
      <c r="Z2141" s="24"/>
      <c r="AA2141" s="24"/>
      <c r="AB2141" s="24"/>
      <c r="AC2141" s="24"/>
    </row>
    <row r="2142" spans="1:29">
      <c r="A2142" s="24"/>
      <c r="B2142" s="24"/>
      <c r="C2142" s="24"/>
      <c r="D2142" s="24"/>
      <c r="E2142" s="24"/>
      <c r="F2142" s="24"/>
      <c r="G2142" s="24"/>
      <c r="I2142" s="24"/>
      <c r="J2142" s="24"/>
      <c r="K2142" s="24"/>
      <c r="L2142" s="24"/>
      <c r="M2142" s="24"/>
      <c r="N2142" s="24"/>
      <c r="O2142" s="24"/>
      <c r="P2142" s="24"/>
      <c r="Q2142" s="24"/>
      <c r="R2142" s="24"/>
      <c r="S2142" s="24"/>
      <c r="T2142" s="24"/>
      <c r="U2142" s="24"/>
      <c r="V2142" s="24"/>
      <c r="X2142" s="24"/>
      <c r="Y2142" s="24"/>
      <c r="Z2142" s="24"/>
      <c r="AA2142" s="24"/>
      <c r="AB2142" s="24"/>
      <c r="AC2142" s="24"/>
    </row>
    <row r="2143" spans="1:29">
      <c r="A2143" s="24"/>
      <c r="B2143" s="24"/>
      <c r="C2143" s="24"/>
      <c r="D2143" s="24"/>
      <c r="E2143" s="24"/>
      <c r="F2143" s="24"/>
      <c r="G2143" s="24"/>
      <c r="I2143" s="24"/>
      <c r="J2143" s="24"/>
      <c r="K2143" s="24"/>
      <c r="L2143" s="24"/>
      <c r="M2143" s="24"/>
      <c r="N2143" s="24"/>
      <c r="O2143" s="24"/>
      <c r="P2143" s="24"/>
      <c r="Q2143" s="24"/>
      <c r="R2143" s="24"/>
      <c r="S2143" s="24"/>
      <c r="T2143" s="24"/>
      <c r="U2143" s="24"/>
      <c r="V2143" s="24"/>
      <c r="X2143" s="24"/>
      <c r="Y2143" s="24"/>
      <c r="Z2143" s="24"/>
      <c r="AA2143" s="24"/>
      <c r="AB2143" s="24"/>
      <c r="AC2143" s="24"/>
    </row>
    <row r="2144" spans="1:29">
      <c r="A2144" s="24"/>
      <c r="B2144" s="24"/>
      <c r="C2144" s="24"/>
      <c r="D2144" s="24"/>
      <c r="E2144" s="24"/>
      <c r="F2144" s="24"/>
      <c r="G2144" s="24"/>
      <c r="I2144" s="24"/>
      <c r="J2144" s="24"/>
      <c r="K2144" s="24"/>
      <c r="L2144" s="24"/>
      <c r="M2144" s="24"/>
      <c r="N2144" s="24"/>
      <c r="O2144" s="24"/>
      <c r="P2144" s="24"/>
      <c r="Q2144" s="24"/>
      <c r="R2144" s="24"/>
      <c r="S2144" s="24"/>
      <c r="T2144" s="24"/>
      <c r="U2144" s="24"/>
      <c r="V2144" s="24"/>
      <c r="X2144" s="24"/>
      <c r="Y2144" s="24"/>
      <c r="Z2144" s="24"/>
      <c r="AA2144" s="24"/>
      <c r="AB2144" s="24"/>
      <c r="AC2144" s="24"/>
    </row>
    <row r="2145" spans="1:29">
      <c r="A2145" s="24"/>
      <c r="B2145" s="24"/>
      <c r="C2145" s="24"/>
      <c r="D2145" s="24"/>
      <c r="E2145" s="24"/>
      <c r="F2145" s="24"/>
      <c r="G2145" s="24"/>
      <c r="I2145" s="24"/>
      <c r="J2145" s="24"/>
      <c r="K2145" s="24"/>
      <c r="L2145" s="24"/>
      <c r="M2145" s="24"/>
      <c r="N2145" s="24"/>
      <c r="O2145" s="24"/>
      <c r="P2145" s="24"/>
      <c r="Q2145" s="24"/>
      <c r="R2145" s="24"/>
      <c r="S2145" s="24"/>
      <c r="T2145" s="24"/>
      <c r="U2145" s="24"/>
      <c r="V2145" s="24"/>
      <c r="X2145" s="24"/>
      <c r="Y2145" s="24"/>
      <c r="Z2145" s="24"/>
      <c r="AA2145" s="24"/>
      <c r="AB2145" s="24"/>
      <c r="AC2145" s="24"/>
    </row>
    <row r="2146" spans="1:29">
      <c r="A2146" s="24"/>
      <c r="B2146" s="24"/>
      <c r="C2146" s="24"/>
      <c r="D2146" s="24"/>
      <c r="E2146" s="24"/>
      <c r="F2146" s="24"/>
      <c r="G2146" s="24"/>
      <c r="I2146" s="24"/>
      <c r="J2146" s="24"/>
      <c r="K2146" s="24"/>
      <c r="L2146" s="24"/>
      <c r="M2146" s="24"/>
      <c r="N2146" s="24"/>
      <c r="O2146" s="24"/>
      <c r="P2146" s="24"/>
      <c r="Q2146" s="24"/>
      <c r="R2146" s="24"/>
      <c r="S2146" s="24"/>
      <c r="T2146" s="24"/>
      <c r="U2146" s="24"/>
      <c r="V2146" s="24"/>
      <c r="X2146" s="24"/>
      <c r="Y2146" s="24"/>
      <c r="Z2146" s="24"/>
      <c r="AA2146" s="24"/>
      <c r="AB2146" s="24"/>
      <c r="AC2146" s="24"/>
    </row>
    <row r="2147" spans="1:29">
      <c r="A2147" s="24"/>
      <c r="B2147" s="24"/>
      <c r="C2147" s="24"/>
      <c r="D2147" s="24"/>
      <c r="E2147" s="24"/>
      <c r="F2147" s="24"/>
      <c r="G2147" s="24"/>
      <c r="I2147" s="24"/>
      <c r="J2147" s="24"/>
      <c r="K2147" s="24"/>
      <c r="L2147" s="24"/>
      <c r="M2147" s="24"/>
      <c r="N2147" s="24"/>
      <c r="O2147" s="24"/>
      <c r="P2147" s="24"/>
      <c r="Q2147" s="24"/>
      <c r="R2147" s="24"/>
      <c r="S2147" s="24"/>
      <c r="T2147" s="24"/>
      <c r="U2147" s="24"/>
      <c r="V2147" s="24"/>
      <c r="X2147" s="24"/>
      <c r="Y2147" s="24"/>
      <c r="Z2147" s="24"/>
      <c r="AA2147" s="24"/>
      <c r="AB2147" s="24"/>
      <c r="AC2147" s="24"/>
    </row>
    <row r="2148" spans="1:29">
      <c r="A2148" s="24"/>
      <c r="B2148" s="24"/>
      <c r="C2148" s="24"/>
      <c r="D2148" s="24"/>
      <c r="E2148" s="24"/>
      <c r="F2148" s="24"/>
      <c r="G2148" s="24"/>
      <c r="I2148" s="24"/>
      <c r="J2148" s="24"/>
      <c r="K2148" s="24"/>
      <c r="L2148" s="24"/>
      <c r="M2148" s="24"/>
      <c r="N2148" s="24"/>
      <c r="O2148" s="24"/>
      <c r="P2148" s="24"/>
      <c r="Q2148" s="24"/>
      <c r="R2148" s="24"/>
      <c r="S2148" s="24"/>
      <c r="T2148" s="24"/>
      <c r="U2148" s="24"/>
      <c r="V2148" s="24"/>
      <c r="X2148" s="24"/>
      <c r="Y2148" s="24"/>
      <c r="Z2148" s="24"/>
      <c r="AA2148" s="24"/>
      <c r="AB2148" s="24"/>
      <c r="AC2148" s="24"/>
    </row>
    <row r="2149" spans="1:29">
      <c r="A2149" s="24"/>
      <c r="B2149" s="24"/>
      <c r="C2149" s="24"/>
      <c r="D2149" s="24"/>
      <c r="E2149" s="24"/>
      <c r="F2149" s="24"/>
      <c r="G2149" s="24"/>
      <c r="I2149" s="24"/>
      <c r="J2149" s="24"/>
      <c r="K2149" s="24"/>
      <c r="L2149" s="24"/>
      <c r="M2149" s="24"/>
      <c r="N2149" s="24"/>
      <c r="O2149" s="24"/>
      <c r="P2149" s="24"/>
      <c r="Q2149" s="24"/>
      <c r="R2149" s="24"/>
      <c r="S2149" s="24"/>
      <c r="T2149" s="24"/>
      <c r="U2149" s="24"/>
      <c r="V2149" s="24"/>
      <c r="X2149" s="24"/>
      <c r="Y2149" s="24"/>
      <c r="Z2149" s="24"/>
      <c r="AA2149" s="24"/>
      <c r="AB2149" s="24"/>
      <c r="AC2149" s="24"/>
    </row>
    <row r="2150" spans="1:29">
      <c r="A2150" s="24"/>
      <c r="B2150" s="24"/>
      <c r="C2150" s="24"/>
      <c r="D2150" s="24"/>
      <c r="E2150" s="24"/>
      <c r="F2150" s="24"/>
      <c r="G2150" s="24"/>
      <c r="I2150" s="24"/>
      <c r="J2150" s="24"/>
      <c r="K2150" s="24"/>
      <c r="L2150" s="24"/>
      <c r="M2150" s="24"/>
      <c r="N2150" s="24"/>
      <c r="O2150" s="24"/>
      <c r="P2150" s="24"/>
      <c r="Q2150" s="24"/>
      <c r="R2150" s="24"/>
      <c r="S2150" s="24"/>
      <c r="T2150" s="24"/>
      <c r="U2150" s="24"/>
      <c r="V2150" s="24"/>
      <c r="X2150" s="24"/>
      <c r="Y2150" s="24"/>
      <c r="Z2150" s="24"/>
      <c r="AA2150" s="24"/>
      <c r="AB2150" s="24"/>
      <c r="AC2150" s="24"/>
    </row>
    <row r="2151" spans="1:29">
      <c r="A2151" s="24"/>
      <c r="B2151" s="24"/>
      <c r="C2151" s="24"/>
      <c r="D2151" s="24"/>
      <c r="E2151" s="24"/>
      <c r="F2151" s="24"/>
      <c r="G2151" s="24"/>
      <c r="I2151" s="24"/>
      <c r="J2151" s="24"/>
      <c r="K2151" s="24"/>
      <c r="L2151" s="24"/>
      <c r="M2151" s="24"/>
      <c r="N2151" s="24"/>
      <c r="O2151" s="24"/>
      <c r="P2151" s="24"/>
      <c r="Q2151" s="24"/>
      <c r="R2151" s="24"/>
      <c r="S2151" s="24"/>
      <c r="T2151" s="24"/>
      <c r="U2151" s="24"/>
      <c r="V2151" s="24"/>
      <c r="X2151" s="24"/>
      <c r="Y2151" s="24"/>
      <c r="Z2151" s="24"/>
      <c r="AA2151" s="24"/>
      <c r="AB2151" s="24"/>
      <c r="AC2151" s="24"/>
    </row>
    <row r="2152" spans="1:29">
      <c r="A2152" s="24"/>
      <c r="B2152" s="24"/>
      <c r="C2152" s="24"/>
      <c r="D2152" s="24"/>
      <c r="E2152" s="24"/>
      <c r="F2152" s="24"/>
      <c r="G2152" s="24"/>
      <c r="I2152" s="24"/>
      <c r="J2152" s="24"/>
      <c r="K2152" s="24"/>
      <c r="L2152" s="24"/>
      <c r="M2152" s="24"/>
      <c r="N2152" s="24"/>
      <c r="O2152" s="24"/>
      <c r="P2152" s="24"/>
      <c r="Q2152" s="24"/>
      <c r="R2152" s="24"/>
      <c r="S2152" s="24"/>
      <c r="T2152" s="24"/>
      <c r="U2152" s="24"/>
      <c r="V2152" s="24"/>
      <c r="X2152" s="24"/>
      <c r="Y2152" s="24"/>
      <c r="Z2152" s="24"/>
      <c r="AA2152" s="24"/>
      <c r="AB2152" s="24"/>
      <c r="AC2152" s="24"/>
    </row>
    <row r="2153" spans="1:29">
      <c r="A2153" s="24"/>
      <c r="B2153" s="24"/>
      <c r="C2153" s="24"/>
      <c r="D2153" s="24"/>
      <c r="E2153" s="24"/>
      <c r="F2153" s="24"/>
      <c r="G2153" s="24"/>
      <c r="I2153" s="24"/>
      <c r="J2153" s="24"/>
      <c r="K2153" s="24"/>
      <c r="L2153" s="24"/>
      <c r="M2153" s="24"/>
      <c r="N2153" s="24"/>
      <c r="O2153" s="24"/>
      <c r="P2153" s="24"/>
      <c r="Q2153" s="24"/>
      <c r="R2153" s="24"/>
      <c r="S2153" s="24"/>
      <c r="T2153" s="24"/>
      <c r="U2153" s="24"/>
      <c r="V2153" s="24"/>
      <c r="X2153" s="24"/>
      <c r="Y2153" s="24"/>
      <c r="Z2153" s="24"/>
      <c r="AA2153" s="24"/>
      <c r="AB2153" s="24"/>
      <c r="AC2153" s="24"/>
    </row>
    <row r="2154" spans="1:29">
      <c r="A2154" s="24"/>
      <c r="B2154" s="24"/>
      <c r="C2154" s="24"/>
      <c r="D2154" s="24"/>
      <c r="E2154" s="24"/>
      <c r="F2154" s="24"/>
      <c r="G2154" s="24"/>
      <c r="I2154" s="24"/>
      <c r="J2154" s="24"/>
      <c r="K2154" s="24"/>
      <c r="L2154" s="24"/>
      <c r="M2154" s="24"/>
      <c r="N2154" s="24"/>
      <c r="O2154" s="24"/>
      <c r="P2154" s="24"/>
      <c r="Q2154" s="24"/>
      <c r="R2154" s="24"/>
      <c r="S2154" s="24"/>
      <c r="T2154" s="24"/>
      <c r="U2154" s="24"/>
      <c r="V2154" s="24"/>
      <c r="X2154" s="24"/>
      <c r="Y2154" s="24"/>
      <c r="Z2154" s="24"/>
      <c r="AA2154" s="24"/>
      <c r="AB2154" s="24"/>
      <c r="AC2154" s="24"/>
    </row>
    <row r="2155" spans="1:29">
      <c r="A2155" s="24"/>
      <c r="B2155" s="24"/>
      <c r="C2155" s="24"/>
      <c r="D2155" s="24"/>
      <c r="E2155" s="24"/>
      <c r="F2155" s="24"/>
      <c r="G2155" s="24"/>
      <c r="I2155" s="24"/>
      <c r="J2155" s="24"/>
      <c r="K2155" s="24"/>
      <c r="L2155" s="24"/>
      <c r="M2155" s="24"/>
      <c r="N2155" s="24"/>
      <c r="O2155" s="24"/>
      <c r="P2155" s="24"/>
      <c r="Q2155" s="24"/>
      <c r="R2155" s="24"/>
      <c r="S2155" s="24"/>
      <c r="T2155" s="24"/>
      <c r="U2155" s="24"/>
      <c r="V2155" s="24"/>
      <c r="X2155" s="24"/>
      <c r="Y2155" s="24"/>
      <c r="Z2155" s="24"/>
      <c r="AA2155" s="24"/>
      <c r="AB2155" s="24"/>
      <c r="AC2155" s="24"/>
    </row>
    <row r="2156" spans="1:29">
      <c r="A2156" s="24"/>
      <c r="B2156" s="24"/>
      <c r="C2156" s="24"/>
      <c r="D2156" s="24"/>
      <c r="E2156" s="24"/>
      <c r="F2156" s="24"/>
      <c r="G2156" s="24"/>
      <c r="I2156" s="24"/>
      <c r="J2156" s="24"/>
      <c r="K2156" s="24"/>
      <c r="L2156" s="24"/>
      <c r="M2156" s="24"/>
      <c r="N2156" s="24"/>
      <c r="O2156" s="24"/>
      <c r="P2156" s="24"/>
      <c r="Q2156" s="24"/>
      <c r="R2156" s="24"/>
      <c r="S2156" s="24"/>
      <c r="T2156" s="24"/>
      <c r="U2156" s="24"/>
      <c r="V2156" s="24"/>
      <c r="X2156" s="24"/>
      <c r="Y2156" s="24"/>
      <c r="Z2156" s="24"/>
      <c r="AA2156" s="24"/>
      <c r="AB2156" s="24"/>
      <c r="AC2156" s="24"/>
    </row>
    <row r="2157" spans="1:29">
      <c r="A2157" s="24"/>
      <c r="B2157" s="24"/>
      <c r="C2157" s="24"/>
      <c r="D2157" s="24"/>
      <c r="E2157" s="24"/>
      <c r="F2157" s="24"/>
      <c r="G2157" s="24"/>
      <c r="I2157" s="24"/>
      <c r="J2157" s="24"/>
      <c r="K2157" s="24"/>
      <c r="L2157" s="24"/>
      <c r="M2157" s="24"/>
      <c r="N2157" s="24"/>
      <c r="O2157" s="24"/>
      <c r="P2157" s="24"/>
      <c r="Q2157" s="24"/>
      <c r="R2157" s="24"/>
      <c r="S2157" s="24"/>
      <c r="T2157" s="24"/>
      <c r="U2157" s="24"/>
      <c r="V2157" s="24"/>
      <c r="X2157" s="24"/>
      <c r="Y2157" s="24"/>
      <c r="Z2157" s="24"/>
      <c r="AA2157" s="24"/>
      <c r="AB2157" s="24"/>
      <c r="AC2157" s="24"/>
    </row>
    <row r="2158" spans="1:29">
      <c r="A2158" s="24"/>
      <c r="B2158" s="24"/>
      <c r="C2158" s="24"/>
      <c r="D2158" s="24"/>
      <c r="E2158" s="24"/>
      <c r="F2158" s="24"/>
      <c r="G2158" s="24"/>
      <c r="I2158" s="24"/>
      <c r="J2158" s="24"/>
      <c r="K2158" s="24"/>
      <c r="L2158" s="24"/>
      <c r="M2158" s="24"/>
      <c r="N2158" s="24"/>
      <c r="O2158" s="24"/>
      <c r="P2158" s="24"/>
      <c r="Q2158" s="24"/>
      <c r="R2158" s="24"/>
      <c r="S2158" s="24"/>
      <c r="T2158" s="24"/>
      <c r="U2158" s="24"/>
      <c r="V2158" s="24"/>
      <c r="X2158" s="24"/>
      <c r="Y2158" s="24"/>
      <c r="Z2158" s="24"/>
      <c r="AA2158" s="24"/>
      <c r="AB2158" s="24"/>
      <c r="AC2158" s="24"/>
    </row>
    <row r="2159" spans="1:29">
      <c r="A2159" s="24"/>
      <c r="B2159" s="24"/>
      <c r="C2159" s="24"/>
      <c r="D2159" s="24"/>
      <c r="E2159" s="24"/>
      <c r="F2159" s="24"/>
      <c r="G2159" s="24"/>
      <c r="I2159" s="24"/>
      <c r="J2159" s="24"/>
      <c r="K2159" s="24"/>
      <c r="L2159" s="24"/>
      <c r="M2159" s="24"/>
      <c r="N2159" s="24"/>
      <c r="O2159" s="24"/>
      <c r="P2159" s="24"/>
      <c r="Q2159" s="24"/>
      <c r="R2159" s="24"/>
      <c r="S2159" s="24"/>
      <c r="T2159" s="24"/>
      <c r="U2159" s="24"/>
      <c r="V2159" s="24"/>
      <c r="X2159" s="24"/>
      <c r="Y2159" s="24"/>
      <c r="Z2159" s="24"/>
      <c r="AA2159" s="24"/>
      <c r="AB2159" s="24"/>
      <c r="AC2159" s="24"/>
    </row>
    <row r="2160" spans="1:29">
      <c r="A2160" s="24"/>
      <c r="B2160" s="24"/>
      <c r="C2160" s="24"/>
      <c r="D2160" s="24"/>
      <c r="E2160" s="24"/>
      <c r="F2160" s="24"/>
      <c r="G2160" s="24"/>
      <c r="I2160" s="24"/>
      <c r="J2160" s="24"/>
      <c r="K2160" s="24"/>
      <c r="L2160" s="24"/>
      <c r="M2160" s="24"/>
      <c r="N2160" s="24"/>
      <c r="O2160" s="24"/>
      <c r="P2160" s="24"/>
      <c r="Q2160" s="24"/>
      <c r="R2160" s="24"/>
      <c r="S2160" s="24"/>
      <c r="T2160" s="24"/>
      <c r="U2160" s="24"/>
      <c r="V2160" s="24"/>
      <c r="X2160" s="24"/>
      <c r="Y2160" s="24"/>
      <c r="Z2160" s="24"/>
      <c r="AA2160" s="24"/>
      <c r="AB2160" s="24"/>
      <c r="AC2160" s="24"/>
    </row>
    <row r="2161" spans="1:29">
      <c r="A2161" s="24"/>
      <c r="B2161" s="24"/>
      <c r="C2161" s="24"/>
      <c r="D2161" s="24"/>
      <c r="E2161" s="24"/>
      <c r="F2161" s="24"/>
      <c r="G2161" s="24"/>
      <c r="I2161" s="24"/>
      <c r="J2161" s="24"/>
      <c r="K2161" s="24"/>
      <c r="L2161" s="24"/>
      <c r="M2161" s="24"/>
      <c r="N2161" s="24"/>
      <c r="O2161" s="24"/>
      <c r="P2161" s="24"/>
      <c r="Q2161" s="24"/>
      <c r="R2161" s="24"/>
      <c r="S2161" s="24"/>
      <c r="T2161" s="24"/>
      <c r="U2161" s="24"/>
      <c r="V2161" s="24"/>
      <c r="X2161" s="24"/>
      <c r="Y2161" s="24"/>
      <c r="Z2161" s="24"/>
      <c r="AA2161" s="24"/>
      <c r="AB2161" s="24"/>
      <c r="AC2161" s="24"/>
    </row>
    <row r="2162" spans="1:29">
      <c r="A2162" s="24"/>
      <c r="B2162" s="24"/>
      <c r="C2162" s="24"/>
      <c r="D2162" s="24"/>
      <c r="E2162" s="24"/>
      <c r="F2162" s="24"/>
      <c r="G2162" s="24"/>
      <c r="I2162" s="24"/>
      <c r="J2162" s="24"/>
      <c r="K2162" s="24"/>
      <c r="L2162" s="24"/>
      <c r="M2162" s="24"/>
      <c r="N2162" s="24"/>
      <c r="O2162" s="24"/>
      <c r="P2162" s="24"/>
      <c r="Q2162" s="24"/>
      <c r="R2162" s="24"/>
      <c r="S2162" s="24"/>
      <c r="T2162" s="24"/>
      <c r="U2162" s="24"/>
      <c r="V2162" s="24"/>
      <c r="X2162" s="24"/>
      <c r="Y2162" s="24"/>
      <c r="Z2162" s="24"/>
      <c r="AA2162" s="24"/>
      <c r="AB2162" s="24"/>
      <c r="AC2162" s="24"/>
    </row>
    <row r="2163" spans="1:29">
      <c r="A2163" s="24"/>
      <c r="B2163" s="24"/>
      <c r="C2163" s="24"/>
      <c r="D2163" s="24"/>
      <c r="E2163" s="24"/>
      <c r="F2163" s="24"/>
      <c r="G2163" s="24"/>
      <c r="I2163" s="24"/>
      <c r="J2163" s="24"/>
      <c r="K2163" s="24"/>
      <c r="L2163" s="24"/>
      <c r="M2163" s="24"/>
      <c r="N2163" s="24"/>
      <c r="O2163" s="24"/>
      <c r="P2163" s="24"/>
      <c r="Q2163" s="24"/>
      <c r="R2163" s="24"/>
      <c r="S2163" s="24"/>
      <c r="T2163" s="24"/>
      <c r="U2163" s="24"/>
      <c r="V2163" s="24"/>
      <c r="X2163" s="24"/>
      <c r="Y2163" s="24"/>
      <c r="Z2163" s="24"/>
      <c r="AA2163" s="24"/>
      <c r="AB2163" s="24"/>
      <c r="AC2163" s="24"/>
    </row>
    <row r="2164" spans="1:29">
      <c r="A2164" s="24"/>
      <c r="B2164" s="24"/>
      <c r="C2164" s="24"/>
      <c r="D2164" s="24"/>
      <c r="E2164" s="24"/>
      <c r="F2164" s="24"/>
      <c r="G2164" s="24"/>
      <c r="I2164" s="24"/>
      <c r="J2164" s="24"/>
      <c r="K2164" s="24"/>
      <c r="L2164" s="24"/>
      <c r="M2164" s="24"/>
      <c r="N2164" s="24"/>
      <c r="O2164" s="24"/>
      <c r="P2164" s="24"/>
      <c r="Q2164" s="24"/>
      <c r="R2164" s="24"/>
      <c r="S2164" s="24"/>
      <c r="T2164" s="24"/>
      <c r="U2164" s="24"/>
      <c r="V2164" s="24"/>
      <c r="X2164" s="24"/>
      <c r="Y2164" s="24"/>
      <c r="Z2164" s="24"/>
      <c r="AA2164" s="24"/>
      <c r="AB2164" s="24"/>
      <c r="AC2164" s="24"/>
    </row>
    <row r="2165" spans="1:29">
      <c r="A2165" s="24"/>
      <c r="B2165" s="24"/>
      <c r="C2165" s="24"/>
      <c r="D2165" s="24"/>
      <c r="E2165" s="24"/>
      <c r="F2165" s="24"/>
      <c r="G2165" s="24"/>
      <c r="I2165" s="24"/>
      <c r="J2165" s="24"/>
      <c r="K2165" s="24"/>
      <c r="L2165" s="24"/>
      <c r="M2165" s="24"/>
      <c r="N2165" s="24"/>
      <c r="O2165" s="24"/>
      <c r="P2165" s="24"/>
      <c r="Q2165" s="24"/>
      <c r="R2165" s="24"/>
      <c r="S2165" s="24"/>
      <c r="T2165" s="24"/>
      <c r="U2165" s="24"/>
      <c r="V2165" s="24"/>
      <c r="X2165" s="24"/>
      <c r="Y2165" s="24"/>
      <c r="Z2165" s="24"/>
      <c r="AA2165" s="24"/>
      <c r="AB2165" s="24"/>
      <c r="AC2165" s="24"/>
    </row>
    <row r="2166" spans="1:29">
      <c r="A2166" s="24"/>
      <c r="B2166" s="24"/>
      <c r="C2166" s="24"/>
      <c r="D2166" s="24"/>
      <c r="E2166" s="24"/>
      <c r="F2166" s="24"/>
      <c r="G2166" s="24"/>
      <c r="I2166" s="24"/>
      <c r="J2166" s="24"/>
      <c r="K2166" s="24"/>
      <c r="L2166" s="24"/>
      <c r="M2166" s="24"/>
      <c r="N2166" s="24"/>
      <c r="O2166" s="24"/>
      <c r="P2166" s="24"/>
      <c r="Q2166" s="24"/>
      <c r="R2166" s="24"/>
      <c r="S2166" s="24"/>
      <c r="T2166" s="24"/>
      <c r="U2166" s="24"/>
      <c r="V2166" s="24"/>
      <c r="X2166" s="24"/>
      <c r="Y2166" s="24"/>
      <c r="Z2166" s="24"/>
      <c r="AA2166" s="24"/>
      <c r="AB2166" s="24"/>
      <c r="AC2166" s="24"/>
    </row>
    <row r="2167" spans="1:29">
      <c r="A2167" s="24"/>
      <c r="B2167" s="24"/>
      <c r="C2167" s="24"/>
      <c r="D2167" s="24"/>
      <c r="E2167" s="24"/>
      <c r="F2167" s="24"/>
      <c r="G2167" s="24"/>
      <c r="I2167" s="24"/>
      <c r="J2167" s="24"/>
      <c r="K2167" s="24"/>
      <c r="L2167" s="24"/>
      <c r="M2167" s="24"/>
      <c r="N2167" s="24"/>
      <c r="O2167" s="24"/>
      <c r="P2167" s="24"/>
      <c r="Q2167" s="24"/>
      <c r="R2167" s="24"/>
      <c r="S2167" s="24"/>
      <c r="T2167" s="24"/>
      <c r="U2167" s="24"/>
      <c r="V2167" s="24"/>
      <c r="X2167" s="24"/>
      <c r="Y2167" s="24"/>
      <c r="Z2167" s="24"/>
      <c r="AA2167" s="24"/>
      <c r="AB2167" s="24"/>
      <c r="AC2167" s="24"/>
    </row>
    <row r="2168" spans="1:29">
      <c r="A2168" s="24"/>
      <c r="B2168" s="24"/>
      <c r="C2168" s="24"/>
      <c r="D2168" s="24"/>
      <c r="E2168" s="24"/>
      <c r="F2168" s="24"/>
      <c r="G2168" s="24"/>
      <c r="I2168" s="24"/>
      <c r="J2168" s="24"/>
      <c r="K2168" s="24"/>
      <c r="L2168" s="24"/>
      <c r="M2168" s="24"/>
      <c r="N2168" s="24"/>
      <c r="O2168" s="24"/>
      <c r="P2168" s="24"/>
      <c r="Q2168" s="24"/>
      <c r="R2168" s="24"/>
      <c r="S2168" s="24"/>
      <c r="T2168" s="24"/>
      <c r="U2168" s="24"/>
      <c r="V2168" s="24"/>
      <c r="X2168" s="24"/>
      <c r="Y2168" s="24"/>
      <c r="Z2168" s="24"/>
      <c r="AA2168" s="24"/>
      <c r="AB2168" s="24"/>
      <c r="AC2168" s="24"/>
    </row>
    <row r="2169" spans="1:29">
      <c r="A2169" s="24"/>
      <c r="B2169" s="24"/>
      <c r="C2169" s="24"/>
      <c r="D2169" s="24"/>
      <c r="E2169" s="24"/>
      <c r="F2169" s="24"/>
      <c r="G2169" s="24"/>
      <c r="I2169" s="24"/>
      <c r="J2169" s="24"/>
      <c r="K2169" s="24"/>
      <c r="L2169" s="24"/>
      <c r="M2169" s="24"/>
      <c r="N2169" s="24"/>
      <c r="O2169" s="24"/>
      <c r="P2169" s="24"/>
      <c r="Q2169" s="24"/>
      <c r="R2169" s="24"/>
      <c r="S2169" s="24"/>
      <c r="T2169" s="24"/>
      <c r="U2169" s="24"/>
      <c r="V2169" s="24"/>
      <c r="X2169" s="24"/>
      <c r="Y2169" s="24"/>
      <c r="Z2169" s="24"/>
      <c r="AA2169" s="24"/>
      <c r="AB2169" s="24"/>
      <c r="AC2169" s="24"/>
    </row>
    <row r="2170" spans="1:29">
      <c r="A2170" s="24"/>
      <c r="B2170" s="24"/>
      <c r="C2170" s="24"/>
      <c r="D2170" s="24"/>
      <c r="E2170" s="24"/>
      <c r="F2170" s="24"/>
      <c r="G2170" s="24"/>
      <c r="I2170" s="24"/>
      <c r="J2170" s="24"/>
      <c r="K2170" s="24"/>
      <c r="L2170" s="24"/>
      <c r="M2170" s="24"/>
      <c r="N2170" s="24"/>
      <c r="O2170" s="24"/>
      <c r="P2170" s="24"/>
      <c r="Q2170" s="24"/>
      <c r="R2170" s="24"/>
      <c r="S2170" s="24"/>
      <c r="T2170" s="24"/>
      <c r="U2170" s="24"/>
      <c r="V2170" s="24"/>
      <c r="X2170" s="24"/>
      <c r="Y2170" s="24"/>
      <c r="Z2170" s="24"/>
      <c r="AA2170" s="24"/>
      <c r="AB2170" s="24"/>
      <c r="AC2170" s="24"/>
    </row>
    <row r="2171" spans="1:29">
      <c r="A2171" s="24"/>
      <c r="B2171" s="24"/>
      <c r="C2171" s="24"/>
      <c r="D2171" s="24"/>
      <c r="E2171" s="24"/>
      <c r="F2171" s="24"/>
      <c r="G2171" s="24"/>
      <c r="I2171" s="24"/>
      <c r="J2171" s="24"/>
      <c r="K2171" s="24"/>
      <c r="L2171" s="24"/>
      <c r="M2171" s="24"/>
      <c r="N2171" s="24"/>
      <c r="O2171" s="24"/>
      <c r="P2171" s="24"/>
      <c r="Q2171" s="24"/>
      <c r="R2171" s="24"/>
      <c r="S2171" s="24"/>
      <c r="T2171" s="24"/>
      <c r="U2171" s="24"/>
      <c r="V2171" s="24"/>
      <c r="X2171" s="24"/>
      <c r="Y2171" s="24"/>
      <c r="Z2171" s="24"/>
      <c r="AA2171" s="24"/>
      <c r="AB2171" s="24"/>
      <c r="AC2171" s="24"/>
    </row>
    <row r="2172" spans="1:29">
      <c r="A2172" s="24"/>
      <c r="B2172" s="24"/>
      <c r="C2172" s="24"/>
      <c r="D2172" s="24"/>
      <c r="E2172" s="24"/>
      <c r="F2172" s="24"/>
      <c r="G2172" s="24"/>
      <c r="I2172" s="24"/>
      <c r="J2172" s="24"/>
      <c r="K2172" s="24"/>
      <c r="L2172" s="24"/>
      <c r="M2172" s="24"/>
      <c r="N2172" s="24"/>
      <c r="O2172" s="24"/>
      <c r="P2172" s="24"/>
      <c r="Q2172" s="24"/>
      <c r="R2172" s="24"/>
      <c r="S2172" s="24"/>
      <c r="T2172" s="24"/>
      <c r="U2172" s="24"/>
      <c r="V2172" s="24"/>
      <c r="X2172" s="24"/>
      <c r="Y2172" s="24"/>
      <c r="Z2172" s="24"/>
      <c r="AA2172" s="24"/>
      <c r="AB2172" s="24"/>
      <c r="AC2172" s="24"/>
    </row>
    <row r="2173" spans="1:29">
      <c r="A2173" s="24"/>
      <c r="B2173" s="24"/>
      <c r="C2173" s="24"/>
      <c r="D2173" s="24"/>
      <c r="E2173" s="24"/>
      <c r="F2173" s="24"/>
      <c r="G2173" s="24"/>
      <c r="I2173" s="24"/>
      <c r="J2173" s="24"/>
      <c r="K2173" s="24"/>
      <c r="L2173" s="24"/>
      <c r="M2173" s="24"/>
      <c r="N2173" s="24"/>
      <c r="O2173" s="24"/>
      <c r="P2173" s="24"/>
      <c r="Q2173" s="24"/>
      <c r="R2173" s="24"/>
      <c r="S2173" s="24"/>
      <c r="T2173" s="24"/>
      <c r="U2173" s="24"/>
      <c r="V2173" s="24"/>
      <c r="X2173" s="24"/>
      <c r="Y2173" s="24"/>
      <c r="Z2173" s="24"/>
      <c r="AA2173" s="24"/>
      <c r="AB2173" s="24"/>
      <c r="AC2173" s="24"/>
    </row>
    <row r="2174" spans="1:29">
      <c r="A2174" s="24"/>
      <c r="B2174" s="24"/>
      <c r="C2174" s="24"/>
      <c r="D2174" s="24"/>
      <c r="E2174" s="24"/>
      <c r="F2174" s="24"/>
      <c r="G2174" s="24"/>
      <c r="I2174" s="24"/>
      <c r="J2174" s="24"/>
      <c r="K2174" s="24"/>
      <c r="L2174" s="24"/>
      <c r="M2174" s="24"/>
      <c r="N2174" s="24"/>
      <c r="O2174" s="24"/>
      <c r="P2174" s="24"/>
      <c r="Q2174" s="24"/>
      <c r="R2174" s="24"/>
      <c r="S2174" s="24"/>
      <c r="T2174" s="24"/>
      <c r="U2174" s="24"/>
      <c r="V2174" s="24"/>
      <c r="X2174" s="24"/>
      <c r="Y2174" s="24"/>
      <c r="Z2174" s="24"/>
      <c r="AA2174" s="24"/>
      <c r="AB2174" s="24"/>
      <c r="AC2174" s="24"/>
    </row>
    <row r="2175" spans="1:29">
      <c r="A2175" s="24"/>
      <c r="B2175" s="24"/>
      <c r="C2175" s="24"/>
      <c r="D2175" s="24"/>
      <c r="E2175" s="24"/>
      <c r="F2175" s="24"/>
      <c r="G2175" s="24"/>
      <c r="I2175" s="24"/>
      <c r="J2175" s="24"/>
      <c r="K2175" s="24"/>
      <c r="L2175" s="24"/>
      <c r="M2175" s="24"/>
      <c r="N2175" s="24"/>
      <c r="O2175" s="24"/>
      <c r="P2175" s="24"/>
      <c r="Q2175" s="24"/>
      <c r="R2175" s="24"/>
      <c r="S2175" s="24"/>
      <c r="T2175" s="24"/>
      <c r="U2175" s="24"/>
      <c r="V2175" s="24"/>
      <c r="X2175" s="24"/>
      <c r="Y2175" s="24"/>
      <c r="Z2175" s="24"/>
      <c r="AA2175" s="24"/>
      <c r="AB2175" s="24"/>
      <c r="AC2175" s="24"/>
    </row>
    <row r="2176" spans="1:29">
      <c r="A2176" s="24"/>
      <c r="B2176" s="24"/>
      <c r="C2176" s="24"/>
      <c r="D2176" s="24"/>
      <c r="E2176" s="24"/>
      <c r="F2176" s="24"/>
      <c r="G2176" s="24"/>
      <c r="I2176" s="24"/>
      <c r="J2176" s="24"/>
      <c r="K2176" s="24"/>
      <c r="L2176" s="24"/>
      <c r="M2176" s="24"/>
      <c r="N2176" s="24"/>
      <c r="O2176" s="24"/>
      <c r="P2176" s="24"/>
      <c r="Q2176" s="24"/>
      <c r="R2176" s="24"/>
      <c r="S2176" s="24"/>
      <c r="T2176" s="24"/>
      <c r="U2176" s="24"/>
      <c r="V2176" s="24"/>
      <c r="X2176" s="24"/>
      <c r="Y2176" s="24"/>
      <c r="Z2176" s="24"/>
      <c r="AA2176" s="24"/>
      <c r="AB2176" s="24"/>
      <c r="AC2176" s="24"/>
    </row>
    <row r="2177" spans="1:29">
      <c r="A2177" s="24"/>
      <c r="B2177" s="24"/>
      <c r="C2177" s="24"/>
      <c r="D2177" s="24"/>
      <c r="E2177" s="24"/>
      <c r="F2177" s="24"/>
      <c r="G2177" s="24"/>
      <c r="I2177" s="24"/>
      <c r="J2177" s="24"/>
      <c r="K2177" s="24"/>
      <c r="L2177" s="24"/>
      <c r="M2177" s="24"/>
      <c r="N2177" s="24"/>
      <c r="O2177" s="24"/>
      <c r="P2177" s="24"/>
      <c r="Q2177" s="24"/>
      <c r="R2177" s="24"/>
      <c r="S2177" s="24"/>
      <c r="T2177" s="24"/>
      <c r="U2177" s="24"/>
      <c r="V2177" s="24"/>
      <c r="X2177" s="24"/>
      <c r="Y2177" s="24"/>
      <c r="Z2177" s="24"/>
      <c r="AA2177" s="24"/>
      <c r="AB2177" s="24"/>
      <c r="AC2177" s="24"/>
    </row>
    <row r="2178" spans="1:29">
      <c r="A2178" s="24"/>
      <c r="B2178" s="24"/>
      <c r="C2178" s="24"/>
      <c r="D2178" s="24"/>
      <c r="E2178" s="24"/>
      <c r="F2178" s="24"/>
      <c r="G2178" s="24"/>
      <c r="I2178" s="24"/>
      <c r="J2178" s="24"/>
      <c r="K2178" s="24"/>
      <c r="L2178" s="24"/>
      <c r="M2178" s="24"/>
      <c r="N2178" s="24"/>
      <c r="O2178" s="24"/>
      <c r="P2178" s="24"/>
      <c r="Q2178" s="24"/>
      <c r="R2178" s="24"/>
      <c r="S2178" s="24"/>
      <c r="T2178" s="24"/>
      <c r="U2178" s="24"/>
      <c r="V2178" s="24"/>
      <c r="X2178" s="24"/>
      <c r="Y2178" s="24"/>
      <c r="Z2178" s="24"/>
      <c r="AA2178" s="24"/>
      <c r="AB2178" s="24"/>
      <c r="AC2178" s="24"/>
    </row>
    <row r="2179" spans="1:29">
      <c r="A2179" s="24"/>
      <c r="B2179" s="24"/>
      <c r="C2179" s="24"/>
      <c r="D2179" s="24"/>
      <c r="E2179" s="24"/>
      <c r="F2179" s="24"/>
      <c r="G2179" s="24"/>
      <c r="I2179" s="24"/>
      <c r="J2179" s="24"/>
      <c r="K2179" s="24"/>
      <c r="L2179" s="24"/>
      <c r="M2179" s="24"/>
      <c r="N2179" s="24"/>
      <c r="O2179" s="24"/>
      <c r="P2179" s="24"/>
      <c r="Q2179" s="24"/>
      <c r="R2179" s="24"/>
      <c r="S2179" s="24"/>
      <c r="T2179" s="24"/>
      <c r="U2179" s="24"/>
      <c r="V2179" s="24"/>
      <c r="X2179" s="24"/>
      <c r="Y2179" s="24"/>
      <c r="Z2179" s="24"/>
      <c r="AA2179" s="24"/>
      <c r="AB2179" s="24"/>
      <c r="AC2179" s="24"/>
    </row>
    <row r="2180" spans="1:29">
      <c r="A2180" s="24"/>
      <c r="B2180" s="24"/>
      <c r="C2180" s="24"/>
      <c r="D2180" s="24"/>
      <c r="E2180" s="24"/>
      <c r="F2180" s="24"/>
      <c r="G2180" s="24"/>
      <c r="I2180" s="24"/>
      <c r="J2180" s="24"/>
      <c r="K2180" s="24"/>
      <c r="L2180" s="24"/>
      <c r="M2180" s="24"/>
      <c r="N2180" s="24"/>
      <c r="O2180" s="24"/>
      <c r="P2180" s="24"/>
      <c r="Q2180" s="24"/>
      <c r="R2180" s="24"/>
      <c r="S2180" s="24"/>
      <c r="T2180" s="24"/>
      <c r="U2180" s="24"/>
      <c r="V2180" s="24"/>
      <c r="X2180" s="24"/>
      <c r="Y2180" s="24"/>
      <c r="Z2180" s="24"/>
      <c r="AA2180" s="24"/>
      <c r="AB2180" s="24"/>
      <c r="AC2180" s="24"/>
    </row>
    <row r="2181" spans="1:29">
      <c r="A2181" s="24"/>
      <c r="B2181" s="24"/>
      <c r="C2181" s="24"/>
      <c r="D2181" s="24"/>
      <c r="E2181" s="24"/>
      <c r="F2181" s="24"/>
      <c r="G2181" s="24"/>
      <c r="I2181" s="24"/>
      <c r="J2181" s="24"/>
      <c r="K2181" s="24"/>
      <c r="L2181" s="24"/>
      <c r="M2181" s="24"/>
      <c r="N2181" s="24"/>
      <c r="O2181" s="24"/>
      <c r="P2181" s="24"/>
      <c r="Q2181" s="24"/>
      <c r="R2181" s="24"/>
      <c r="S2181" s="24"/>
      <c r="T2181" s="24"/>
      <c r="U2181" s="24"/>
      <c r="V2181" s="24"/>
      <c r="X2181" s="24"/>
      <c r="Y2181" s="24"/>
      <c r="Z2181" s="24"/>
      <c r="AA2181" s="24"/>
      <c r="AB2181" s="24"/>
      <c r="AC2181" s="24"/>
    </row>
    <row r="2182" spans="1:29">
      <c r="A2182" s="24"/>
      <c r="B2182" s="24"/>
      <c r="C2182" s="24"/>
      <c r="D2182" s="24"/>
      <c r="E2182" s="24"/>
      <c r="F2182" s="24"/>
      <c r="G2182" s="24"/>
      <c r="I2182" s="24"/>
      <c r="J2182" s="24"/>
      <c r="K2182" s="24"/>
      <c r="L2182" s="24"/>
      <c r="M2182" s="24"/>
      <c r="N2182" s="24"/>
      <c r="O2182" s="24"/>
      <c r="P2182" s="24"/>
      <c r="Q2182" s="24"/>
      <c r="R2182" s="24"/>
      <c r="S2182" s="24"/>
      <c r="T2182" s="24"/>
      <c r="U2182" s="24"/>
      <c r="V2182" s="24"/>
      <c r="X2182" s="24"/>
      <c r="Y2182" s="24"/>
      <c r="Z2182" s="24"/>
      <c r="AA2182" s="24"/>
      <c r="AB2182" s="24"/>
      <c r="AC2182" s="24"/>
    </row>
    <row r="2183" spans="1:29">
      <c r="A2183" s="24"/>
      <c r="B2183" s="24"/>
      <c r="C2183" s="24"/>
      <c r="D2183" s="24"/>
      <c r="E2183" s="24"/>
      <c r="F2183" s="24"/>
      <c r="G2183" s="24"/>
      <c r="I2183" s="24"/>
      <c r="J2183" s="24"/>
      <c r="K2183" s="24"/>
      <c r="L2183" s="24"/>
      <c r="M2183" s="24"/>
      <c r="N2183" s="24"/>
      <c r="O2183" s="24"/>
      <c r="P2183" s="24"/>
      <c r="Q2183" s="24"/>
      <c r="R2183" s="24"/>
      <c r="S2183" s="24"/>
      <c r="T2183" s="24"/>
      <c r="U2183" s="24"/>
      <c r="V2183" s="24"/>
      <c r="X2183" s="24"/>
      <c r="Y2183" s="24"/>
      <c r="Z2183" s="24"/>
      <c r="AA2183" s="24"/>
      <c r="AB2183" s="24"/>
      <c r="AC2183" s="24"/>
    </row>
    <row r="2184" spans="1:29">
      <c r="A2184" s="24"/>
      <c r="B2184" s="24"/>
      <c r="C2184" s="24"/>
      <c r="D2184" s="24"/>
      <c r="E2184" s="24"/>
      <c r="F2184" s="24"/>
      <c r="G2184" s="24"/>
      <c r="I2184" s="24"/>
      <c r="J2184" s="24"/>
      <c r="K2184" s="24"/>
      <c r="L2184" s="24"/>
      <c r="M2184" s="24"/>
      <c r="N2184" s="24"/>
      <c r="O2184" s="24"/>
      <c r="P2184" s="24"/>
      <c r="Q2184" s="24"/>
      <c r="R2184" s="24"/>
      <c r="S2184" s="24"/>
      <c r="T2184" s="24"/>
      <c r="U2184" s="24"/>
      <c r="V2184" s="24"/>
      <c r="X2184" s="24"/>
      <c r="Y2184" s="24"/>
      <c r="Z2184" s="24"/>
      <c r="AA2184" s="24"/>
      <c r="AB2184" s="24"/>
      <c r="AC2184" s="24"/>
    </row>
    <row r="2185" spans="1:29">
      <c r="A2185" s="24"/>
      <c r="B2185" s="24"/>
      <c r="C2185" s="24"/>
      <c r="D2185" s="24"/>
      <c r="E2185" s="24"/>
      <c r="F2185" s="24"/>
      <c r="G2185" s="24"/>
      <c r="I2185" s="24"/>
      <c r="J2185" s="24"/>
      <c r="K2185" s="24"/>
      <c r="L2185" s="24"/>
      <c r="M2185" s="24"/>
      <c r="N2185" s="24"/>
      <c r="O2185" s="24"/>
      <c r="P2185" s="24"/>
      <c r="Q2185" s="24"/>
      <c r="R2185" s="24"/>
      <c r="S2185" s="24"/>
      <c r="T2185" s="24"/>
      <c r="U2185" s="24"/>
      <c r="V2185" s="24"/>
      <c r="X2185" s="24"/>
      <c r="Y2185" s="24"/>
      <c r="Z2185" s="24"/>
      <c r="AA2185" s="24"/>
      <c r="AB2185" s="24"/>
      <c r="AC2185" s="24"/>
    </row>
    <row r="2186" spans="1:29">
      <c r="A2186" s="24"/>
      <c r="B2186" s="24"/>
      <c r="C2186" s="24"/>
      <c r="D2186" s="24"/>
      <c r="E2186" s="24"/>
      <c r="F2186" s="24"/>
      <c r="G2186" s="24"/>
      <c r="I2186" s="24"/>
      <c r="J2186" s="24"/>
      <c r="K2186" s="24"/>
      <c r="L2186" s="24"/>
      <c r="M2186" s="24"/>
      <c r="N2186" s="24"/>
      <c r="O2186" s="24"/>
      <c r="P2186" s="24"/>
      <c r="Q2186" s="24"/>
      <c r="R2186" s="24"/>
      <c r="S2186" s="24"/>
      <c r="T2186" s="24"/>
      <c r="U2186" s="24"/>
      <c r="V2186" s="24"/>
      <c r="X2186" s="24"/>
      <c r="Y2186" s="24"/>
      <c r="Z2186" s="24"/>
      <c r="AA2186" s="24"/>
      <c r="AB2186" s="24"/>
      <c r="AC2186" s="24"/>
    </row>
    <row r="2187" spans="1:29">
      <c r="A2187" s="24"/>
      <c r="B2187" s="24"/>
      <c r="C2187" s="24"/>
      <c r="D2187" s="24"/>
      <c r="E2187" s="24"/>
      <c r="F2187" s="24"/>
      <c r="G2187" s="24"/>
      <c r="I2187" s="24"/>
      <c r="J2187" s="24"/>
      <c r="K2187" s="24"/>
      <c r="L2187" s="24"/>
      <c r="M2187" s="24"/>
      <c r="N2187" s="24"/>
      <c r="O2187" s="24"/>
      <c r="P2187" s="24"/>
      <c r="Q2187" s="24"/>
      <c r="R2187" s="24"/>
      <c r="S2187" s="24"/>
      <c r="T2187" s="24"/>
      <c r="U2187" s="24"/>
      <c r="V2187" s="24"/>
      <c r="X2187" s="24"/>
      <c r="Y2187" s="24"/>
      <c r="Z2187" s="24"/>
      <c r="AA2187" s="24"/>
      <c r="AB2187" s="24"/>
      <c r="AC2187" s="24"/>
    </row>
    <row r="2188" spans="1:29">
      <c r="A2188" s="24"/>
      <c r="B2188" s="24"/>
      <c r="C2188" s="24"/>
      <c r="D2188" s="24"/>
      <c r="E2188" s="24"/>
      <c r="F2188" s="24"/>
      <c r="G2188" s="24"/>
      <c r="I2188" s="24"/>
      <c r="J2188" s="24"/>
      <c r="K2188" s="24"/>
      <c r="L2188" s="24"/>
      <c r="M2188" s="24"/>
      <c r="N2188" s="24"/>
      <c r="O2188" s="24"/>
      <c r="P2188" s="24"/>
      <c r="Q2188" s="24"/>
      <c r="R2188" s="24"/>
      <c r="S2188" s="24"/>
      <c r="T2188" s="24"/>
      <c r="U2188" s="24"/>
      <c r="V2188" s="24"/>
      <c r="X2188" s="24"/>
      <c r="Y2188" s="24"/>
      <c r="Z2188" s="24"/>
      <c r="AA2188" s="24"/>
      <c r="AB2188" s="24"/>
      <c r="AC2188" s="24"/>
    </row>
    <row r="2189" spans="1:29">
      <c r="A2189" s="24"/>
      <c r="B2189" s="24"/>
      <c r="C2189" s="24"/>
      <c r="D2189" s="24"/>
      <c r="E2189" s="24"/>
      <c r="F2189" s="24"/>
      <c r="G2189" s="24"/>
      <c r="I2189" s="24"/>
      <c r="J2189" s="24"/>
      <c r="K2189" s="24"/>
      <c r="L2189" s="24"/>
      <c r="M2189" s="24"/>
      <c r="N2189" s="24"/>
      <c r="O2189" s="24"/>
      <c r="P2189" s="24"/>
      <c r="Q2189" s="24"/>
      <c r="R2189" s="24"/>
      <c r="S2189" s="24"/>
      <c r="T2189" s="24"/>
      <c r="U2189" s="24"/>
      <c r="V2189" s="24"/>
      <c r="X2189" s="24"/>
      <c r="Y2189" s="24"/>
      <c r="Z2189" s="24"/>
      <c r="AA2189" s="24"/>
      <c r="AB2189" s="24"/>
      <c r="AC2189" s="24"/>
    </row>
    <row r="2190" spans="1:29">
      <c r="A2190" s="24"/>
      <c r="B2190" s="24"/>
      <c r="C2190" s="24"/>
      <c r="D2190" s="24"/>
      <c r="E2190" s="24"/>
      <c r="F2190" s="24"/>
      <c r="G2190" s="24"/>
      <c r="I2190" s="24"/>
      <c r="J2190" s="24"/>
      <c r="K2190" s="24"/>
      <c r="L2190" s="24"/>
      <c r="M2190" s="24"/>
      <c r="N2190" s="24"/>
      <c r="O2190" s="24"/>
      <c r="P2190" s="24"/>
      <c r="Q2190" s="24"/>
      <c r="R2190" s="24"/>
      <c r="S2190" s="24"/>
      <c r="T2190" s="24"/>
      <c r="U2190" s="24"/>
      <c r="V2190" s="24"/>
      <c r="X2190" s="24"/>
      <c r="Y2190" s="24"/>
      <c r="Z2190" s="24"/>
      <c r="AA2190" s="24"/>
      <c r="AB2190" s="24"/>
      <c r="AC2190" s="24"/>
    </row>
    <row r="2191" spans="1:29">
      <c r="A2191" s="24"/>
      <c r="B2191" s="24"/>
      <c r="C2191" s="24"/>
      <c r="D2191" s="24"/>
      <c r="E2191" s="24"/>
      <c r="F2191" s="24"/>
      <c r="G2191" s="24"/>
      <c r="I2191" s="24"/>
      <c r="J2191" s="24"/>
      <c r="K2191" s="24"/>
      <c r="L2191" s="24"/>
      <c r="M2191" s="24"/>
      <c r="N2191" s="24"/>
      <c r="O2191" s="24"/>
      <c r="P2191" s="24"/>
      <c r="Q2191" s="24"/>
      <c r="R2191" s="24"/>
      <c r="S2191" s="24"/>
      <c r="T2191" s="24"/>
      <c r="U2191" s="24"/>
      <c r="V2191" s="24"/>
      <c r="X2191" s="24"/>
      <c r="Y2191" s="24"/>
      <c r="Z2191" s="24"/>
      <c r="AA2191" s="24"/>
      <c r="AB2191" s="24"/>
      <c r="AC2191" s="24"/>
    </row>
    <row r="2192" spans="1:29">
      <c r="A2192" s="24"/>
      <c r="B2192" s="24"/>
      <c r="C2192" s="24"/>
      <c r="D2192" s="24"/>
      <c r="E2192" s="24"/>
      <c r="F2192" s="24"/>
      <c r="G2192" s="24"/>
      <c r="I2192" s="24"/>
      <c r="J2192" s="24"/>
      <c r="K2192" s="24"/>
      <c r="L2192" s="24"/>
      <c r="M2192" s="24"/>
      <c r="N2192" s="24"/>
      <c r="O2192" s="24"/>
      <c r="P2192" s="24"/>
      <c r="Q2192" s="24"/>
      <c r="R2192" s="24"/>
      <c r="S2192" s="24"/>
      <c r="T2192" s="24"/>
      <c r="U2192" s="24"/>
      <c r="V2192" s="24"/>
      <c r="X2192" s="24"/>
      <c r="Y2192" s="24"/>
      <c r="Z2192" s="24"/>
      <c r="AA2192" s="24"/>
      <c r="AB2192" s="24"/>
      <c r="AC2192" s="24"/>
    </row>
    <row r="2193" spans="1:29">
      <c r="A2193" s="24"/>
      <c r="B2193" s="24"/>
      <c r="C2193" s="24"/>
      <c r="D2193" s="24"/>
      <c r="E2193" s="24"/>
      <c r="F2193" s="24"/>
      <c r="G2193" s="24"/>
      <c r="I2193" s="24"/>
      <c r="J2193" s="24"/>
      <c r="K2193" s="24"/>
      <c r="L2193" s="24"/>
      <c r="M2193" s="24"/>
      <c r="N2193" s="24"/>
      <c r="O2193" s="24"/>
      <c r="P2193" s="24"/>
      <c r="Q2193" s="24"/>
      <c r="R2193" s="24"/>
      <c r="S2193" s="24"/>
      <c r="T2193" s="24"/>
      <c r="U2193" s="24"/>
      <c r="V2193" s="24"/>
      <c r="X2193" s="24"/>
      <c r="Y2193" s="24"/>
      <c r="Z2193" s="24"/>
      <c r="AA2193" s="24"/>
      <c r="AB2193" s="24"/>
      <c r="AC2193" s="24"/>
    </row>
    <row r="2194" spans="1:29">
      <c r="A2194" s="24"/>
      <c r="B2194" s="24"/>
      <c r="C2194" s="24"/>
      <c r="D2194" s="24"/>
      <c r="E2194" s="24"/>
      <c r="F2194" s="24"/>
      <c r="G2194" s="24"/>
      <c r="I2194" s="24"/>
      <c r="J2194" s="24"/>
      <c r="K2194" s="24"/>
      <c r="L2194" s="24"/>
      <c r="M2194" s="24"/>
      <c r="N2194" s="24"/>
      <c r="O2194" s="24"/>
      <c r="P2194" s="24"/>
      <c r="Q2194" s="24"/>
      <c r="R2194" s="24"/>
      <c r="S2194" s="24"/>
      <c r="T2194" s="24"/>
      <c r="U2194" s="24"/>
      <c r="V2194" s="24"/>
      <c r="X2194" s="24"/>
      <c r="Y2194" s="24"/>
      <c r="Z2194" s="24"/>
      <c r="AA2194" s="24"/>
      <c r="AB2194" s="24"/>
      <c r="AC2194" s="24"/>
    </row>
    <row r="2195" spans="1:29">
      <c r="A2195" s="24"/>
      <c r="B2195" s="24"/>
      <c r="C2195" s="24"/>
      <c r="D2195" s="24"/>
      <c r="E2195" s="24"/>
      <c r="F2195" s="24"/>
      <c r="G2195" s="24"/>
      <c r="I2195" s="24"/>
      <c r="J2195" s="24"/>
      <c r="K2195" s="24"/>
      <c r="L2195" s="24"/>
      <c r="M2195" s="24"/>
      <c r="N2195" s="24"/>
      <c r="O2195" s="24"/>
      <c r="P2195" s="24"/>
      <c r="Q2195" s="24"/>
      <c r="R2195" s="24"/>
      <c r="S2195" s="24"/>
      <c r="T2195" s="24"/>
      <c r="U2195" s="24"/>
      <c r="V2195" s="24"/>
      <c r="X2195" s="24"/>
      <c r="Y2195" s="24"/>
      <c r="Z2195" s="24"/>
      <c r="AA2195" s="24"/>
      <c r="AB2195" s="24"/>
      <c r="AC2195" s="24"/>
    </row>
    <row r="2196" spans="1:29">
      <c r="A2196" s="24"/>
      <c r="B2196" s="24"/>
      <c r="C2196" s="24"/>
      <c r="D2196" s="24"/>
      <c r="E2196" s="24"/>
      <c r="F2196" s="24"/>
      <c r="G2196" s="24"/>
      <c r="I2196" s="24"/>
      <c r="J2196" s="24"/>
      <c r="K2196" s="24"/>
      <c r="L2196" s="24"/>
      <c r="M2196" s="24"/>
      <c r="N2196" s="24"/>
      <c r="O2196" s="24"/>
      <c r="P2196" s="24"/>
      <c r="Q2196" s="24"/>
      <c r="R2196" s="24"/>
      <c r="S2196" s="24"/>
      <c r="T2196" s="24"/>
      <c r="U2196" s="24"/>
      <c r="V2196" s="24"/>
      <c r="X2196" s="24"/>
      <c r="Y2196" s="24"/>
      <c r="Z2196" s="24"/>
      <c r="AA2196" s="24"/>
      <c r="AB2196" s="24"/>
      <c r="AC2196" s="24"/>
    </row>
    <row r="2197" spans="1:29">
      <c r="A2197" s="24"/>
      <c r="B2197" s="24"/>
      <c r="C2197" s="24"/>
      <c r="D2197" s="24"/>
      <c r="E2197" s="24"/>
      <c r="F2197" s="24"/>
      <c r="G2197" s="24"/>
      <c r="I2197" s="24"/>
      <c r="J2197" s="24"/>
      <c r="K2197" s="24"/>
      <c r="L2197" s="24"/>
      <c r="M2197" s="24"/>
      <c r="N2197" s="24"/>
      <c r="O2197" s="24"/>
      <c r="P2197" s="24"/>
      <c r="Q2197" s="24"/>
      <c r="R2197" s="24"/>
      <c r="S2197" s="24"/>
      <c r="T2197" s="24"/>
      <c r="U2197" s="24"/>
      <c r="V2197" s="24"/>
      <c r="X2197" s="24"/>
      <c r="Y2197" s="24"/>
      <c r="Z2197" s="24"/>
      <c r="AA2197" s="24"/>
      <c r="AB2197" s="24"/>
      <c r="AC2197" s="24"/>
    </row>
    <row r="2198" spans="1:29">
      <c r="A2198" s="24"/>
      <c r="B2198" s="24"/>
      <c r="C2198" s="24"/>
      <c r="D2198" s="24"/>
      <c r="E2198" s="24"/>
      <c r="F2198" s="24"/>
      <c r="G2198" s="24"/>
      <c r="I2198" s="24"/>
      <c r="J2198" s="24"/>
      <c r="K2198" s="24"/>
      <c r="L2198" s="24"/>
      <c r="M2198" s="24"/>
      <c r="N2198" s="24"/>
      <c r="O2198" s="24"/>
      <c r="P2198" s="24"/>
      <c r="Q2198" s="24"/>
      <c r="R2198" s="24"/>
      <c r="S2198" s="24"/>
      <c r="T2198" s="24"/>
      <c r="U2198" s="24"/>
      <c r="V2198" s="24"/>
      <c r="X2198" s="24"/>
      <c r="Y2198" s="24"/>
      <c r="Z2198" s="24"/>
      <c r="AA2198" s="24"/>
      <c r="AB2198" s="24"/>
      <c r="AC2198" s="24"/>
    </row>
    <row r="2199" spans="1:29">
      <c r="A2199" s="24"/>
      <c r="B2199" s="24"/>
      <c r="C2199" s="24"/>
      <c r="D2199" s="24"/>
      <c r="E2199" s="24"/>
      <c r="F2199" s="24"/>
      <c r="G2199" s="24"/>
      <c r="I2199" s="24"/>
      <c r="J2199" s="24"/>
      <c r="K2199" s="24"/>
      <c r="L2199" s="24"/>
      <c r="M2199" s="24"/>
      <c r="N2199" s="24"/>
      <c r="O2199" s="24"/>
      <c r="P2199" s="24"/>
      <c r="Q2199" s="24"/>
      <c r="R2199" s="24"/>
      <c r="S2199" s="24"/>
      <c r="T2199" s="24"/>
      <c r="U2199" s="24"/>
      <c r="V2199" s="24"/>
      <c r="X2199" s="24"/>
      <c r="Y2199" s="24"/>
      <c r="Z2199" s="24"/>
      <c r="AA2199" s="24"/>
      <c r="AB2199" s="24"/>
      <c r="AC2199" s="24"/>
    </row>
    <row r="2200" spans="1:29">
      <c r="A2200" s="24"/>
      <c r="B2200" s="24"/>
      <c r="C2200" s="24"/>
      <c r="D2200" s="24"/>
      <c r="E2200" s="24"/>
      <c r="F2200" s="24"/>
      <c r="G2200" s="24"/>
      <c r="I2200" s="24"/>
      <c r="J2200" s="24"/>
      <c r="K2200" s="24"/>
      <c r="L2200" s="24"/>
      <c r="M2200" s="24"/>
      <c r="N2200" s="24"/>
      <c r="O2200" s="24"/>
      <c r="P2200" s="24"/>
      <c r="Q2200" s="24"/>
      <c r="R2200" s="24"/>
      <c r="S2200" s="24"/>
      <c r="T2200" s="24"/>
      <c r="U2200" s="24"/>
      <c r="V2200" s="24"/>
      <c r="X2200" s="24"/>
      <c r="Y2200" s="24"/>
      <c r="Z2200" s="24"/>
      <c r="AA2200" s="24"/>
      <c r="AB2200" s="24"/>
      <c r="AC2200" s="24"/>
    </row>
    <row r="2201" spans="1:29">
      <c r="A2201" s="24"/>
      <c r="B2201" s="24"/>
      <c r="C2201" s="24"/>
      <c r="D2201" s="24"/>
      <c r="E2201" s="24"/>
      <c r="F2201" s="24"/>
      <c r="G2201" s="24"/>
      <c r="I2201" s="24"/>
      <c r="J2201" s="24"/>
      <c r="K2201" s="24"/>
      <c r="L2201" s="24"/>
      <c r="M2201" s="24"/>
      <c r="N2201" s="24"/>
      <c r="O2201" s="24"/>
      <c r="P2201" s="24"/>
      <c r="Q2201" s="24"/>
      <c r="R2201" s="24"/>
      <c r="S2201" s="24"/>
      <c r="T2201" s="24"/>
      <c r="U2201" s="24"/>
      <c r="V2201" s="24"/>
      <c r="X2201" s="24"/>
      <c r="Y2201" s="24"/>
      <c r="Z2201" s="24"/>
      <c r="AA2201" s="24"/>
      <c r="AB2201" s="24"/>
      <c r="AC2201" s="24"/>
    </row>
    <row r="2202" spans="1:29">
      <c r="A2202" s="24"/>
      <c r="B2202" s="24"/>
      <c r="C2202" s="24"/>
      <c r="D2202" s="24"/>
      <c r="E2202" s="24"/>
      <c r="F2202" s="24"/>
      <c r="G2202" s="24"/>
      <c r="I2202" s="24"/>
      <c r="J2202" s="24"/>
      <c r="K2202" s="24"/>
      <c r="L2202" s="24"/>
      <c r="M2202" s="24"/>
      <c r="N2202" s="24"/>
      <c r="O2202" s="24"/>
      <c r="P2202" s="24"/>
      <c r="Q2202" s="24"/>
      <c r="R2202" s="24"/>
      <c r="S2202" s="24"/>
      <c r="T2202" s="24"/>
      <c r="U2202" s="24"/>
      <c r="V2202" s="24"/>
      <c r="X2202" s="24"/>
      <c r="Y2202" s="24"/>
      <c r="Z2202" s="24"/>
      <c r="AA2202" s="24"/>
      <c r="AB2202" s="24"/>
      <c r="AC2202" s="24"/>
    </row>
    <row r="2203" spans="1:29">
      <c r="A2203" s="24"/>
      <c r="B2203" s="24"/>
      <c r="C2203" s="24"/>
      <c r="D2203" s="24"/>
      <c r="E2203" s="24"/>
      <c r="F2203" s="24"/>
      <c r="G2203" s="24"/>
      <c r="I2203" s="24"/>
      <c r="J2203" s="24"/>
      <c r="K2203" s="24"/>
      <c r="L2203" s="24"/>
      <c r="M2203" s="24"/>
      <c r="N2203" s="24"/>
      <c r="O2203" s="24"/>
      <c r="P2203" s="24"/>
      <c r="Q2203" s="24"/>
      <c r="R2203" s="24"/>
      <c r="S2203" s="24"/>
      <c r="T2203" s="24"/>
      <c r="U2203" s="24"/>
      <c r="V2203" s="24"/>
      <c r="X2203" s="24"/>
      <c r="Y2203" s="24"/>
      <c r="Z2203" s="24"/>
      <c r="AA2203" s="24"/>
      <c r="AB2203" s="24"/>
      <c r="AC2203" s="24"/>
    </row>
    <row r="2204" spans="1:29">
      <c r="A2204" s="24"/>
      <c r="B2204" s="24"/>
      <c r="C2204" s="24"/>
      <c r="D2204" s="24"/>
      <c r="E2204" s="24"/>
      <c r="F2204" s="24"/>
      <c r="G2204" s="24"/>
      <c r="I2204" s="24"/>
      <c r="J2204" s="24"/>
      <c r="K2204" s="24"/>
      <c r="L2204" s="24"/>
      <c r="M2204" s="24"/>
      <c r="N2204" s="24"/>
      <c r="O2204" s="24"/>
      <c r="P2204" s="24"/>
      <c r="Q2204" s="24"/>
      <c r="R2204" s="24"/>
      <c r="S2204" s="24"/>
      <c r="T2204" s="24"/>
      <c r="U2204" s="24"/>
      <c r="V2204" s="24"/>
      <c r="X2204" s="24"/>
      <c r="Y2204" s="24"/>
      <c r="Z2204" s="24"/>
      <c r="AA2204" s="24"/>
      <c r="AB2204" s="24"/>
      <c r="AC2204" s="24"/>
    </row>
    <row r="2205" spans="1:29">
      <c r="A2205" s="24"/>
      <c r="B2205" s="24"/>
      <c r="C2205" s="24"/>
      <c r="D2205" s="24"/>
      <c r="E2205" s="24"/>
      <c r="F2205" s="24"/>
      <c r="G2205" s="24"/>
      <c r="I2205" s="24"/>
      <c r="J2205" s="24"/>
      <c r="K2205" s="24"/>
      <c r="L2205" s="24"/>
      <c r="M2205" s="24"/>
      <c r="N2205" s="24"/>
      <c r="O2205" s="24"/>
      <c r="P2205" s="24"/>
      <c r="Q2205" s="24"/>
      <c r="R2205" s="24"/>
      <c r="S2205" s="24"/>
      <c r="T2205" s="24"/>
      <c r="U2205" s="24"/>
      <c r="V2205" s="24"/>
      <c r="X2205" s="24"/>
      <c r="Y2205" s="24"/>
      <c r="Z2205" s="24"/>
      <c r="AA2205" s="24"/>
      <c r="AB2205" s="24"/>
      <c r="AC2205" s="24"/>
    </row>
    <row r="2206" spans="1:29">
      <c r="A2206" s="24"/>
      <c r="B2206" s="24"/>
      <c r="C2206" s="24"/>
      <c r="D2206" s="24"/>
      <c r="E2206" s="24"/>
      <c r="F2206" s="24"/>
      <c r="G2206" s="24"/>
      <c r="I2206" s="24"/>
      <c r="J2206" s="24"/>
      <c r="K2206" s="24"/>
      <c r="L2206" s="24"/>
      <c r="M2206" s="24"/>
      <c r="N2206" s="24"/>
      <c r="O2206" s="24"/>
      <c r="P2206" s="24"/>
      <c r="Q2206" s="24"/>
      <c r="R2206" s="24"/>
      <c r="S2206" s="24"/>
      <c r="T2206" s="24"/>
      <c r="U2206" s="24"/>
      <c r="V2206" s="24"/>
      <c r="X2206" s="24"/>
      <c r="Y2206" s="24"/>
      <c r="Z2206" s="24"/>
      <c r="AA2206" s="24"/>
      <c r="AB2206" s="24"/>
      <c r="AC2206" s="24"/>
    </row>
    <row r="2207" spans="1:29">
      <c r="A2207" s="24"/>
      <c r="B2207" s="24"/>
      <c r="C2207" s="24"/>
      <c r="D2207" s="24"/>
      <c r="E2207" s="24"/>
      <c r="F2207" s="24"/>
      <c r="G2207" s="24"/>
      <c r="I2207" s="24"/>
      <c r="J2207" s="24"/>
      <c r="K2207" s="24"/>
      <c r="L2207" s="24"/>
      <c r="M2207" s="24"/>
      <c r="N2207" s="24"/>
      <c r="O2207" s="24"/>
      <c r="P2207" s="24"/>
      <c r="Q2207" s="24"/>
      <c r="R2207" s="24"/>
      <c r="S2207" s="24"/>
      <c r="T2207" s="24"/>
      <c r="U2207" s="24"/>
      <c r="V2207" s="24"/>
      <c r="X2207" s="24"/>
      <c r="Y2207" s="24"/>
      <c r="Z2207" s="24"/>
      <c r="AA2207" s="24"/>
      <c r="AB2207" s="24"/>
      <c r="AC2207" s="24"/>
    </row>
    <row r="2208" spans="1:29">
      <c r="A2208" s="24"/>
      <c r="B2208" s="24"/>
      <c r="C2208" s="24"/>
      <c r="D2208" s="24"/>
      <c r="E2208" s="24"/>
      <c r="F2208" s="24"/>
      <c r="G2208" s="24"/>
      <c r="I2208" s="24"/>
      <c r="J2208" s="24"/>
      <c r="K2208" s="24"/>
      <c r="L2208" s="24"/>
      <c r="M2208" s="24"/>
      <c r="N2208" s="24"/>
      <c r="O2208" s="24"/>
      <c r="P2208" s="24"/>
      <c r="Q2208" s="24"/>
      <c r="R2208" s="24"/>
      <c r="S2208" s="24"/>
      <c r="T2208" s="24"/>
      <c r="U2208" s="24"/>
      <c r="V2208" s="24"/>
      <c r="X2208" s="24"/>
      <c r="Y2208" s="24"/>
      <c r="Z2208" s="24"/>
      <c r="AA2208" s="24"/>
      <c r="AB2208" s="24"/>
      <c r="AC2208" s="24"/>
    </row>
    <row r="2209" spans="1:29">
      <c r="A2209" s="24"/>
      <c r="B2209" s="24"/>
      <c r="C2209" s="24"/>
      <c r="D2209" s="24"/>
      <c r="E2209" s="24"/>
      <c r="F2209" s="24"/>
      <c r="G2209" s="24"/>
      <c r="I2209" s="24"/>
      <c r="J2209" s="24"/>
      <c r="K2209" s="24"/>
      <c r="L2209" s="24"/>
      <c r="M2209" s="24"/>
      <c r="N2209" s="24"/>
      <c r="O2209" s="24"/>
      <c r="P2209" s="24"/>
      <c r="Q2209" s="24"/>
      <c r="R2209" s="24"/>
      <c r="S2209" s="24"/>
      <c r="T2209" s="24"/>
      <c r="U2209" s="24"/>
      <c r="V2209" s="24"/>
      <c r="X2209" s="24"/>
      <c r="Y2209" s="24"/>
      <c r="Z2209" s="24"/>
      <c r="AA2209" s="24"/>
      <c r="AB2209" s="24"/>
      <c r="AC2209" s="24"/>
    </row>
    <row r="2210" spans="1:29">
      <c r="A2210" s="24"/>
      <c r="B2210" s="24"/>
      <c r="C2210" s="24"/>
      <c r="D2210" s="24"/>
      <c r="E2210" s="24"/>
      <c r="F2210" s="24"/>
      <c r="G2210" s="24"/>
      <c r="I2210" s="24"/>
      <c r="J2210" s="24"/>
      <c r="K2210" s="24"/>
      <c r="L2210" s="24"/>
      <c r="M2210" s="24"/>
      <c r="N2210" s="24"/>
      <c r="O2210" s="24"/>
      <c r="P2210" s="24"/>
      <c r="Q2210" s="24"/>
      <c r="R2210" s="24"/>
      <c r="S2210" s="24"/>
      <c r="T2210" s="24"/>
      <c r="U2210" s="24"/>
      <c r="V2210" s="24"/>
      <c r="X2210" s="24"/>
      <c r="Y2210" s="24"/>
      <c r="Z2210" s="24"/>
      <c r="AA2210" s="24"/>
      <c r="AB2210" s="24"/>
      <c r="AC2210" s="24"/>
    </row>
    <row r="2211" spans="1:29">
      <c r="A2211" s="24"/>
      <c r="B2211" s="24"/>
      <c r="C2211" s="24"/>
      <c r="D2211" s="24"/>
      <c r="E2211" s="24"/>
      <c r="F2211" s="24"/>
      <c r="G2211" s="24"/>
      <c r="I2211" s="24"/>
      <c r="J2211" s="24"/>
      <c r="K2211" s="24"/>
      <c r="L2211" s="24"/>
      <c r="M2211" s="24"/>
      <c r="N2211" s="24"/>
      <c r="O2211" s="24"/>
      <c r="P2211" s="24"/>
      <c r="Q2211" s="24"/>
      <c r="R2211" s="24"/>
      <c r="S2211" s="24"/>
      <c r="T2211" s="24"/>
      <c r="U2211" s="24"/>
      <c r="V2211" s="24"/>
      <c r="X2211" s="24"/>
      <c r="Y2211" s="24"/>
      <c r="Z2211" s="24"/>
      <c r="AA2211" s="24"/>
      <c r="AB2211" s="24"/>
      <c r="AC2211" s="24"/>
    </row>
    <row r="2212" spans="1:29">
      <c r="A2212" s="24"/>
      <c r="B2212" s="24"/>
      <c r="C2212" s="24"/>
      <c r="D2212" s="24"/>
      <c r="E2212" s="24"/>
      <c r="F2212" s="24"/>
      <c r="G2212" s="24"/>
      <c r="I2212" s="24"/>
      <c r="J2212" s="24"/>
      <c r="K2212" s="24"/>
      <c r="L2212" s="24"/>
      <c r="M2212" s="24"/>
      <c r="N2212" s="24"/>
      <c r="O2212" s="24"/>
      <c r="P2212" s="24"/>
      <c r="Q2212" s="24"/>
      <c r="R2212" s="24"/>
      <c r="S2212" s="24"/>
      <c r="T2212" s="24"/>
      <c r="U2212" s="24"/>
      <c r="V2212" s="24"/>
      <c r="X2212" s="24"/>
      <c r="Y2212" s="24"/>
      <c r="Z2212" s="24"/>
      <c r="AA2212" s="24"/>
      <c r="AB2212" s="24"/>
      <c r="AC2212" s="24"/>
    </row>
    <row r="2213" spans="1:29">
      <c r="A2213" s="24"/>
      <c r="B2213" s="24"/>
      <c r="C2213" s="24"/>
      <c r="D2213" s="24"/>
      <c r="E2213" s="24"/>
      <c r="F2213" s="24"/>
      <c r="G2213" s="24"/>
      <c r="I2213" s="24"/>
      <c r="J2213" s="24"/>
      <c r="K2213" s="24"/>
      <c r="L2213" s="24"/>
      <c r="M2213" s="24"/>
      <c r="N2213" s="24"/>
      <c r="O2213" s="24"/>
      <c r="P2213" s="24"/>
      <c r="Q2213" s="24"/>
      <c r="R2213" s="24"/>
      <c r="S2213" s="24"/>
      <c r="T2213" s="24"/>
      <c r="U2213" s="24"/>
      <c r="V2213" s="24"/>
      <c r="X2213" s="24"/>
      <c r="Y2213" s="24"/>
      <c r="Z2213" s="24"/>
      <c r="AA2213" s="24"/>
      <c r="AB2213" s="24"/>
      <c r="AC2213" s="24"/>
    </row>
    <row r="2214" spans="1:29">
      <c r="A2214" s="24"/>
      <c r="B2214" s="24"/>
      <c r="C2214" s="24"/>
      <c r="D2214" s="24"/>
      <c r="E2214" s="24"/>
      <c r="F2214" s="24"/>
      <c r="G2214" s="24"/>
      <c r="I2214" s="24"/>
      <c r="J2214" s="24"/>
      <c r="K2214" s="24"/>
      <c r="L2214" s="24"/>
      <c r="M2214" s="24"/>
      <c r="N2214" s="24"/>
      <c r="O2214" s="24"/>
      <c r="P2214" s="24"/>
      <c r="Q2214" s="24"/>
      <c r="R2214" s="24"/>
      <c r="S2214" s="24"/>
      <c r="T2214" s="24"/>
      <c r="U2214" s="24"/>
      <c r="V2214" s="24"/>
      <c r="X2214" s="24"/>
      <c r="Y2214" s="24"/>
      <c r="Z2214" s="24"/>
      <c r="AA2214" s="24"/>
      <c r="AB2214" s="24"/>
      <c r="AC2214" s="24"/>
    </row>
    <row r="2215" spans="1:29">
      <c r="A2215" s="24"/>
      <c r="B2215" s="24"/>
      <c r="C2215" s="24"/>
      <c r="D2215" s="24"/>
      <c r="E2215" s="24"/>
      <c r="F2215" s="24"/>
      <c r="G2215" s="24"/>
      <c r="I2215" s="24"/>
      <c r="J2215" s="24"/>
      <c r="K2215" s="24"/>
      <c r="L2215" s="24"/>
      <c r="M2215" s="24"/>
      <c r="N2215" s="24"/>
      <c r="O2215" s="24"/>
      <c r="P2215" s="24"/>
      <c r="Q2215" s="24"/>
      <c r="R2215" s="24"/>
      <c r="S2215" s="24"/>
      <c r="T2215" s="24"/>
      <c r="U2215" s="24"/>
      <c r="V2215" s="24"/>
      <c r="X2215" s="24"/>
      <c r="Y2215" s="24"/>
      <c r="Z2215" s="24"/>
      <c r="AA2215" s="24"/>
      <c r="AB2215" s="24"/>
      <c r="AC2215" s="24"/>
    </row>
    <row r="2216" spans="1:29">
      <c r="A2216" s="24"/>
      <c r="B2216" s="24"/>
      <c r="C2216" s="24"/>
      <c r="D2216" s="24"/>
      <c r="E2216" s="24"/>
      <c r="F2216" s="24"/>
      <c r="G2216" s="24"/>
      <c r="I2216" s="24"/>
      <c r="J2216" s="24"/>
      <c r="K2216" s="24"/>
      <c r="L2216" s="24"/>
      <c r="M2216" s="24"/>
      <c r="N2216" s="24"/>
      <c r="O2216" s="24"/>
      <c r="P2216" s="24"/>
      <c r="Q2216" s="24"/>
      <c r="R2216" s="24"/>
      <c r="S2216" s="24"/>
      <c r="T2216" s="24"/>
      <c r="U2216" s="24"/>
      <c r="V2216" s="24"/>
      <c r="X2216" s="24"/>
      <c r="Y2216" s="24"/>
      <c r="Z2216" s="24"/>
      <c r="AA2216" s="24"/>
      <c r="AB2216" s="24"/>
      <c r="AC2216" s="24"/>
    </row>
    <row r="2217" spans="1:29">
      <c r="A2217" s="24"/>
      <c r="B2217" s="24"/>
      <c r="C2217" s="24"/>
      <c r="D2217" s="24"/>
      <c r="E2217" s="24"/>
      <c r="F2217" s="24"/>
      <c r="G2217" s="24"/>
      <c r="I2217" s="24"/>
      <c r="J2217" s="24"/>
      <c r="K2217" s="24"/>
      <c r="L2217" s="24"/>
      <c r="M2217" s="24"/>
      <c r="N2217" s="24"/>
      <c r="O2217" s="24"/>
      <c r="P2217" s="24"/>
      <c r="Q2217" s="24"/>
      <c r="R2217" s="24"/>
      <c r="S2217" s="24"/>
      <c r="T2217" s="24"/>
      <c r="U2217" s="24"/>
      <c r="V2217" s="24"/>
      <c r="X2217" s="24"/>
      <c r="Y2217" s="24"/>
      <c r="Z2217" s="24"/>
      <c r="AA2217" s="24"/>
      <c r="AB2217" s="24"/>
      <c r="AC2217" s="24"/>
    </row>
    <row r="2218" spans="1:29">
      <c r="A2218" s="24"/>
      <c r="B2218" s="24"/>
      <c r="C2218" s="24"/>
      <c r="D2218" s="24"/>
      <c r="E2218" s="24"/>
      <c r="F2218" s="24"/>
      <c r="G2218" s="24"/>
      <c r="I2218" s="24"/>
      <c r="J2218" s="24"/>
      <c r="K2218" s="24"/>
      <c r="L2218" s="24"/>
      <c r="M2218" s="24"/>
      <c r="N2218" s="24"/>
      <c r="O2218" s="24"/>
      <c r="P2218" s="24"/>
      <c r="Q2218" s="24"/>
      <c r="R2218" s="24"/>
      <c r="S2218" s="24"/>
      <c r="T2218" s="24"/>
      <c r="U2218" s="24"/>
      <c r="V2218" s="24"/>
      <c r="X2218" s="24"/>
      <c r="Y2218" s="24"/>
      <c r="Z2218" s="24"/>
      <c r="AA2218" s="24"/>
      <c r="AB2218" s="24"/>
      <c r="AC2218" s="24"/>
    </row>
    <row r="2219" spans="1:29">
      <c r="A2219" s="24"/>
      <c r="B2219" s="24"/>
      <c r="C2219" s="24"/>
      <c r="D2219" s="24"/>
      <c r="E2219" s="24"/>
      <c r="F2219" s="24"/>
      <c r="G2219" s="24"/>
      <c r="I2219" s="24"/>
      <c r="J2219" s="24"/>
      <c r="K2219" s="24"/>
      <c r="L2219" s="24"/>
      <c r="M2219" s="24"/>
      <c r="N2219" s="24"/>
      <c r="O2219" s="24"/>
      <c r="P2219" s="24"/>
      <c r="Q2219" s="24"/>
      <c r="R2219" s="24"/>
      <c r="S2219" s="24"/>
      <c r="T2219" s="24"/>
      <c r="U2219" s="24"/>
      <c r="V2219" s="24"/>
      <c r="X2219" s="24"/>
      <c r="Y2219" s="24"/>
      <c r="Z2219" s="24"/>
      <c r="AA2219" s="24"/>
      <c r="AB2219" s="24"/>
      <c r="AC2219" s="24"/>
    </row>
    <row r="2220" spans="1:29">
      <c r="A2220" s="24"/>
      <c r="B2220" s="24"/>
      <c r="C2220" s="24"/>
      <c r="D2220" s="24"/>
      <c r="E2220" s="24"/>
      <c r="F2220" s="24"/>
      <c r="G2220" s="24"/>
      <c r="I2220" s="24"/>
      <c r="J2220" s="24"/>
      <c r="K2220" s="24"/>
      <c r="L2220" s="24"/>
      <c r="M2220" s="24"/>
      <c r="N2220" s="24"/>
      <c r="O2220" s="24"/>
      <c r="P2220" s="24"/>
      <c r="Q2220" s="24"/>
      <c r="R2220" s="24"/>
      <c r="S2220" s="24"/>
      <c r="T2220" s="24"/>
      <c r="U2220" s="24"/>
      <c r="V2220" s="24"/>
      <c r="X2220" s="24"/>
      <c r="Y2220" s="24"/>
      <c r="Z2220" s="24"/>
      <c r="AA2220" s="24"/>
      <c r="AB2220" s="24"/>
      <c r="AC2220" s="24"/>
    </row>
    <row r="2221" spans="1:29">
      <c r="A2221" s="24"/>
      <c r="B2221" s="24"/>
      <c r="C2221" s="24"/>
      <c r="D2221" s="24"/>
      <c r="E2221" s="24"/>
      <c r="F2221" s="24"/>
      <c r="G2221" s="24"/>
      <c r="I2221" s="24"/>
      <c r="J2221" s="24"/>
      <c r="K2221" s="24"/>
      <c r="L2221" s="24"/>
      <c r="M2221" s="24"/>
      <c r="N2221" s="24"/>
      <c r="O2221" s="24"/>
      <c r="P2221" s="24"/>
      <c r="Q2221" s="24"/>
      <c r="R2221" s="24"/>
      <c r="S2221" s="24"/>
      <c r="T2221" s="24"/>
      <c r="U2221" s="24"/>
      <c r="V2221" s="24"/>
      <c r="X2221" s="24"/>
      <c r="Y2221" s="24"/>
      <c r="Z2221" s="24"/>
      <c r="AA2221" s="24"/>
      <c r="AB2221" s="24"/>
      <c r="AC2221" s="24"/>
    </row>
    <row r="2222" spans="1:29">
      <c r="A2222" s="24"/>
      <c r="B2222" s="24"/>
      <c r="C2222" s="24"/>
      <c r="D2222" s="24"/>
      <c r="E2222" s="24"/>
      <c r="F2222" s="24"/>
      <c r="G2222" s="24"/>
      <c r="I2222" s="24"/>
      <c r="J2222" s="24"/>
      <c r="K2222" s="24"/>
      <c r="L2222" s="24"/>
      <c r="M2222" s="24"/>
      <c r="N2222" s="24"/>
      <c r="O2222" s="24"/>
      <c r="P2222" s="24"/>
      <c r="Q2222" s="24"/>
      <c r="R2222" s="24"/>
      <c r="S2222" s="24"/>
      <c r="T2222" s="24"/>
      <c r="U2222" s="24"/>
      <c r="V2222" s="24"/>
      <c r="X2222" s="24"/>
      <c r="Y2222" s="24"/>
      <c r="Z2222" s="24"/>
      <c r="AA2222" s="24"/>
      <c r="AB2222" s="24"/>
      <c r="AC2222" s="24"/>
    </row>
    <row r="2223" spans="1:29">
      <c r="A2223" s="24"/>
      <c r="B2223" s="24"/>
      <c r="C2223" s="24"/>
      <c r="D2223" s="24"/>
      <c r="E2223" s="24"/>
      <c r="F2223" s="24"/>
      <c r="G2223" s="24"/>
      <c r="I2223" s="24"/>
      <c r="J2223" s="24"/>
      <c r="K2223" s="24"/>
      <c r="L2223" s="24"/>
      <c r="M2223" s="24"/>
      <c r="N2223" s="24"/>
      <c r="O2223" s="24"/>
      <c r="P2223" s="24"/>
      <c r="Q2223" s="24"/>
      <c r="R2223" s="24"/>
      <c r="S2223" s="24"/>
      <c r="T2223" s="24"/>
      <c r="U2223" s="24"/>
      <c r="V2223" s="24"/>
      <c r="X2223" s="24"/>
      <c r="Y2223" s="24"/>
      <c r="Z2223" s="24"/>
      <c r="AA2223" s="24"/>
      <c r="AB2223" s="24"/>
      <c r="AC2223" s="24"/>
    </row>
    <row r="2224" spans="1:29">
      <c r="A2224" s="24"/>
      <c r="B2224" s="24"/>
      <c r="C2224" s="24"/>
      <c r="D2224" s="24"/>
      <c r="E2224" s="24"/>
      <c r="F2224" s="24"/>
      <c r="G2224" s="24"/>
      <c r="I2224" s="24"/>
      <c r="J2224" s="24"/>
      <c r="K2224" s="24"/>
      <c r="L2224" s="24"/>
      <c r="M2224" s="24"/>
      <c r="N2224" s="24"/>
      <c r="O2224" s="24"/>
      <c r="P2224" s="24"/>
      <c r="Q2224" s="24"/>
      <c r="R2224" s="24"/>
      <c r="S2224" s="24"/>
      <c r="T2224" s="24"/>
      <c r="U2224" s="24"/>
      <c r="V2224" s="24"/>
      <c r="X2224" s="24"/>
      <c r="Y2224" s="24"/>
      <c r="Z2224" s="24"/>
      <c r="AA2224" s="24"/>
      <c r="AB2224" s="24"/>
      <c r="AC2224" s="24"/>
    </row>
    <row r="2225" spans="1:29">
      <c r="A2225" s="24"/>
      <c r="B2225" s="24"/>
      <c r="C2225" s="24"/>
      <c r="D2225" s="24"/>
      <c r="E2225" s="24"/>
      <c r="F2225" s="24"/>
      <c r="G2225" s="24"/>
      <c r="I2225" s="24"/>
      <c r="J2225" s="24"/>
      <c r="K2225" s="24"/>
      <c r="L2225" s="24"/>
      <c r="M2225" s="24"/>
      <c r="N2225" s="24"/>
      <c r="O2225" s="24"/>
      <c r="P2225" s="24"/>
      <c r="Q2225" s="24"/>
      <c r="R2225" s="24"/>
      <c r="S2225" s="24"/>
      <c r="T2225" s="24"/>
      <c r="U2225" s="24"/>
      <c r="V2225" s="24"/>
      <c r="X2225" s="24"/>
      <c r="Y2225" s="24"/>
      <c r="Z2225" s="24"/>
      <c r="AA2225" s="24"/>
      <c r="AB2225" s="24"/>
      <c r="AC2225" s="24"/>
    </row>
    <row r="2226" spans="1:29">
      <c r="A2226" s="24"/>
      <c r="B2226" s="24"/>
      <c r="C2226" s="24"/>
      <c r="D2226" s="24"/>
      <c r="E2226" s="24"/>
      <c r="F2226" s="24"/>
      <c r="G2226" s="24"/>
      <c r="I2226" s="24"/>
      <c r="J2226" s="24"/>
      <c r="K2226" s="24"/>
      <c r="L2226" s="24"/>
      <c r="M2226" s="24"/>
      <c r="N2226" s="24"/>
      <c r="O2226" s="24"/>
      <c r="P2226" s="24"/>
      <c r="Q2226" s="24"/>
      <c r="R2226" s="24"/>
      <c r="S2226" s="24"/>
      <c r="T2226" s="24"/>
      <c r="U2226" s="24"/>
      <c r="V2226" s="24"/>
      <c r="X2226" s="24"/>
      <c r="Y2226" s="24"/>
      <c r="Z2226" s="24"/>
      <c r="AA2226" s="24"/>
      <c r="AB2226" s="24"/>
      <c r="AC2226" s="24"/>
    </row>
    <row r="2227" spans="1:29">
      <c r="A2227" s="24"/>
      <c r="B2227" s="24"/>
      <c r="C2227" s="24"/>
      <c r="D2227" s="24"/>
      <c r="E2227" s="24"/>
      <c r="F2227" s="24"/>
      <c r="G2227" s="24"/>
      <c r="I2227" s="24"/>
      <c r="J2227" s="24"/>
      <c r="K2227" s="24"/>
      <c r="L2227" s="24"/>
      <c r="M2227" s="24"/>
      <c r="N2227" s="24"/>
      <c r="O2227" s="24"/>
      <c r="P2227" s="24"/>
      <c r="Q2227" s="24"/>
      <c r="R2227" s="24"/>
      <c r="S2227" s="24"/>
      <c r="T2227" s="24"/>
      <c r="U2227" s="24"/>
      <c r="V2227" s="24"/>
      <c r="X2227" s="24"/>
      <c r="Y2227" s="24"/>
      <c r="Z2227" s="24"/>
      <c r="AA2227" s="24"/>
      <c r="AB2227" s="24"/>
      <c r="AC2227" s="24"/>
    </row>
    <row r="2228" spans="1:29">
      <c r="A2228" s="24"/>
      <c r="B2228" s="24"/>
      <c r="C2228" s="24"/>
      <c r="D2228" s="24"/>
      <c r="E2228" s="24"/>
      <c r="F2228" s="24"/>
      <c r="G2228" s="24"/>
      <c r="I2228" s="24"/>
      <c r="J2228" s="24"/>
      <c r="K2228" s="24"/>
      <c r="L2228" s="24"/>
      <c r="M2228" s="24"/>
      <c r="N2228" s="24"/>
      <c r="O2228" s="24"/>
      <c r="P2228" s="24"/>
      <c r="Q2228" s="24"/>
      <c r="R2228" s="24"/>
      <c r="S2228" s="24"/>
      <c r="T2228" s="24"/>
      <c r="U2228" s="24"/>
      <c r="V2228" s="24"/>
      <c r="X2228" s="24"/>
      <c r="Y2228" s="24"/>
      <c r="Z2228" s="24"/>
      <c r="AA2228" s="24"/>
      <c r="AB2228" s="24"/>
      <c r="AC2228" s="24"/>
    </row>
    <row r="2229" spans="1:29">
      <c r="A2229" s="24"/>
      <c r="B2229" s="24"/>
      <c r="C2229" s="24"/>
      <c r="D2229" s="24"/>
      <c r="E2229" s="24"/>
      <c r="F2229" s="24"/>
      <c r="G2229" s="24"/>
      <c r="I2229" s="24"/>
      <c r="J2229" s="24"/>
      <c r="K2229" s="24"/>
      <c r="L2229" s="24"/>
      <c r="M2229" s="24"/>
      <c r="N2229" s="24"/>
      <c r="O2229" s="24"/>
      <c r="P2229" s="24"/>
      <c r="Q2229" s="24"/>
      <c r="R2229" s="24"/>
      <c r="S2229" s="24"/>
      <c r="T2229" s="24"/>
      <c r="U2229" s="24"/>
      <c r="V2229" s="24"/>
      <c r="X2229" s="24"/>
      <c r="Y2229" s="24"/>
      <c r="Z2229" s="24"/>
      <c r="AA2229" s="24"/>
      <c r="AB2229" s="24"/>
      <c r="AC2229" s="24"/>
    </row>
    <row r="2230" spans="1:29">
      <c r="A2230" s="24"/>
      <c r="B2230" s="24"/>
      <c r="C2230" s="24"/>
      <c r="D2230" s="24"/>
      <c r="E2230" s="24"/>
      <c r="F2230" s="24"/>
      <c r="G2230" s="24"/>
      <c r="I2230" s="24"/>
      <c r="J2230" s="24"/>
      <c r="K2230" s="24"/>
      <c r="L2230" s="24"/>
      <c r="M2230" s="24"/>
      <c r="N2230" s="24"/>
      <c r="O2230" s="24"/>
      <c r="P2230" s="24"/>
      <c r="Q2230" s="24"/>
      <c r="R2230" s="24"/>
      <c r="S2230" s="24"/>
      <c r="T2230" s="24"/>
      <c r="U2230" s="24"/>
      <c r="V2230" s="24"/>
      <c r="X2230" s="24"/>
      <c r="Y2230" s="24"/>
      <c r="Z2230" s="24"/>
      <c r="AA2230" s="24"/>
      <c r="AB2230" s="24"/>
      <c r="AC2230" s="24"/>
    </row>
    <row r="2231" spans="1:29">
      <c r="A2231" s="24"/>
      <c r="B2231" s="24"/>
      <c r="C2231" s="24"/>
      <c r="D2231" s="24"/>
      <c r="E2231" s="24"/>
      <c r="F2231" s="24"/>
      <c r="G2231" s="24"/>
      <c r="I2231" s="24"/>
      <c r="J2231" s="24"/>
      <c r="K2231" s="24"/>
      <c r="L2231" s="24"/>
      <c r="M2231" s="24"/>
      <c r="N2231" s="24"/>
      <c r="O2231" s="24"/>
      <c r="P2231" s="24"/>
      <c r="Q2231" s="24"/>
      <c r="R2231" s="24"/>
      <c r="S2231" s="24"/>
      <c r="T2231" s="24"/>
      <c r="U2231" s="24"/>
      <c r="V2231" s="24"/>
      <c r="X2231" s="24"/>
      <c r="Y2231" s="24"/>
      <c r="Z2231" s="24"/>
      <c r="AA2231" s="24"/>
      <c r="AB2231" s="24"/>
      <c r="AC2231" s="24"/>
    </row>
    <row r="2232" spans="1:29">
      <c r="A2232" s="24"/>
      <c r="B2232" s="24"/>
      <c r="C2232" s="24"/>
      <c r="D2232" s="24"/>
      <c r="E2232" s="24"/>
      <c r="F2232" s="24"/>
      <c r="G2232" s="24"/>
      <c r="I2232" s="24"/>
      <c r="J2232" s="24"/>
      <c r="K2232" s="24"/>
      <c r="L2232" s="24"/>
      <c r="M2232" s="24"/>
      <c r="N2232" s="24"/>
      <c r="O2232" s="24"/>
      <c r="P2232" s="24"/>
      <c r="Q2232" s="24"/>
      <c r="R2232" s="24"/>
      <c r="S2232" s="24"/>
      <c r="T2232" s="24"/>
      <c r="U2232" s="24"/>
      <c r="V2232" s="24"/>
      <c r="X2232" s="24"/>
      <c r="Y2232" s="24"/>
      <c r="Z2232" s="24"/>
      <c r="AA2232" s="24"/>
      <c r="AB2232" s="24"/>
      <c r="AC2232" s="24"/>
    </row>
    <row r="2233" spans="1:29">
      <c r="A2233" s="24"/>
      <c r="B2233" s="24"/>
      <c r="C2233" s="24"/>
      <c r="D2233" s="24"/>
      <c r="E2233" s="24"/>
      <c r="F2233" s="24"/>
      <c r="G2233" s="24"/>
      <c r="I2233" s="24"/>
      <c r="J2233" s="24"/>
      <c r="K2233" s="24"/>
      <c r="L2233" s="24"/>
      <c r="M2233" s="24"/>
      <c r="N2233" s="24"/>
      <c r="O2233" s="24"/>
      <c r="P2233" s="24"/>
      <c r="Q2233" s="24"/>
      <c r="R2233" s="24"/>
      <c r="S2233" s="24"/>
      <c r="T2233" s="24"/>
      <c r="U2233" s="24"/>
      <c r="V2233" s="24"/>
      <c r="X2233" s="24"/>
      <c r="Y2233" s="24"/>
      <c r="Z2233" s="24"/>
      <c r="AA2233" s="24"/>
      <c r="AB2233" s="24"/>
      <c r="AC2233" s="24"/>
    </row>
    <row r="2234" spans="1:29">
      <c r="A2234" s="24"/>
      <c r="B2234" s="24"/>
      <c r="C2234" s="24"/>
      <c r="D2234" s="24"/>
      <c r="E2234" s="24"/>
      <c r="F2234" s="24"/>
      <c r="G2234" s="24"/>
      <c r="I2234" s="24"/>
      <c r="J2234" s="24"/>
      <c r="K2234" s="24"/>
      <c r="L2234" s="24"/>
      <c r="M2234" s="24"/>
      <c r="N2234" s="24"/>
      <c r="O2234" s="24"/>
      <c r="P2234" s="24"/>
      <c r="Q2234" s="24"/>
      <c r="R2234" s="24"/>
      <c r="S2234" s="24"/>
      <c r="T2234" s="24"/>
      <c r="U2234" s="24"/>
      <c r="V2234" s="24"/>
      <c r="X2234" s="24"/>
      <c r="Y2234" s="24"/>
      <c r="Z2234" s="24"/>
      <c r="AA2234" s="24"/>
      <c r="AB2234" s="24"/>
      <c r="AC2234" s="24"/>
    </row>
    <row r="2235" spans="1:29">
      <c r="A2235" s="24"/>
      <c r="B2235" s="24"/>
      <c r="C2235" s="24"/>
      <c r="D2235" s="24"/>
      <c r="E2235" s="24"/>
      <c r="F2235" s="24"/>
      <c r="G2235" s="24"/>
      <c r="I2235" s="24"/>
      <c r="J2235" s="24"/>
      <c r="K2235" s="24"/>
      <c r="L2235" s="24"/>
      <c r="M2235" s="24"/>
      <c r="N2235" s="24"/>
      <c r="O2235" s="24"/>
      <c r="P2235" s="24"/>
      <c r="Q2235" s="24"/>
      <c r="R2235" s="24"/>
      <c r="S2235" s="24"/>
      <c r="T2235" s="24"/>
      <c r="U2235" s="24"/>
      <c r="V2235" s="24"/>
      <c r="X2235" s="24"/>
      <c r="Y2235" s="24"/>
      <c r="Z2235" s="24"/>
      <c r="AA2235" s="24"/>
      <c r="AB2235" s="24"/>
      <c r="AC2235" s="24"/>
    </row>
    <row r="2236" spans="1:29">
      <c r="A2236" s="24"/>
      <c r="B2236" s="24"/>
      <c r="C2236" s="24"/>
      <c r="D2236" s="24"/>
      <c r="E2236" s="24"/>
      <c r="F2236" s="24"/>
      <c r="G2236" s="24"/>
      <c r="I2236" s="24"/>
      <c r="J2236" s="24"/>
      <c r="K2236" s="24"/>
      <c r="L2236" s="24"/>
      <c r="M2236" s="24"/>
      <c r="N2236" s="24"/>
      <c r="O2236" s="24"/>
      <c r="P2236" s="24"/>
      <c r="Q2236" s="24"/>
      <c r="R2236" s="24"/>
      <c r="S2236" s="24"/>
      <c r="T2236" s="24"/>
      <c r="U2236" s="24"/>
      <c r="V2236" s="24"/>
      <c r="X2236" s="24"/>
      <c r="Y2236" s="24"/>
      <c r="Z2236" s="24"/>
      <c r="AA2236" s="24"/>
      <c r="AB2236" s="24"/>
      <c r="AC2236" s="24"/>
    </row>
    <row r="2237" spans="1:29">
      <c r="A2237" s="24"/>
      <c r="B2237" s="24"/>
      <c r="C2237" s="24"/>
      <c r="D2237" s="24"/>
      <c r="E2237" s="24"/>
      <c r="F2237" s="24"/>
      <c r="G2237" s="24"/>
      <c r="I2237" s="24"/>
      <c r="J2237" s="24"/>
      <c r="K2237" s="24"/>
      <c r="L2237" s="24"/>
      <c r="M2237" s="24"/>
      <c r="N2237" s="24"/>
      <c r="O2237" s="24"/>
      <c r="P2237" s="24"/>
      <c r="Q2237" s="24"/>
      <c r="R2237" s="24"/>
      <c r="S2237" s="24"/>
      <c r="T2237" s="24"/>
      <c r="U2237" s="24"/>
      <c r="V2237" s="24"/>
      <c r="X2237" s="24"/>
      <c r="Y2237" s="24"/>
      <c r="Z2237" s="24"/>
      <c r="AA2237" s="24"/>
      <c r="AB2237" s="24"/>
      <c r="AC2237" s="24"/>
    </row>
    <row r="2238" spans="1:29">
      <c r="A2238" s="24"/>
      <c r="B2238" s="24"/>
      <c r="C2238" s="24"/>
      <c r="D2238" s="24"/>
      <c r="E2238" s="24"/>
      <c r="F2238" s="24"/>
      <c r="G2238" s="24"/>
      <c r="I2238" s="24"/>
      <c r="J2238" s="24"/>
      <c r="K2238" s="24"/>
      <c r="L2238" s="24"/>
      <c r="M2238" s="24"/>
      <c r="N2238" s="24"/>
      <c r="O2238" s="24"/>
      <c r="P2238" s="24"/>
      <c r="Q2238" s="24"/>
      <c r="R2238" s="24"/>
      <c r="S2238" s="24"/>
      <c r="T2238" s="24"/>
      <c r="U2238" s="24"/>
      <c r="V2238" s="24"/>
      <c r="X2238" s="24"/>
      <c r="Y2238" s="24"/>
      <c r="Z2238" s="24"/>
      <c r="AA2238" s="24"/>
      <c r="AB2238" s="24"/>
      <c r="AC2238" s="24"/>
    </row>
    <row r="2239" spans="1:29">
      <c r="A2239" s="24"/>
      <c r="B2239" s="24"/>
      <c r="C2239" s="24"/>
      <c r="D2239" s="24"/>
      <c r="E2239" s="24"/>
      <c r="F2239" s="24"/>
      <c r="G2239" s="24"/>
      <c r="I2239" s="24"/>
      <c r="J2239" s="24"/>
      <c r="K2239" s="24"/>
      <c r="L2239" s="24"/>
      <c r="M2239" s="24"/>
      <c r="N2239" s="24"/>
      <c r="O2239" s="24"/>
      <c r="P2239" s="24"/>
      <c r="Q2239" s="24"/>
      <c r="R2239" s="24"/>
      <c r="S2239" s="24"/>
      <c r="T2239" s="24"/>
      <c r="U2239" s="24"/>
      <c r="V2239" s="24"/>
      <c r="X2239" s="24"/>
      <c r="Y2239" s="24"/>
      <c r="Z2239" s="24"/>
      <c r="AA2239" s="24"/>
      <c r="AB2239" s="24"/>
      <c r="AC2239" s="24"/>
    </row>
    <row r="2240" spans="1:29">
      <c r="A2240" s="24"/>
      <c r="B2240" s="24"/>
      <c r="C2240" s="24"/>
      <c r="D2240" s="24"/>
      <c r="E2240" s="24"/>
      <c r="F2240" s="24"/>
      <c r="G2240" s="24"/>
      <c r="I2240" s="24"/>
      <c r="J2240" s="24"/>
      <c r="K2240" s="24"/>
      <c r="L2240" s="24"/>
      <c r="M2240" s="24"/>
      <c r="N2240" s="24"/>
      <c r="O2240" s="24"/>
      <c r="P2240" s="24"/>
      <c r="Q2240" s="24"/>
      <c r="R2240" s="24"/>
      <c r="S2240" s="24"/>
      <c r="T2240" s="24"/>
      <c r="U2240" s="24"/>
      <c r="V2240" s="24"/>
      <c r="X2240" s="24"/>
      <c r="Y2240" s="24"/>
      <c r="Z2240" s="24"/>
      <c r="AA2240" s="24"/>
      <c r="AB2240" s="24"/>
      <c r="AC2240" s="24"/>
    </row>
    <row r="2241" spans="1:29">
      <c r="A2241" s="24"/>
      <c r="B2241" s="24"/>
      <c r="C2241" s="24"/>
      <c r="D2241" s="24"/>
      <c r="E2241" s="24"/>
      <c r="F2241" s="24"/>
      <c r="G2241" s="24"/>
      <c r="I2241" s="24"/>
      <c r="J2241" s="24"/>
      <c r="K2241" s="24"/>
      <c r="L2241" s="24"/>
      <c r="M2241" s="24"/>
      <c r="N2241" s="24"/>
      <c r="O2241" s="24"/>
      <c r="P2241" s="24"/>
      <c r="Q2241" s="24"/>
      <c r="R2241" s="24"/>
      <c r="S2241" s="24"/>
      <c r="T2241" s="24"/>
      <c r="U2241" s="24"/>
      <c r="V2241" s="24"/>
      <c r="X2241" s="24"/>
      <c r="Y2241" s="24"/>
      <c r="Z2241" s="24"/>
      <c r="AA2241" s="24"/>
      <c r="AB2241" s="24"/>
      <c r="AC2241" s="24"/>
    </row>
    <row r="2242" spans="1:29">
      <c r="A2242" s="24"/>
      <c r="B2242" s="24"/>
      <c r="C2242" s="24"/>
      <c r="D2242" s="24"/>
      <c r="E2242" s="24"/>
      <c r="F2242" s="24"/>
      <c r="G2242" s="24"/>
      <c r="I2242" s="24"/>
      <c r="J2242" s="24"/>
      <c r="K2242" s="24"/>
      <c r="L2242" s="24"/>
      <c r="M2242" s="24"/>
      <c r="N2242" s="24"/>
      <c r="O2242" s="24"/>
      <c r="P2242" s="24"/>
      <c r="Q2242" s="24"/>
      <c r="R2242" s="24"/>
      <c r="S2242" s="24"/>
      <c r="T2242" s="24"/>
      <c r="U2242" s="24"/>
      <c r="V2242" s="24"/>
      <c r="X2242" s="24"/>
      <c r="Y2242" s="24"/>
      <c r="Z2242" s="24"/>
      <c r="AA2242" s="24"/>
      <c r="AB2242" s="24"/>
      <c r="AC2242" s="24"/>
    </row>
    <row r="2243" spans="1:29">
      <c r="A2243" s="24"/>
      <c r="B2243" s="24"/>
      <c r="C2243" s="24"/>
      <c r="D2243" s="24"/>
      <c r="E2243" s="24"/>
      <c r="F2243" s="24"/>
      <c r="G2243" s="24"/>
      <c r="I2243" s="24"/>
      <c r="J2243" s="24"/>
      <c r="K2243" s="24"/>
      <c r="L2243" s="24"/>
      <c r="M2243" s="24"/>
      <c r="N2243" s="24"/>
      <c r="O2243" s="24"/>
      <c r="P2243" s="24"/>
      <c r="Q2243" s="24"/>
      <c r="R2243" s="24"/>
      <c r="S2243" s="24"/>
      <c r="T2243" s="24"/>
      <c r="U2243" s="24"/>
      <c r="V2243" s="24"/>
      <c r="X2243" s="24"/>
      <c r="Y2243" s="24"/>
      <c r="Z2243" s="24"/>
      <c r="AA2243" s="24"/>
      <c r="AB2243" s="24"/>
      <c r="AC2243" s="24"/>
    </row>
    <row r="2244" spans="1:29">
      <c r="A2244" s="24"/>
      <c r="B2244" s="24"/>
      <c r="C2244" s="24"/>
      <c r="D2244" s="24"/>
      <c r="E2244" s="24"/>
      <c r="F2244" s="24"/>
      <c r="G2244" s="24"/>
      <c r="I2244" s="24"/>
      <c r="J2244" s="24"/>
      <c r="K2244" s="24"/>
      <c r="L2244" s="24"/>
      <c r="M2244" s="24"/>
      <c r="N2244" s="24"/>
      <c r="O2244" s="24"/>
      <c r="P2244" s="24"/>
      <c r="Q2244" s="24"/>
      <c r="R2244" s="24"/>
      <c r="S2244" s="24"/>
      <c r="T2244" s="24"/>
      <c r="U2244" s="24"/>
      <c r="V2244" s="24"/>
      <c r="X2244" s="24"/>
      <c r="Y2244" s="24"/>
      <c r="Z2244" s="24"/>
      <c r="AA2244" s="24"/>
      <c r="AB2244" s="24"/>
      <c r="AC2244" s="24"/>
    </row>
    <row r="2245" spans="1:29">
      <c r="A2245" s="24"/>
      <c r="B2245" s="24"/>
      <c r="C2245" s="24"/>
      <c r="D2245" s="24"/>
      <c r="E2245" s="24"/>
      <c r="F2245" s="24"/>
      <c r="G2245" s="24"/>
      <c r="I2245" s="24"/>
      <c r="J2245" s="24"/>
      <c r="K2245" s="24"/>
      <c r="L2245" s="24"/>
      <c r="M2245" s="24"/>
      <c r="N2245" s="24"/>
      <c r="O2245" s="24"/>
      <c r="P2245" s="24"/>
      <c r="Q2245" s="24"/>
      <c r="R2245" s="24"/>
      <c r="S2245" s="24"/>
      <c r="T2245" s="24"/>
      <c r="U2245" s="24"/>
      <c r="V2245" s="24"/>
      <c r="X2245" s="24"/>
      <c r="Y2245" s="24"/>
      <c r="Z2245" s="24"/>
      <c r="AA2245" s="24"/>
      <c r="AB2245" s="24"/>
      <c r="AC2245" s="24"/>
    </row>
    <row r="2246" spans="1:29">
      <c r="A2246" s="24"/>
      <c r="B2246" s="24"/>
      <c r="C2246" s="24"/>
      <c r="D2246" s="24"/>
      <c r="E2246" s="24"/>
      <c r="F2246" s="24"/>
      <c r="G2246" s="24"/>
      <c r="I2246" s="24"/>
      <c r="J2246" s="24"/>
      <c r="K2246" s="24"/>
      <c r="L2246" s="24"/>
      <c r="M2246" s="24"/>
      <c r="N2246" s="24"/>
      <c r="O2246" s="24"/>
      <c r="P2246" s="24"/>
      <c r="Q2246" s="24"/>
      <c r="R2246" s="24"/>
      <c r="S2246" s="24"/>
      <c r="T2246" s="24"/>
      <c r="U2246" s="24"/>
      <c r="V2246" s="24"/>
      <c r="X2246" s="24"/>
      <c r="Y2246" s="24"/>
      <c r="Z2246" s="24"/>
      <c r="AA2246" s="24"/>
      <c r="AB2246" s="24"/>
      <c r="AC2246" s="24"/>
    </row>
    <row r="2247" spans="1:29">
      <c r="A2247" s="24"/>
      <c r="B2247" s="24"/>
      <c r="C2247" s="24"/>
      <c r="D2247" s="24"/>
      <c r="E2247" s="24"/>
      <c r="F2247" s="24"/>
      <c r="G2247" s="24"/>
      <c r="I2247" s="24"/>
      <c r="J2247" s="24"/>
      <c r="K2247" s="24"/>
      <c r="L2247" s="24"/>
      <c r="M2247" s="24"/>
      <c r="N2247" s="24"/>
      <c r="O2247" s="24"/>
      <c r="P2247" s="24"/>
      <c r="Q2247" s="24"/>
      <c r="R2247" s="24"/>
      <c r="S2247" s="24"/>
      <c r="T2247" s="24"/>
      <c r="U2247" s="24"/>
      <c r="V2247" s="24"/>
      <c r="X2247" s="24"/>
      <c r="Y2247" s="24"/>
      <c r="Z2247" s="24"/>
      <c r="AA2247" s="24"/>
      <c r="AB2247" s="24"/>
      <c r="AC2247" s="24"/>
    </row>
    <row r="2248" spans="1:29">
      <c r="A2248" s="24"/>
      <c r="B2248" s="24"/>
      <c r="C2248" s="24"/>
      <c r="D2248" s="24"/>
      <c r="E2248" s="24"/>
      <c r="F2248" s="24"/>
      <c r="G2248" s="24"/>
      <c r="I2248" s="24"/>
      <c r="J2248" s="24"/>
      <c r="K2248" s="24"/>
      <c r="L2248" s="24"/>
      <c r="M2248" s="24"/>
      <c r="N2248" s="24"/>
      <c r="O2248" s="24"/>
      <c r="P2248" s="24"/>
      <c r="Q2248" s="24"/>
      <c r="R2248" s="24"/>
      <c r="S2248" s="24"/>
      <c r="T2248" s="24"/>
      <c r="U2248" s="24"/>
      <c r="V2248" s="24"/>
      <c r="X2248" s="24"/>
      <c r="Y2248" s="24"/>
      <c r="Z2248" s="24"/>
      <c r="AA2248" s="24"/>
      <c r="AB2248" s="24"/>
      <c r="AC2248" s="24"/>
    </row>
    <row r="2249" spans="1:29">
      <c r="A2249" s="24"/>
      <c r="B2249" s="24"/>
      <c r="C2249" s="24"/>
      <c r="D2249" s="24"/>
      <c r="E2249" s="24"/>
      <c r="F2249" s="24"/>
      <c r="G2249" s="24"/>
      <c r="I2249" s="24"/>
      <c r="J2249" s="24"/>
      <c r="K2249" s="24"/>
      <c r="L2249" s="24"/>
      <c r="M2249" s="24"/>
      <c r="N2249" s="24"/>
      <c r="O2249" s="24"/>
      <c r="P2249" s="24"/>
      <c r="Q2249" s="24"/>
      <c r="R2249" s="24"/>
      <c r="S2249" s="24"/>
      <c r="T2249" s="24"/>
      <c r="U2249" s="24"/>
      <c r="V2249" s="24"/>
      <c r="X2249" s="24"/>
      <c r="Y2249" s="24"/>
      <c r="Z2249" s="24"/>
      <c r="AA2249" s="24"/>
      <c r="AB2249" s="24"/>
      <c r="AC2249" s="24"/>
    </row>
    <row r="2250" spans="1:29">
      <c r="A2250" s="24"/>
      <c r="B2250" s="24"/>
      <c r="C2250" s="24"/>
      <c r="D2250" s="24"/>
      <c r="E2250" s="24"/>
      <c r="F2250" s="24"/>
      <c r="G2250" s="24"/>
      <c r="I2250" s="24"/>
      <c r="J2250" s="24"/>
      <c r="K2250" s="24"/>
      <c r="L2250" s="24"/>
      <c r="M2250" s="24"/>
      <c r="N2250" s="24"/>
      <c r="O2250" s="24"/>
      <c r="P2250" s="24"/>
      <c r="Q2250" s="24"/>
      <c r="R2250" s="24"/>
      <c r="S2250" s="24"/>
      <c r="T2250" s="24"/>
      <c r="U2250" s="24"/>
      <c r="V2250" s="24"/>
      <c r="X2250" s="24"/>
      <c r="Y2250" s="24"/>
      <c r="Z2250" s="24"/>
      <c r="AA2250" s="24"/>
      <c r="AB2250" s="24"/>
      <c r="AC2250" s="24"/>
    </row>
    <row r="2251" spans="1:29">
      <c r="A2251" s="24"/>
      <c r="B2251" s="24"/>
      <c r="C2251" s="24"/>
      <c r="D2251" s="24"/>
      <c r="E2251" s="24"/>
      <c r="F2251" s="24"/>
      <c r="G2251" s="24"/>
      <c r="I2251" s="24"/>
      <c r="J2251" s="24"/>
      <c r="K2251" s="24"/>
      <c r="L2251" s="24"/>
      <c r="M2251" s="24"/>
      <c r="N2251" s="24"/>
      <c r="O2251" s="24"/>
      <c r="P2251" s="24"/>
      <c r="Q2251" s="24"/>
      <c r="R2251" s="24"/>
      <c r="S2251" s="24"/>
      <c r="T2251" s="24"/>
      <c r="U2251" s="24"/>
      <c r="V2251" s="24"/>
      <c r="X2251" s="24"/>
      <c r="Y2251" s="24"/>
      <c r="Z2251" s="24"/>
      <c r="AA2251" s="24"/>
      <c r="AB2251" s="24"/>
      <c r="AC2251" s="24"/>
    </row>
    <row r="2252" spans="1:29">
      <c r="A2252" s="24"/>
      <c r="B2252" s="24"/>
      <c r="C2252" s="24"/>
      <c r="D2252" s="24"/>
      <c r="E2252" s="24"/>
      <c r="F2252" s="24"/>
      <c r="G2252" s="24"/>
      <c r="I2252" s="24"/>
      <c r="J2252" s="24"/>
      <c r="K2252" s="24"/>
      <c r="L2252" s="24"/>
      <c r="M2252" s="24"/>
      <c r="N2252" s="24"/>
      <c r="O2252" s="24"/>
      <c r="P2252" s="24"/>
      <c r="Q2252" s="24"/>
      <c r="R2252" s="24"/>
      <c r="S2252" s="24"/>
      <c r="T2252" s="24"/>
      <c r="U2252" s="24"/>
      <c r="V2252" s="24"/>
      <c r="X2252" s="24"/>
      <c r="Y2252" s="24"/>
      <c r="Z2252" s="24"/>
      <c r="AA2252" s="24"/>
      <c r="AB2252" s="24"/>
      <c r="AC2252" s="24"/>
    </row>
    <row r="2253" spans="1:29">
      <c r="A2253" s="24"/>
      <c r="B2253" s="24"/>
      <c r="C2253" s="24"/>
      <c r="D2253" s="24"/>
      <c r="E2253" s="24"/>
      <c r="F2253" s="24"/>
      <c r="G2253" s="24"/>
      <c r="I2253" s="24"/>
      <c r="J2253" s="24"/>
      <c r="K2253" s="24"/>
      <c r="L2253" s="24"/>
      <c r="M2253" s="24"/>
      <c r="N2253" s="24"/>
      <c r="O2253" s="24"/>
      <c r="P2253" s="24"/>
      <c r="Q2253" s="24"/>
      <c r="R2253" s="24"/>
      <c r="S2253" s="24"/>
      <c r="T2253" s="24"/>
      <c r="U2253" s="24"/>
      <c r="V2253" s="24"/>
      <c r="X2253" s="24"/>
      <c r="Y2253" s="24"/>
      <c r="Z2253" s="24"/>
      <c r="AA2253" s="24"/>
      <c r="AB2253" s="24"/>
      <c r="AC2253" s="24"/>
    </row>
    <row r="2254" spans="1:29">
      <c r="A2254" s="24"/>
      <c r="B2254" s="24"/>
      <c r="C2254" s="24"/>
      <c r="D2254" s="24"/>
      <c r="E2254" s="24"/>
      <c r="F2254" s="24"/>
      <c r="G2254" s="24"/>
      <c r="I2254" s="24"/>
      <c r="J2254" s="24"/>
      <c r="K2254" s="24"/>
      <c r="L2254" s="24"/>
      <c r="M2254" s="24"/>
      <c r="N2254" s="24"/>
      <c r="O2254" s="24"/>
      <c r="P2254" s="24"/>
      <c r="Q2254" s="24"/>
      <c r="R2254" s="24"/>
      <c r="S2254" s="24"/>
      <c r="T2254" s="24"/>
      <c r="U2254" s="24"/>
      <c r="V2254" s="24"/>
      <c r="X2254" s="24"/>
      <c r="Y2254" s="24"/>
      <c r="Z2254" s="24"/>
      <c r="AA2254" s="24"/>
      <c r="AB2254" s="24"/>
      <c r="AC2254" s="24"/>
    </row>
    <row r="2255" spans="1:29">
      <c r="A2255" s="24"/>
      <c r="B2255" s="24"/>
      <c r="C2255" s="24"/>
      <c r="D2255" s="24"/>
      <c r="E2255" s="24"/>
      <c r="F2255" s="24"/>
      <c r="G2255" s="24"/>
      <c r="I2255" s="24"/>
      <c r="J2255" s="24"/>
      <c r="K2255" s="24"/>
      <c r="L2255" s="24"/>
      <c r="M2255" s="24"/>
      <c r="N2255" s="24"/>
      <c r="O2255" s="24"/>
      <c r="P2255" s="24"/>
      <c r="Q2255" s="24"/>
      <c r="R2255" s="24"/>
      <c r="S2255" s="24"/>
      <c r="T2255" s="24"/>
      <c r="U2255" s="24"/>
      <c r="V2255" s="24"/>
      <c r="X2255" s="24"/>
      <c r="Y2255" s="24"/>
      <c r="Z2255" s="24"/>
      <c r="AA2255" s="24"/>
      <c r="AB2255" s="24"/>
      <c r="AC2255" s="24"/>
    </row>
    <row r="2256" spans="1:29">
      <c r="A2256" s="24"/>
      <c r="B2256" s="24"/>
      <c r="C2256" s="24"/>
      <c r="D2256" s="24"/>
      <c r="E2256" s="24"/>
      <c r="F2256" s="24"/>
      <c r="G2256" s="24"/>
      <c r="I2256" s="24"/>
      <c r="J2256" s="24"/>
      <c r="K2256" s="24"/>
      <c r="L2256" s="24"/>
      <c r="M2256" s="24"/>
      <c r="N2256" s="24"/>
      <c r="O2256" s="24"/>
      <c r="P2256" s="24"/>
      <c r="Q2256" s="24"/>
      <c r="R2256" s="24"/>
      <c r="S2256" s="24"/>
      <c r="T2256" s="24"/>
      <c r="U2256" s="24"/>
      <c r="V2256" s="24"/>
      <c r="X2256" s="24"/>
      <c r="Y2256" s="24"/>
      <c r="Z2256" s="24"/>
      <c r="AA2256" s="24"/>
      <c r="AB2256" s="24"/>
      <c r="AC2256" s="24"/>
    </row>
    <row r="2257" spans="1:29">
      <c r="A2257" s="24"/>
      <c r="B2257" s="24"/>
      <c r="C2257" s="24"/>
      <c r="D2257" s="24"/>
      <c r="E2257" s="24"/>
      <c r="F2257" s="24"/>
      <c r="G2257" s="24"/>
      <c r="I2257" s="24"/>
      <c r="J2257" s="24"/>
      <c r="K2257" s="24"/>
      <c r="L2257" s="24"/>
      <c r="M2257" s="24"/>
      <c r="N2257" s="24"/>
      <c r="O2257" s="24"/>
      <c r="P2257" s="24"/>
      <c r="Q2257" s="24"/>
      <c r="R2257" s="24"/>
      <c r="S2257" s="24"/>
      <c r="T2257" s="24"/>
      <c r="U2257" s="24"/>
      <c r="V2257" s="24"/>
      <c r="X2257" s="24"/>
      <c r="Y2257" s="24"/>
      <c r="Z2257" s="24"/>
      <c r="AA2257" s="24"/>
      <c r="AB2257" s="24"/>
      <c r="AC2257" s="24"/>
    </row>
    <row r="2258" spans="1:29">
      <c r="A2258" s="24"/>
      <c r="B2258" s="24"/>
      <c r="C2258" s="24"/>
      <c r="D2258" s="24"/>
      <c r="E2258" s="24"/>
      <c r="F2258" s="24"/>
      <c r="G2258" s="24"/>
      <c r="I2258" s="24"/>
      <c r="J2258" s="24"/>
      <c r="K2258" s="24"/>
      <c r="L2258" s="24"/>
      <c r="M2258" s="24"/>
      <c r="N2258" s="24"/>
      <c r="O2258" s="24"/>
      <c r="P2258" s="24"/>
      <c r="Q2258" s="24"/>
      <c r="R2258" s="24"/>
      <c r="S2258" s="24"/>
      <c r="T2258" s="24"/>
      <c r="U2258" s="24"/>
      <c r="V2258" s="24"/>
      <c r="X2258" s="24"/>
      <c r="Y2258" s="24"/>
      <c r="Z2258" s="24"/>
      <c r="AA2258" s="24"/>
      <c r="AB2258" s="24"/>
      <c r="AC2258" s="24"/>
    </row>
    <row r="2259" spans="1:29">
      <c r="A2259" s="24"/>
      <c r="B2259" s="24"/>
      <c r="C2259" s="24"/>
      <c r="D2259" s="24"/>
      <c r="E2259" s="24"/>
      <c r="F2259" s="24"/>
      <c r="G2259" s="24"/>
      <c r="I2259" s="24"/>
      <c r="J2259" s="24"/>
      <c r="K2259" s="24"/>
      <c r="L2259" s="24"/>
      <c r="M2259" s="24"/>
      <c r="N2259" s="24"/>
      <c r="O2259" s="24"/>
      <c r="P2259" s="24"/>
      <c r="Q2259" s="24"/>
      <c r="R2259" s="24"/>
      <c r="S2259" s="24"/>
      <c r="T2259" s="24"/>
      <c r="U2259" s="24"/>
      <c r="V2259" s="24"/>
      <c r="X2259" s="24"/>
      <c r="Y2259" s="24"/>
      <c r="Z2259" s="24"/>
      <c r="AA2259" s="24"/>
      <c r="AB2259" s="24"/>
      <c r="AC2259" s="24"/>
    </row>
    <row r="2260" spans="1:29">
      <c r="A2260" s="24"/>
      <c r="B2260" s="24"/>
      <c r="C2260" s="24"/>
      <c r="D2260" s="24"/>
      <c r="E2260" s="24"/>
      <c r="F2260" s="24"/>
      <c r="G2260" s="24"/>
      <c r="I2260" s="24"/>
      <c r="J2260" s="24"/>
      <c r="K2260" s="24"/>
      <c r="L2260" s="24"/>
      <c r="M2260" s="24"/>
      <c r="N2260" s="24"/>
      <c r="O2260" s="24"/>
      <c r="P2260" s="24"/>
      <c r="Q2260" s="24"/>
      <c r="R2260" s="24"/>
      <c r="S2260" s="24"/>
      <c r="T2260" s="24"/>
      <c r="U2260" s="24"/>
      <c r="V2260" s="24"/>
      <c r="X2260" s="24"/>
      <c r="Y2260" s="24"/>
      <c r="Z2260" s="24"/>
      <c r="AA2260" s="24"/>
      <c r="AB2260" s="24"/>
      <c r="AC2260" s="24"/>
    </row>
    <row r="2261" spans="1:29">
      <c r="A2261" s="24"/>
      <c r="B2261" s="24"/>
      <c r="C2261" s="24"/>
      <c r="D2261" s="24"/>
      <c r="E2261" s="24"/>
      <c r="F2261" s="24"/>
      <c r="G2261" s="24"/>
      <c r="I2261" s="24"/>
      <c r="J2261" s="24"/>
      <c r="K2261" s="24"/>
      <c r="L2261" s="24"/>
      <c r="M2261" s="24"/>
      <c r="N2261" s="24"/>
      <c r="O2261" s="24"/>
      <c r="P2261" s="24"/>
      <c r="Q2261" s="24"/>
      <c r="R2261" s="24"/>
      <c r="S2261" s="24"/>
      <c r="T2261" s="24"/>
      <c r="U2261" s="24"/>
      <c r="V2261" s="24"/>
      <c r="X2261" s="24"/>
      <c r="Y2261" s="24"/>
      <c r="Z2261" s="24"/>
      <c r="AA2261" s="24"/>
      <c r="AB2261" s="24"/>
      <c r="AC2261" s="24"/>
    </row>
    <row r="2262" spans="1:29">
      <c r="A2262" s="24"/>
      <c r="B2262" s="24"/>
      <c r="C2262" s="24"/>
      <c r="D2262" s="24"/>
      <c r="E2262" s="24"/>
      <c r="F2262" s="24"/>
      <c r="G2262" s="24"/>
      <c r="I2262" s="24"/>
      <c r="J2262" s="24"/>
      <c r="K2262" s="24"/>
      <c r="L2262" s="24"/>
      <c r="M2262" s="24"/>
      <c r="N2262" s="24"/>
      <c r="O2262" s="24"/>
      <c r="P2262" s="24"/>
      <c r="Q2262" s="24"/>
      <c r="R2262" s="24"/>
      <c r="S2262" s="24"/>
      <c r="T2262" s="24"/>
      <c r="U2262" s="24"/>
      <c r="V2262" s="24"/>
      <c r="X2262" s="24"/>
      <c r="Y2262" s="24"/>
      <c r="Z2262" s="24"/>
      <c r="AA2262" s="24"/>
      <c r="AB2262" s="24"/>
      <c r="AC2262" s="24"/>
    </row>
    <row r="2263" spans="1:29">
      <c r="A2263" s="24"/>
      <c r="B2263" s="24"/>
      <c r="C2263" s="24"/>
      <c r="D2263" s="24"/>
      <c r="E2263" s="24"/>
      <c r="F2263" s="24"/>
      <c r="G2263" s="24"/>
      <c r="I2263" s="24"/>
      <c r="J2263" s="24"/>
      <c r="K2263" s="24"/>
      <c r="L2263" s="24"/>
      <c r="M2263" s="24"/>
      <c r="N2263" s="24"/>
      <c r="O2263" s="24"/>
      <c r="P2263" s="24"/>
      <c r="Q2263" s="24"/>
      <c r="R2263" s="24"/>
      <c r="S2263" s="24"/>
      <c r="T2263" s="24"/>
      <c r="U2263" s="24"/>
      <c r="V2263" s="24"/>
      <c r="X2263" s="24"/>
      <c r="Y2263" s="24"/>
      <c r="Z2263" s="24"/>
      <c r="AA2263" s="24"/>
      <c r="AB2263" s="24"/>
      <c r="AC2263" s="24"/>
    </row>
    <row r="2264" spans="1:29">
      <c r="A2264" s="24"/>
      <c r="B2264" s="24"/>
      <c r="C2264" s="24"/>
      <c r="D2264" s="24"/>
      <c r="E2264" s="24"/>
      <c r="F2264" s="24"/>
      <c r="G2264" s="24"/>
      <c r="I2264" s="24"/>
      <c r="J2264" s="24"/>
      <c r="K2264" s="24"/>
      <c r="L2264" s="24"/>
      <c r="M2264" s="24"/>
      <c r="N2264" s="24"/>
      <c r="O2264" s="24"/>
      <c r="P2264" s="24"/>
      <c r="Q2264" s="24"/>
      <c r="R2264" s="24"/>
      <c r="S2264" s="24"/>
      <c r="T2264" s="24"/>
      <c r="U2264" s="24"/>
      <c r="V2264" s="24"/>
      <c r="X2264" s="24"/>
      <c r="Y2264" s="24"/>
      <c r="Z2264" s="24"/>
      <c r="AA2264" s="24"/>
      <c r="AB2264" s="24"/>
      <c r="AC2264" s="24"/>
    </row>
    <row r="2265" spans="1:29">
      <c r="A2265" s="24"/>
      <c r="B2265" s="24"/>
      <c r="C2265" s="24"/>
      <c r="D2265" s="24"/>
      <c r="E2265" s="24"/>
      <c r="F2265" s="24"/>
      <c r="G2265" s="24"/>
      <c r="I2265" s="24"/>
      <c r="J2265" s="24"/>
      <c r="K2265" s="24"/>
      <c r="L2265" s="24"/>
      <c r="M2265" s="24"/>
      <c r="N2265" s="24"/>
      <c r="O2265" s="24"/>
      <c r="P2265" s="24"/>
      <c r="Q2265" s="24"/>
      <c r="R2265" s="24"/>
      <c r="S2265" s="24"/>
      <c r="T2265" s="24"/>
      <c r="U2265" s="24"/>
      <c r="V2265" s="24"/>
      <c r="X2265" s="24"/>
      <c r="Y2265" s="24"/>
      <c r="Z2265" s="24"/>
      <c r="AA2265" s="24"/>
      <c r="AB2265" s="24"/>
      <c r="AC2265" s="24"/>
    </row>
    <row r="2266" spans="1:29">
      <c r="A2266" s="24"/>
      <c r="B2266" s="24"/>
      <c r="C2266" s="24"/>
      <c r="D2266" s="24"/>
      <c r="E2266" s="24"/>
      <c r="F2266" s="24"/>
      <c r="G2266" s="24"/>
      <c r="I2266" s="24"/>
      <c r="J2266" s="24"/>
      <c r="K2266" s="24"/>
      <c r="L2266" s="24"/>
      <c r="M2266" s="24"/>
      <c r="N2266" s="24"/>
      <c r="O2266" s="24"/>
      <c r="P2266" s="24"/>
      <c r="Q2266" s="24"/>
      <c r="R2266" s="24"/>
      <c r="S2266" s="24"/>
      <c r="T2266" s="24"/>
      <c r="U2266" s="24"/>
      <c r="V2266" s="24"/>
      <c r="X2266" s="24"/>
      <c r="Y2266" s="24"/>
      <c r="Z2266" s="24"/>
      <c r="AA2266" s="24"/>
      <c r="AB2266" s="24"/>
      <c r="AC2266" s="24"/>
    </row>
    <row r="2267" spans="1:29">
      <c r="A2267" s="24"/>
      <c r="B2267" s="24"/>
      <c r="C2267" s="24"/>
      <c r="D2267" s="24"/>
      <c r="E2267" s="24"/>
      <c r="F2267" s="24"/>
      <c r="G2267" s="24"/>
      <c r="I2267" s="24"/>
      <c r="J2267" s="24"/>
      <c r="K2267" s="24"/>
      <c r="L2267" s="24"/>
      <c r="M2267" s="24"/>
      <c r="N2267" s="24"/>
      <c r="O2267" s="24"/>
      <c r="P2267" s="24"/>
      <c r="Q2267" s="24"/>
      <c r="R2267" s="24"/>
      <c r="S2267" s="24"/>
      <c r="T2267" s="24"/>
      <c r="U2267" s="24"/>
      <c r="V2267" s="24"/>
      <c r="X2267" s="24"/>
      <c r="Y2267" s="24"/>
      <c r="Z2267" s="24"/>
      <c r="AA2267" s="24"/>
      <c r="AB2267" s="24"/>
      <c r="AC2267" s="24"/>
    </row>
    <row r="2268" spans="1:29">
      <c r="A2268" s="24"/>
      <c r="B2268" s="24"/>
      <c r="C2268" s="24"/>
      <c r="D2268" s="24"/>
      <c r="E2268" s="24"/>
      <c r="F2268" s="24"/>
      <c r="G2268" s="24"/>
      <c r="I2268" s="24"/>
      <c r="J2268" s="24"/>
      <c r="K2268" s="24"/>
      <c r="L2268" s="24"/>
      <c r="M2268" s="24"/>
      <c r="N2268" s="24"/>
      <c r="O2268" s="24"/>
      <c r="P2268" s="24"/>
      <c r="Q2268" s="24"/>
      <c r="R2268" s="24"/>
      <c r="S2268" s="24"/>
      <c r="T2268" s="24"/>
      <c r="U2268" s="24"/>
      <c r="V2268" s="24"/>
      <c r="X2268" s="24"/>
      <c r="Y2268" s="24"/>
      <c r="Z2268" s="24"/>
      <c r="AA2268" s="24"/>
      <c r="AB2268" s="24"/>
      <c r="AC2268" s="24"/>
    </row>
    <row r="2269" spans="1:29">
      <c r="A2269" s="24"/>
      <c r="B2269" s="24"/>
      <c r="C2269" s="24"/>
      <c r="D2269" s="24"/>
      <c r="E2269" s="24"/>
      <c r="F2269" s="24"/>
      <c r="G2269" s="24"/>
      <c r="I2269" s="24"/>
      <c r="J2269" s="24"/>
      <c r="K2269" s="24"/>
      <c r="L2269" s="24"/>
      <c r="M2269" s="24"/>
      <c r="N2269" s="24"/>
      <c r="O2269" s="24"/>
      <c r="P2269" s="24"/>
      <c r="Q2269" s="24"/>
      <c r="R2269" s="24"/>
      <c r="S2269" s="24"/>
      <c r="T2269" s="24"/>
      <c r="U2269" s="24"/>
      <c r="V2269" s="24"/>
      <c r="X2269" s="24"/>
      <c r="Y2269" s="24"/>
      <c r="Z2269" s="24"/>
      <c r="AA2269" s="24"/>
      <c r="AB2269" s="24"/>
      <c r="AC2269" s="24"/>
    </row>
    <row r="2270" spans="1:29">
      <c r="A2270" s="24"/>
      <c r="B2270" s="24"/>
      <c r="C2270" s="24"/>
      <c r="D2270" s="24"/>
      <c r="E2270" s="24"/>
      <c r="F2270" s="24"/>
      <c r="G2270" s="24"/>
      <c r="I2270" s="24"/>
      <c r="J2270" s="24"/>
      <c r="K2270" s="24"/>
      <c r="L2270" s="24"/>
      <c r="M2270" s="24"/>
      <c r="N2270" s="24"/>
      <c r="O2270" s="24"/>
      <c r="P2270" s="24"/>
      <c r="Q2270" s="24"/>
      <c r="R2270" s="24"/>
      <c r="S2270" s="24"/>
      <c r="T2270" s="24"/>
      <c r="U2270" s="24"/>
      <c r="V2270" s="24"/>
      <c r="X2270" s="24"/>
      <c r="Y2270" s="24"/>
      <c r="Z2270" s="24"/>
      <c r="AA2270" s="24"/>
      <c r="AB2270" s="24"/>
      <c r="AC2270" s="24"/>
    </row>
    <row r="2271" spans="1:29">
      <c r="A2271" s="24"/>
      <c r="B2271" s="24"/>
      <c r="C2271" s="24"/>
      <c r="D2271" s="24"/>
      <c r="E2271" s="24"/>
      <c r="F2271" s="24"/>
      <c r="G2271" s="24"/>
      <c r="I2271" s="24"/>
      <c r="J2271" s="24"/>
      <c r="K2271" s="24"/>
      <c r="L2271" s="24"/>
      <c r="M2271" s="24"/>
      <c r="N2271" s="24"/>
      <c r="O2271" s="24"/>
      <c r="P2271" s="24"/>
      <c r="Q2271" s="24"/>
      <c r="R2271" s="24"/>
      <c r="S2271" s="24"/>
      <c r="T2271" s="24"/>
      <c r="U2271" s="24"/>
      <c r="V2271" s="24"/>
      <c r="X2271" s="24"/>
      <c r="Y2271" s="24"/>
      <c r="Z2271" s="24"/>
      <c r="AA2271" s="24"/>
      <c r="AB2271" s="24"/>
      <c r="AC2271" s="24"/>
    </row>
    <row r="2272" spans="1:29">
      <c r="A2272" s="24"/>
      <c r="B2272" s="24"/>
      <c r="C2272" s="24"/>
      <c r="D2272" s="24"/>
      <c r="E2272" s="24"/>
      <c r="F2272" s="24"/>
      <c r="G2272" s="24"/>
      <c r="I2272" s="24"/>
      <c r="J2272" s="24"/>
      <c r="K2272" s="24"/>
      <c r="L2272" s="24"/>
      <c r="M2272" s="24"/>
      <c r="N2272" s="24"/>
      <c r="O2272" s="24"/>
      <c r="P2272" s="24"/>
      <c r="Q2272" s="24"/>
      <c r="R2272" s="24"/>
      <c r="S2272" s="24"/>
      <c r="T2272" s="24"/>
      <c r="U2272" s="24"/>
      <c r="V2272" s="24"/>
      <c r="X2272" s="24"/>
      <c r="Y2272" s="24"/>
      <c r="Z2272" s="24"/>
      <c r="AA2272" s="24"/>
      <c r="AB2272" s="24"/>
      <c r="AC2272" s="24"/>
    </row>
    <row r="2273" spans="1:29">
      <c r="A2273" s="24"/>
      <c r="B2273" s="24"/>
      <c r="C2273" s="24"/>
      <c r="D2273" s="24"/>
      <c r="E2273" s="24"/>
      <c r="F2273" s="24"/>
      <c r="G2273" s="24"/>
      <c r="I2273" s="24"/>
      <c r="J2273" s="24"/>
      <c r="K2273" s="24"/>
      <c r="L2273" s="24"/>
      <c r="M2273" s="24"/>
      <c r="N2273" s="24"/>
      <c r="O2273" s="24"/>
      <c r="P2273" s="24"/>
      <c r="Q2273" s="24"/>
      <c r="R2273" s="24"/>
      <c r="S2273" s="24"/>
      <c r="T2273" s="24"/>
      <c r="U2273" s="24"/>
      <c r="V2273" s="24"/>
      <c r="X2273" s="24"/>
      <c r="Y2273" s="24"/>
      <c r="Z2273" s="24"/>
      <c r="AA2273" s="24"/>
      <c r="AB2273" s="24"/>
      <c r="AC2273" s="24"/>
    </row>
    <row r="2274" spans="1:29">
      <c r="A2274" s="24"/>
      <c r="B2274" s="24"/>
      <c r="C2274" s="24"/>
      <c r="D2274" s="24"/>
      <c r="E2274" s="24"/>
      <c r="F2274" s="24"/>
      <c r="G2274" s="24"/>
      <c r="I2274" s="24"/>
      <c r="J2274" s="24"/>
      <c r="K2274" s="24"/>
      <c r="L2274" s="24"/>
      <c r="M2274" s="24"/>
      <c r="N2274" s="24"/>
      <c r="O2274" s="24"/>
      <c r="P2274" s="24"/>
      <c r="Q2274" s="24"/>
      <c r="R2274" s="24"/>
      <c r="S2274" s="24"/>
      <c r="T2274" s="24"/>
      <c r="U2274" s="24"/>
      <c r="V2274" s="24"/>
      <c r="X2274" s="24"/>
      <c r="Y2274" s="24"/>
      <c r="Z2274" s="24"/>
      <c r="AA2274" s="24"/>
      <c r="AB2274" s="24"/>
      <c r="AC2274" s="24"/>
    </row>
    <row r="2275" spans="1:29">
      <c r="A2275" s="24"/>
      <c r="B2275" s="24"/>
      <c r="C2275" s="24"/>
      <c r="D2275" s="24"/>
      <c r="E2275" s="24"/>
      <c r="F2275" s="24"/>
      <c r="G2275" s="24"/>
      <c r="I2275" s="24"/>
      <c r="J2275" s="24"/>
      <c r="K2275" s="24"/>
      <c r="L2275" s="24"/>
      <c r="M2275" s="24"/>
      <c r="N2275" s="24"/>
      <c r="O2275" s="24"/>
      <c r="P2275" s="24"/>
      <c r="Q2275" s="24"/>
      <c r="R2275" s="24"/>
      <c r="S2275" s="24"/>
      <c r="T2275" s="24"/>
      <c r="U2275" s="24"/>
      <c r="V2275" s="24"/>
      <c r="X2275" s="24"/>
      <c r="Y2275" s="24"/>
      <c r="Z2275" s="24"/>
      <c r="AA2275" s="24"/>
      <c r="AB2275" s="24"/>
      <c r="AC2275" s="24"/>
    </row>
    <row r="2276" spans="1:29">
      <c r="A2276" s="24"/>
      <c r="B2276" s="24"/>
      <c r="C2276" s="24"/>
      <c r="D2276" s="24"/>
      <c r="E2276" s="24"/>
      <c r="F2276" s="24"/>
      <c r="G2276" s="24"/>
      <c r="I2276" s="24"/>
      <c r="J2276" s="24"/>
      <c r="K2276" s="24"/>
      <c r="L2276" s="24"/>
      <c r="M2276" s="24"/>
      <c r="N2276" s="24"/>
      <c r="O2276" s="24"/>
      <c r="P2276" s="24"/>
      <c r="Q2276" s="24"/>
      <c r="R2276" s="24"/>
      <c r="S2276" s="24"/>
      <c r="T2276" s="24"/>
      <c r="U2276" s="24"/>
      <c r="V2276" s="24"/>
      <c r="X2276" s="24"/>
      <c r="Y2276" s="24"/>
      <c r="Z2276" s="24"/>
      <c r="AA2276" s="24"/>
      <c r="AB2276" s="24"/>
      <c r="AC2276" s="24"/>
    </row>
    <row r="2277" spans="1:29">
      <c r="A2277" s="24"/>
      <c r="B2277" s="24"/>
      <c r="C2277" s="24"/>
      <c r="D2277" s="24"/>
      <c r="E2277" s="24"/>
      <c r="F2277" s="24"/>
      <c r="G2277" s="24"/>
      <c r="I2277" s="24"/>
      <c r="J2277" s="24"/>
      <c r="K2277" s="24"/>
      <c r="L2277" s="24"/>
      <c r="M2277" s="24"/>
      <c r="N2277" s="24"/>
      <c r="O2277" s="24"/>
      <c r="P2277" s="24"/>
      <c r="Q2277" s="24"/>
      <c r="R2277" s="24"/>
      <c r="S2277" s="24"/>
      <c r="T2277" s="24"/>
      <c r="U2277" s="24"/>
      <c r="V2277" s="24"/>
      <c r="X2277" s="24"/>
      <c r="Y2277" s="24"/>
      <c r="Z2277" s="24"/>
      <c r="AA2277" s="24"/>
      <c r="AB2277" s="24"/>
      <c r="AC2277" s="24"/>
    </row>
    <row r="2278" spans="1:29">
      <c r="A2278" s="24"/>
      <c r="B2278" s="24"/>
      <c r="C2278" s="24"/>
      <c r="D2278" s="24"/>
      <c r="E2278" s="24"/>
      <c r="F2278" s="24"/>
      <c r="G2278" s="24"/>
      <c r="I2278" s="24"/>
      <c r="J2278" s="24"/>
      <c r="K2278" s="24"/>
      <c r="L2278" s="24"/>
      <c r="M2278" s="24"/>
      <c r="N2278" s="24"/>
      <c r="O2278" s="24"/>
      <c r="P2278" s="24"/>
      <c r="Q2278" s="24"/>
      <c r="R2278" s="24"/>
      <c r="S2278" s="24"/>
      <c r="T2278" s="24"/>
      <c r="U2278" s="24"/>
      <c r="V2278" s="24"/>
      <c r="X2278" s="24"/>
      <c r="Y2278" s="24"/>
      <c r="Z2278" s="24"/>
      <c r="AA2278" s="24"/>
      <c r="AB2278" s="24"/>
      <c r="AC2278" s="24"/>
    </row>
    <row r="2279" spans="1:29">
      <c r="A2279" s="24"/>
      <c r="B2279" s="24"/>
      <c r="C2279" s="24"/>
      <c r="D2279" s="24"/>
      <c r="E2279" s="24"/>
      <c r="F2279" s="24"/>
      <c r="G2279" s="24"/>
      <c r="I2279" s="24"/>
      <c r="J2279" s="24"/>
      <c r="K2279" s="24"/>
      <c r="L2279" s="24"/>
      <c r="M2279" s="24"/>
      <c r="N2279" s="24"/>
      <c r="O2279" s="24"/>
      <c r="P2279" s="24"/>
      <c r="Q2279" s="24"/>
      <c r="R2279" s="24"/>
      <c r="S2279" s="24"/>
      <c r="T2279" s="24"/>
      <c r="U2279" s="24"/>
      <c r="V2279" s="24"/>
      <c r="X2279" s="24"/>
      <c r="Y2279" s="24"/>
      <c r="Z2279" s="24"/>
      <c r="AA2279" s="24"/>
      <c r="AB2279" s="24"/>
      <c r="AC2279" s="24"/>
    </row>
    <row r="2280" spans="1:29">
      <c r="A2280" s="24"/>
      <c r="B2280" s="24"/>
      <c r="C2280" s="24"/>
      <c r="D2280" s="24"/>
      <c r="E2280" s="24"/>
      <c r="F2280" s="24"/>
      <c r="G2280" s="24"/>
      <c r="I2280" s="24"/>
      <c r="J2280" s="24"/>
      <c r="K2280" s="24"/>
      <c r="L2280" s="24"/>
      <c r="M2280" s="24"/>
      <c r="N2280" s="24"/>
      <c r="O2280" s="24"/>
      <c r="P2280" s="24"/>
      <c r="Q2280" s="24"/>
      <c r="R2280" s="24"/>
      <c r="S2280" s="24"/>
      <c r="T2280" s="24"/>
      <c r="U2280" s="24"/>
      <c r="V2280" s="24"/>
      <c r="X2280" s="24"/>
      <c r="Y2280" s="24"/>
      <c r="Z2280" s="24"/>
      <c r="AA2280" s="24"/>
      <c r="AB2280" s="24"/>
      <c r="AC2280" s="24"/>
    </row>
    <row r="2281" spans="1:29">
      <c r="A2281" s="24"/>
      <c r="B2281" s="24"/>
      <c r="C2281" s="24"/>
      <c r="D2281" s="24"/>
      <c r="E2281" s="24"/>
      <c r="F2281" s="24"/>
      <c r="G2281" s="24"/>
      <c r="I2281" s="24"/>
      <c r="J2281" s="24"/>
      <c r="K2281" s="24"/>
      <c r="L2281" s="24"/>
      <c r="M2281" s="24"/>
      <c r="N2281" s="24"/>
      <c r="O2281" s="24"/>
      <c r="P2281" s="24"/>
      <c r="Q2281" s="24"/>
      <c r="R2281" s="24"/>
      <c r="S2281" s="24"/>
      <c r="T2281" s="24"/>
      <c r="U2281" s="24"/>
      <c r="V2281" s="24"/>
      <c r="X2281" s="24"/>
      <c r="Y2281" s="24"/>
      <c r="Z2281" s="24"/>
      <c r="AA2281" s="24"/>
      <c r="AB2281" s="24"/>
      <c r="AC2281" s="24"/>
    </row>
    <row r="2282" spans="1:29">
      <c r="A2282" s="24"/>
      <c r="B2282" s="24"/>
      <c r="C2282" s="24"/>
      <c r="D2282" s="24"/>
      <c r="E2282" s="24"/>
      <c r="F2282" s="24"/>
      <c r="G2282" s="24"/>
      <c r="I2282" s="24"/>
      <c r="J2282" s="24"/>
      <c r="K2282" s="24"/>
      <c r="L2282" s="24"/>
      <c r="M2282" s="24"/>
      <c r="N2282" s="24"/>
      <c r="O2282" s="24"/>
      <c r="P2282" s="24"/>
      <c r="Q2282" s="24"/>
      <c r="R2282" s="24"/>
      <c r="S2282" s="24"/>
      <c r="T2282" s="24"/>
      <c r="U2282" s="24"/>
      <c r="V2282" s="24"/>
      <c r="X2282" s="24"/>
      <c r="Y2282" s="24"/>
      <c r="Z2282" s="24"/>
      <c r="AA2282" s="24"/>
      <c r="AB2282" s="24"/>
      <c r="AC2282" s="24"/>
    </row>
    <row r="2283" spans="1:29">
      <c r="A2283" s="24"/>
      <c r="B2283" s="24"/>
      <c r="C2283" s="24"/>
      <c r="D2283" s="24"/>
      <c r="E2283" s="24"/>
      <c r="F2283" s="24"/>
      <c r="G2283" s="24"/>
      <c r="I2283" s="24"/>
      <c r="J2283" s="24"/>
      <c r="K2283" s="24"/>
      <c r="L2283" s="24"/>
      <c r="M2283" s="24"/>
      <c r="N2283" s="24"/>
      <c r="O2283" s="24"/>
      <c r="P2283" s="24"/>
      <c r="Q2283" s="24"/>
      <c r="R2283" s="24"/>
      <c r="S2283" s="24"/>
      <c r="T2283" s="24"/>
      <c r="U2283" s="24"/>
      <c r="V2283" s="24"/>
      <c r="X2283" s="24"/>
      <c r="Y2283" s="24"/>
      <c r="Z2283" s="24"/>
      <c r="AA2283" s="24"/>
      <c r="AB2283" s="24"/>
      <c r="AC2283" s="24"/>
    </row>
    <row r="2284" spans="1:29">
      <c r="A2284" s="24"/>
      <c r="B2284" s="24"/>
      <c r="C2284" s="24"/>
      <c r="D2284" s="24"/>
      <c r="E2284" s="24"/>
      <c r="F2284" s="24"/>
      <c r="G2284" s="24"/>
      <c r="I2284" s="24"/>
      <c r="J2284" s="24"/>
      <c r="K2284" s="24"/>
      <c r="L2284" s="24"/>
      <c r="M2284" s="24"/>
      <c r="N2284" s="24"/>
      <c r="O2284" s="24"/>
      <c r="P2284" s="24"/>
      <c r="Q2284" s="24"/>
      <c r="R2284" s="24"/>
      <c r="S2284" s="24"/>
      <c r="T2284" s="24"/>
      <c r="U2284" s="24"/>
      <c r="V2284" s="24"/>
      <c r="X2284" s="24"/>
      <c r="Y2284" s="24"/>
      <c r="Z2284" s="24"/>
      <c r="AA2284" s="24"/>
      <c r="AB2284" s="24"/>
      <c r="AC2284" s="24"/>
    </row>
    <row r="2285" spans="1:29">
      <c r="A2285" s="24"/>
      <c r="B2285" s="24"/>
      <c r="C2285" s="24"/>
      <c r="D2285" s="24"/>
      <c r="E2285" s="24"/>
      <c r="F2285" s="24"/>
      <c r="G2285" s="24"/>
      <c r="I2285" s="24"/>
      <c r="J2285" s="24"/>
      <c r="K2285" s="24"/>
      <c r="L2285" s="24"/>
      <c r="M2285" s="24"/>
      <c r="N2285" s="24"/>
      <c r="O2285" s="24"/>
      <c r="P2285" s="24"/>
      <c r="Q2285" s="24"/>
      <c r="R2285" s="24"/>
      <c r="S2285" s="24"/>
      <c r="T2285" s="24"/>
      <c r="U2285" s="24"/>
      <c r="V2285" s="24"/>
      <c r="X2285" s="24"/>
      <c r="Y2285" s="24"/>
      <c r="Z2285" s="24"/>
      <c r="AA2285" s="24"/>
      <c r="AB2285" s="24"/>
      <c r="AC2285" s="24"/>
    </row>
    <row r="2286" spans="1:29">
      <c r="A2286" s="24"/>
      <c r="B2286" s="24"/>
      <c r="C2286" s="24"/>
      <c r="D2286" s="24"/>
      <c r="E2286" s="24"/>
      <c r="F2286" s="24"/>
      <c r="G2286" s="24"/>
      <c r="I2286" s="24"/>
      <c r="J2286" s="24"/>
      <c r="K2286" s="24"/>
      <c r="L2286" s="24"/>
      <c r="M2286" s="24"/>
      <c r="N2286" s="24"/>
      <c r="O2286" s="24"/>
      <c r="P2286" s="24"/>
      <c r="Q2286" s="24"/>
      <c r="R2286" s="24"/>
      <c r="S2286" s="24"/>
      <c r="T2286" s="24"/>
      <c r="U2286" s="24"/>
      <c r="V2286" s="24"/>
      <c r="X2286" s="24"/>
      <c r="Y2286" s="24"/>
      <c r="Z2286" s="24"/>
      <c r="AA2286" s="24"/>
      <c r="AB2286" s="24"/>
      <c r="AC2286" s="24"/>
    </row>
    <row r="2287" spans="1:29">
      <c r="A2287" s="24"/>
      <c r="B2287" s="24"/>
      <c r="C2287" s="24"/>
      <c r="D2287" s="24"/>
      <c r="E2287" s="24"/>
      <c r="F2287" s="24"/>
      <c r="G2287" s="24"/>
      <c r="I2287" s="24"/>
      <c r="J2287" s="24"/>
      <c r="K2287" s="24"/>
      <c r="L2287" s="24"/>
      <c r="M2287" s="24"/>
      <c r="N2287" s="24"/>
      <c r="O2287" s="24"/>
      <c r="P2287" s="24"/>
      <c r="Q2287" s="24"/>
      <c r="R2287" s="24"/>
      <c r="S2287" s="24"/>
      <c r="T2287" s="24"/>
      <c r="U2287" s="24"/>
      <c r="V2287" s="24"/>
      <c r="X2287" s="24"/>
      <c r="Y2287" s="24"/>
      <c r="Z2287" s="24"/>
      <c r="AA2287" s="24"/>
      <c r="AB2287" s="24"/>
      <c r="AC2287" s="24"/>
    </row>
    <row r="2288" spans="1:29">
      <c r="A2288" s="24"/>
      <c r="B2288" s="24"/>
      <c r="C2288" s="24"/>
      <c r="D2288" s="24"/>
      <c r="E2288" s="24"/>
      <c r="F2288" s="24"/>
      <c r="G2288" s="24"/>
      <c r="I2288" s="24"/>
      <c r="J2288" s="24"/>
      <c r="K2288" s="24"/>
      <c r="L2288" s="24"/>
      <c r="M2288" s="24"/>
      <c r="N2288" s="24"/>
      <c r="O2288" s="24"/>
      <c r="P2288" s="24"/>
      <c r="Q2288" s="24"/>
      <c r="R2288" s="24"/>
      <c r="S2288" s="24"/>
      <c r="T2288" s="24"/>
      <c r="U2288" s="24"/>
      <c r="V2288" s="24"/>
      <c r="X2288" s="24"/>
      <c r="Y2288" s="24"/>
      <c r="Z2288" s="24"/>
      <c r="AA2288" s="24"/>
      <c r="AB2288" s="24"/>
      <c r="AC2288" s="24"/>
    </row>
    <row r="2289" spans="1:29">
      <c r="A2289" s="24"/>
      <c r="B2289" s="24"/>
      <c r="C2289" s="24"/>
      <c r="D2289" s="24"/>
      <c r="E2289" s="24"/>
      <c r="F2289" s="24"/>
      <c r="G2289" s="24"/>
      <c r="I2289" s="24"/>
      <c r="J2289" s="24"/>
      <c r="K2289" s="24"/>
      <c r="L2289" s="24"/>
      <c r="M2289" s="24"/>
      <c r="N2289" s="24"/>
      <c r="O2289" s="24"/>
      <c r="P2289" s="24"/>
      <c r="Q2289" s="24"/>
      <c r="R2289" s="24"/>
      <c r="S2289" s="24"/>
      <c r="T2289" s="24"/>
      <c r="U2289" s="24"/>
      <c r="V2289" s="24"/>
      <c r="X2289" s="24"/>
      <c r="Y2289" s="24"/>
      <c r="Z2289" s="24"/>
      <c r="AA2289" s="24"/>
      <c r="AB2289" s="24"/>
      <c r="AC2289" s="24"/>
    </row>
    <row r="2290" spans="1:29">
      <c r="A2290" s="24"/>
      <c r="B2290" s="24"/>
      <c r="C2290" s="24"/>
      <c r="D2290" s="24"/>
      <c r="E2290" s="24"/>
      <c r="F2290" s="24"/>
      <c r="G2290" s="24"/>
      <c r="I2290" s="24"/>
      <c r="J2290" s="24"/>
      <c r="K2290" s="24"/>
      <c r="L2290" s="24"/>
      <c r="M2290" s="24"/>
      <c r="N2290" s="24"/>
      <c r="O2290" s="24"/>
      <c r="P2290" s="24"/>
      <c r="Q2290" s="24"/>
      <c r="R2290" s="24"/>
      <c r="S2290" s="24"/>
      <c r="T2290" s="24"/>
      <c r="U2290" s="24"/>
      <c r="V2290" s="24"/>
      <c r="X2290" s="24"/>
      <c r="Y2290" s="24"/>
      <c r="Z2290" s="24"/>
      <c r="AA2290" s="24"/>
      <c r="AB2290" s="24"/>
      <c r="AC2290" s="24"/>
    </row>
    <row r="2291" spans="1:29">
      <c r="A2291" s="24"/>
      <c r="B2291" s="24"/>
      <c r="C2291" s="24"/>
      <c r="D2291" s="24"/>
      <c r="E2291" s="24"/>
      <c r="F2291" s="24"/>
      <c r="G2291" s="24"/>
      <c r="I2291" s="24"/>
      <c r="J2291" s="24"/>
      <c r="K2291" s="24"/>
      <c r="L2291" s="24"/>
      <c r="M2291" s="24"/>
      <c r="N2291" s="24"/>
      <c r="O2291" s="24"/>
      <c r="P2291" s="24"/>
      <c r="Q2291" s="24"/>
      <c r="R2291" s="24"/>
      <c r="S2291" s="24"/>
      <c r="T2291" s="24"/>
      <c r="U2291" s="24"/>
      <c r="V2291" s="24"/>
      <c r="X2291" s="24"/>
      <c r="Y2291" s="24"/>
      <c r="Z2291" s="24"/>
      <c r="AA2291" s="24"/>
      <c r="AB2291" s="24"/>
      <c r="AC2291" s="24"/>
    </row>
    <row r="2292" spans="1:29">
      <c r="A2292" s="24"/>
      <c r="B2292" s="24"/>
      <c r="C2292" s="24"/>
      <c r="D2292" s="24"/>
      <c r="E2292" s="24"/>
      <c r="F2292" s="24"/>
      <c r="G2292" s="24"/>
      <c r="I2292" s="24"/>
      <c r="J2292" s="24"/>
      <c r="K2292" s="24"/>
      <c r="L2292" s="24"/>
      <c r="M2292" s="24"/>
      <c r="N2292" s="24"/>
      <c r="O2292" s="24"/>
      <c r="P2292" s="24"/>
      <c r="Q2292" s="24"/>
      <c r="R2292" s="24"/>
      <c r="S2292" s="24"/>
      <c r="T2292" s="24"/>
      <c r="U2292" s="24"/>
      <c r="V2292" s="24"/>
      <c r="X2292" s="24"/>
      <c r="Y2292" s="24"/>
      <c r="Z2292" s="24"/>
      <c r="AA2292" s="24"/>
      <c r="AB2292" s="24"/>
      <c r="AC2292" s="24"/>
    </row>
    <row r="2293" spans="1:29">
      <c r="A2293" s="24"/>
      <c r="B2293" s="24"/>
      <c r="C2293" s="24"/>
      <c r="D2293" s="24"/>
      <c r="E2293" s="24"/>
      <c r="F2293" s="24"/>
      <c r="G2293" s="24"/>
      <c r="I2293" s="24"/>
      <c r="J2293" s="24"/>
      <c r="K2293" s="24"/>
      <c r="L2293" s="24"/>
      <c r="M2293" s="24"/>
      <c r="N2293" s="24"/>
      <c r="O2293" s="24"/>
      <c r="P2293" s="24"/>
      <c r="Q2293" s="24"/>
      <c r="R2293" s="24"/>
      <c r="S2293" s="24"/>
      <c r="T2293" s="24"/>
      <c r="U2293" s="24"/>
      <c r="V2293" s="24"/>
      <c r="X2293" s="24"/>
      <c r="Y2293" s="24"/>
      <c r="Z2293" s="24"/>
      <c r="AA2293" s="24"/>
      <c r="AB2293" s="24"/>
      <c r="AC2293" s="24"/>
    </row>
    <row r="2294" spans="1:29">
      <c r="A2294" s="24"/>
      <c r="B2294" s="24"/>
      <c r="C2294" s="24"/>
      <c r="D2294" s="24"/>
      <c r="E2294" s="24"/>
      <c r="F2294" s="24"/>
      <c r="G2294" s="24"/>
      <c r="I2294" s="24"/>
      <c r="J2294" s="24"/>
      <c r="K2294" s="24"/>
      <c r="L2294" s="24"/>
      <c r="M2294" s="24"/>
      <c r="N2294" s="24"/>
      <c r="O2294" s="24"/>
      <c r="P2294" s="24"/>
      <c r="Q2294" s="24"/>
      <c r="R2294" s="24"/>
      <c r="S2294" s="24"/>
      <c r="T2294" s="24"/>
      <c r="U2294" s="24"/>
      <c r="V2294" s="24"/>
      <c r="X2294" s="24"/>
      <c r="Y2294" s="24"/>
      <c r="Z2294" s="24"/>
      <c r="AA2294" s="24"/>
      <c r="AB2294" s="24"/>
      <c r="AC2294" s="24"/>
    </row>
    <row r="2295" spans="1:29">
      <c r="A2295" s="24"/>
      <c r="B2295" s="24"/>
      <c r="C2295" s="24"/>
      <c r="D2295" s="24"/>
      <c r="E2295" s="24"/>
      <c r="F2295" s="24"/>
      <c r="G2295" s="24"/>
      <c r="I2295" s="24"/>
      <c r="J2295" s="24"/>
      <c r="K2295" s="24"/>
      <c r="L2295" s="24"/>
      <c r="M2295" s="24"/>
      <c r="N2295" s="24"/>
      <c r="O2295" s="24"/>
      <c r="P2295" s="24"/>
      <c r="Q2295" s="24"/>
      <c r="R2295" s="24"/>
      <c r="S2295" s="24"/>
      <c r="T2295" s="24"/>
      <c r="U2295" s="24"/>
      <c r="V2295" s="24"/>
      <c r="X2295" s="24"/>
      <c r="Y2295" s="24"/>
      <c r="Z2295" s="24"/>
      <c r="AA2295" s="24"/>
      <c r="AB2295" s="24"/>
      <c r="AC2295" s="24"/>
    </row>
    <row r="2296" spans="1:29">
      <c r="A2296" s="24"/>
      <c r="B2296" s="24"/>
      <c r="C2296" s="24"/>
      <c r="D2296" s="24"/>
      <c r="E2296" s="24"/>
      <c r="F2296" s="24"/>
      <c r="G2296" s="24"/>
      <c r="I2296" s="24"/>
      <c r="J2296" s="24"/>
      <c r="K2296" s="24"/>
      <c r="L2296" s="24"/>
      <c r="M2296" s="24"/>
      <c r="N2296" s="24"/>
      <c r="O2296" s="24"/>
      <c r="P2296" s="24"/>
      <c r="Q2296" s="24"/>
      <c r="R2296" s="24"/>
      <c r="S2296" s="24"/>
      <c r="T2296" s="24"/>
      <c r="U2296" s="24"/>
      <c r="V2296" s="24"/>
      <c r="X2296" s="24"/>
      <c r="Y2296" s="24"/>
      <c r="Z2296" s="24"/>
      <c r="AA2296" s="24"/>
      <c r="AB2296" s="24"/>
      <c r="AC2296" s="24"/>
    </row>
    <row r="2297" spans="1:29">
      <c r="A2297" s="24"/>
      <c r="B2297" s="24"/>
      <c r="C2297" s="24"/>
      <c r="D2297" s="24"/>
      <c r="E2297" s="24"/>
      <c r="F2297" s="24"/>
      <c r="G2297" s="24"/>
      <c r="I2297" s="24"/>
      <c r="J2297" s="24"/>
      <c r="K2297" s="24"/>
      <c r="L2297" s="24"/>
      <c r="M2297" s="24"/>
      <c r="N2297" s="24"/>
      <c r="O2297" s="24"/>
      <c r="P2297" s="24"/>
      <c r="Q2297" s="24"/>
      <c r="R2297" s="24"/>
      <c r="S2297" s="24"/>
      <c r="T2297" s="24"/>
      <c r="U2297" s="24"/>
      <c r="V2297" s="24"/>
      <c r="X2297" s="24"/>
      <c r="Y2297" s="24"/>
      <c r="Z2297" s="24"/>
      <c r="AA2297" s="24"/>
      <c r="AB2297" s="24"/>
      <c r="AC2297" s="24"/>
    </row>
    <row r="2298" spans="1:29">
      <c r="A2298" s="24"/>
      <c r="B2298" s="24"/>
      <c r="C2298" s="24"/>
      <c r="D2298" s="24"/>
      <c r="E2298" s="24"/>
      <c r="F2298" s="24"/>
      <c r="G2298" s="24"/>
      <c r="I2298" s="24"/>
      <c r="J2298" s="24"/>
      <c r="K2298" s="24"/>
      <c r="L2298" s="24"/>
      <c r="M2298" s="24"/>
      <c r="N2298" s="24"/>
      <c r="O2298" s="24"/>
      <c r="P2298" s="24"/>
      <c r="Q2298" s="24"/>
      <c r="R2298" s="24"/>
      <c r="S2298" s="24"/>
      <c r="T2298" s="24"/>
      <c r="U2298" s="24"/>
      <c r="V2298" s="24"/>
      <c r="X2298" s="24"/>
      <c r="Y2298" s="24"/>
      <c r="Z2298" s="24"/>
      <c r="AA2298" s="24"/>
      <c r="AB2298" s="24"/>
      <c r="AC2298" s="24"/>
    </row>
    <row r="2299" spans="1:29">
      <c r="A2299" s="24"/>
      <c r="B2299" s="24"/>
      <c r="C2299" s="24"/>
      <c r="D2299" s="24"/>
      <c r="E2299" s="24"/>
      <c r="F2299" s="24"/>
      <c r="G2299" s="24"/>
      <c r="I2299" s="24"/>
      <c r="J2299" s="24"/>
      <c r="K2299" s="24"/>
      <c r="L2299" s="24"/>
      <c r="M2299" s="24"/>
      <c r="N2299" s="24"/>
      <c r="O2299" s="24"/>
      <c r="P2299" s="24"/>
      <c r="Q2299" s="24"/>
      <c r="R2299" s="24"/>
      <c r="S2299" s="24"/>
      <c r="T2299" s="24"/>
      <c r="U2299" s="24"/>
      <c r="V2299" s="24"/>
      <c r="X2299" s="24"/>
      <c r="Y2299" s="24"/>
      <c r="Z2299" s="24"/>
      <c r="AA2299" s="24"/>
      <c r="AB2299" s="24"/>
      <c r="AC2299" s="24"/>
    </row>
    <row r="2300" spans="1:29">
      <c r="A2300" s="24"/>
      <c r="B2300" s="24"/>
      <c r="C2300" s="24"/>
      <c r="D2300" s="24"/>
      <c r="E2300" s="24"/>
      <c r="F2300" s="24"/>
      <c r="G2300" s="24"/>
      <c r="I2300" s="24"/>
      <c r="J2300" s="24"/>
      <c r="K2300" s="24"/>
      <c r="L2300" s="24"/>
      <c r="M2300" s="24"/>
      <c r="N2300" s="24"/>
      <c r="O2300" s="24"/>
      <c r="P2300" s="24"/>
      <c r="Q2300" s="24"/>
      <c r="R2300" s="24"/>
      <c r="S2300" s="24"/>
      <c r="T2300" s="24"/>
      <c r="U2300" s="24"/>
      <c r="V2300" s="24"/>
      <c r="X2300" s="24"/>
      <c r="Y2300" s="24"/>
      <c r="Z2300" s="24"/>
      <c r="AA2300" s="24"/>
      <c r="AB2300" s="24"/>
      <c r="AC2300" s="24"/>
    </row>
    <row r="2301" spans="1:29">
      <c r="A2301" s="24"/>
      <c r="B2301" s="24"/>
      <c r="C2301" s="24"/>
      <c r="D2301" s="24"/>
      <c r="E2301" s="24"/>
      <c r="F2301" s="24"/>
      <c r="G2301" s="24"/>
      <c r="I2301" s="24"/>
      <c r="J2301" s="24"/>
      <c r="K2301" s="24"/>
      <c r="L2301" s="24"/>
      <c r="M2301" s="24"/>
      <c r="N2301" s="24"/>
      <c r="O2301" s="24"/>
      <c r="P2301" s="24"/>
      <c r="Q2301" s="24"/>
      <c r="R2301" s="24"/>
      <c r="S2301" s="24"/>
      <c r="T2301" s="24"/>
      <c r="U2301" s="24"/>
      <c r="V2301" s="24"/>
      <c r="X2301" s="24"/>
      <c r="Y2301" s="24"/>
      <c r="Z2301" s="24"/>
      <c r="AA2301" s="24"/>
      <c r="AB2301" s="24"/>
      <c r="AC2301" s="24"/>
    </row>
    <row r="2302" spans="1:29">
      <c r="A2302" s="24"/>
      <c r="B2302" s="24"/>
      <c r="C2302" s="24"/>
      <c r="D2302" s="24"/>
      <c r="E2302" s="24"/>
      <c r="F2302" s="24"/>
      <c r="G2302" s="24"/>
      <c r="I2302" s="24"/>
      <c r="J2302" s="24"/>
      <c r="K2302" s="24"/>
      <c r="L2302" s="24"/>
      <c r="M2302" s="24"/>
      <c r="N2302" s="24"/>
      <c r="O2302" s="24"/>
      <c r="P2302" s="24"/>
      <c r="Q2302" s="24"/>
      <c r="R2302" s="24"/>
      <c r="S2302" s="24"/>
      <c r="T2302" s="24"/>
      <c r="U2302" s="24"/>
      <c r="V2302" s="24"/>
      <c r="X2302" s="24"/>
      <c r="Y2302" s="24"/>
      <c r="Z2302" s="24"/>
      <c r="AA2302" s="24"/>
      <c r="AB2302" s="24"/>
      <c r="AC2302" s="24"/>
    </row>
    <row r="2303" spans="1:29">
      <c r="A2303" s="24"/>
      <c r="B2303" s="24"/>
      <c r="C2303" s="24"/>
      <c r="D2303" s="24"/>
      <c r="E2303" s="24"/>
      <c r="F2303" s="24"/>
      <c r="G2303" s="24"/>
      <c r="I2303" s="24"/>
      <c r="J2303" s="24"/>
      <c r="K2303" s="24"/>
      <c r="L2303" s="24"/>
      <c r="M2303" s="24"/>
      <c r="N2303" s="24"/>
      <c r="O2303" s="24"/>
      <c r="P2303" s="24"/>
      <c r="Q2303" s="24"/>
      <c r="R2303" s="24"/>
      <c r="S2303" s="24"/>
      <c r="T2303" s="24"/>
      <c r="U2303" s="24"/>
      <c r="V2303" s="24"/>
      <c r="X2303" s="24"/>
      <c r="Y2303" s="24"/>
      <c r="Z2303" s="24"/>
      <c r="AA2303" s="24"/>
      <c r="AB2303" s="24"/>
      <c r="AC2303" s="24"/>
    </row>
    <row r="2304" spans="1:29">
      <c r="A2304" s="24"/>
      <c r="B2304" s="24"/>
      <c r="C2304" s="24"/>
      <c r="D2304" s="24"/>
      <c r="E2304" s="24"/>
      <c r="F2304" s="24"/>
      <c r="G2304" s="24"/>
      <c r="I2304" s="24"/>
      <c r="J2304" s="24"/>
      <c r="K2304" s="24"/>
      <c r="L2304" s="24"/>
      <c r="M2304" s="24"/>
      <c r="N2304" s="24"/>
      <c r="O2304" s="24"/>
      <c r="P2304" s="24"/>
      <c r="Q2304" s="24"/>
      <c r="R2304" s="24"/>
      <c r="S2304" s="24"/>
      <c r="T2304" s="24"/>
      <c r="U2304" s="24"/>
      <c r="V2304" s="24"/>
      <c r="X2304" s="24"/>
      <c r="Y2304" s="24"/>
      <c r="Z2304" s="24"/>
      <c r="AA2304" s="24"/>
      <c r="AB2304" s="24"/>
      <c r="AC2304" s="24"/>
    </row>
    <row r="2305" spans="1:29">
      <c r="A2305" s="24"/>
      <c r="B2305" s="24"/>
      <c r="C2305" s="24"/>
      <c r="D2305" s="24"/>
      <c r="E2305" s="24"/>
      <c r="F2305" s="24"/>
      <c r="G2305" s="24"/>
      <c r="I2305" s="24"/>
      <c r="J2305" s="24"/>
      <c r="K2305" s="24"/>
      <c r="L2305" s="24"/>
      <c r="M2305" s="24"/>
      <c r="N2305" s="24"/>
      <c r="O2305" s="24"/>
      <c r="P2305" s="24"/>
      <c r="Q2305" s="24"/>
      <c r="R2305" s="24"/>
      <c r="S2305" s="24"/>
      <c r="T2305" s="24"/>
      <c r="U2305" s="24"/>
      <c r="V2305" s="24"/>
      <c r="X2305" s="24"/>
      <c r="Y2305" s="24"/>
      <c r="Z2305" s="24"/>
      <c r="AA2305" s="24"/>
      <c r="AB2305" s="24"/>
      <c r="AC2305" s="24"/>
    </row>
    <row r="2306" spans="1:29">
      <c r="A2306" s="24"/>
      <c r="B2306" s="24"/>
      <c r="C2306" s="24"/>
      <c r="D2306" s="24"/>
      <c r="E2306" s="24"/>
      <c r="F2306" s="24"/>
      <c r="G2306" s="24"/>
      <c r="I2306" s="24"/>
      <c r="J2306" s="24"/>
      <c r="K2306" s="24"/>
      <c r="L2306" s="24"/>
      <c r="M2306" s="24"/>
      <c r="N2306" s="24"/>
      <c r="O2306" s="24"/>
      <c r="P2306" s="24"/>
      <c r="Q2306" s="24"/>
      <c r="R2306" s="24"/>
      <c r="S2306" s="24"/>
      <c r="T2306" s="24"/>
      <c r="U2306" s="24"/>
      <c r="V2306" s="24"/>
      <c r="X2306" s="24"/>
      <c r="Y2306" s="24"/>
      <c r="Z2306" s="24"/>
      <c r="AA2306" s="24"/>
      <c r="AB2306" s="24"/>
      <c r="AC2306" s="24"/>
    </row>
    <row r="2307" spans="1:29">
      <c r="A2307" s="24"/>
      <c r="B2307" s="24"/>
      <c r="C2307" s="24"/>
      <c r="D2307" s="24"/>
      <c r="E2307" s="24"/>
      <c r="F2307" s="24"/>
      <c r="G2307" s="24"/>
      <c r="I2307" s="24"/>
      <c r="J2307" s="24"/>
      <c r="K2307" s="24"/>
      <c r="L2307" s="24"/>
      <c r="M2307" s="24"/>
      <c r="N2307" s="24"/>
      <c r="O2307" s="24"/>
      <c r="P2307" s="24"/>
      <c r="Q2307" s="24"/>
      <c r="R2307" s="24"/>
      <c r="S2307" s="24"/>
      <c r="T2307" s="24"/>
      <c r="U2307" s="24"/>
      <c r="V2307" s="24"/>
      <c r="X2307" s="24"/>
      <c r="Y2307" s="24"/>
      <c r="Z2307" s="24"/>
      <c r="AA2307" s="24"/>
      <c r="AB2307" s="24"/>
      <c r="AC2307" s="24"/>
    </row>
    <row r="2308" spans="1:29">
      <c r="A2308" s="24"/>
      <c r="B2308" s="24"/>
      <c r="C2308" s="24"/>
      <c r="D2308" s="24"/>
      <c r="E2308" s="24"/>
      <c r="F2308" s="24"/>
      <c r="G2308" s="24"/>
      <c r="I2308" s="24"/>
      <c r="J2308" s="24"/>
      <c r="K2308" s="24"/>
      <c r="L2308" s="24"/>
      <c r="M2308" s="24"/>
      <c r="N2308" s="24"/>
      <c r="O2308" s="24"/>
      <c r="P2308" s="24"/>
      <c r="Q2308" s="24"/>
      <c r="R2308" s="24"/>
      <c r="S2308" s="24"/>
      <c r="T2308" s="24"/>
      <c r="U2308" s="24"/>
      <c r="V2308" s="24"/>
      <c r="X2308" s="24"/>
      <c r="Y2308" s="24"/>
      <c r="Z2308" s="24"/>
      <c r="AA2308" s="24"/>
      <c r="AB2308" s="24"/>
      <c r="AC2308" s="24"/>
    </row>
    <row r="2309" spans="1:29">
      <c r="A2309" s="24"/>
      <c r="B2309" s="24"/>
      <c r="C2309" s="24"/>
      <c r="D2309" s="24"/>
      <c r="E2309" s="24"/>
      <c r="F2309" s="24"/>
      <c r="G2309" s="24"/>
      <c r="I2309" s="24"/>
      <c r="J2309" s="24"/>
      <c r="K2309" s="24"/>
      <c r="L2309" s="24"/>
      <c r="M2309" s="24"/>
      <c r="N2309" s="24"/>
      <c r="O2309" s="24"/>
      <c r="P2309" s="24"/>
      <c r="Q2309" s="24"/>
      <c r="R2309" s="24"/>
      <c r="S2309" s="24"/>
      <c r="T2309" s="24"/>
      <c r="U2309" s="24"/>
      <c r="V2309" s="24"/>
      <c r="X2309" s="24"/>
      <c r="Y2309" s="24"/>
      <c r="Z2309" s="24"/>
      <c r="AA2309" s="24"/>
      <c r="AB2309" s="24"/>
      <c r="AC2309" s="24"/>
    </row>
    <row r="2310" spans="1:29">
      <c r="A2310" s="24"/>
      <c r="B2310" s="24"/>
      <c r="C2310" s="24"/>
      <c r="D2310" s="24"/>
      <c r="E2310" s="24"/>
      <c r="F2310" s="24"/>
      <c r="G2310" s="24"/>
      <c r="I2310" s="24"/>
      <c r="J2310" s="24"/>
      <c r="K2310" s="24"/>
      <c r="L2310" s="24"/>
      <c r="M2310" s="24"/>
      <c r="N2310" s="24"/>
      <c r="O2310" s="24"/>
      <c r="P2310" s="24"/>
      <c r="Q2310" s="24"/>
      <c r="R2310" s="24"/>
      <c r="S2310" s="24"/>
      <c r="T2310" s="24"/>
      <c r="U2310" s="24"/>
      <c r="V2310" s="24"/>
      <c r="X2310" s="24"/>
      <c r="Y2310" s="24"/>
      <c r="Z2310" s="24"/>
      <c r="AA2310" s="24"/>
      <c r="AB2310" s="24"/>
      <c r="AC2310" s="24"/>
    </row>
    <row r="2311" spans="1:29">
      <c r="A2311" s="24"/>
      <c r="B2311" s="24"/>
      <c r="C2311" s="24"/>
      <c r="D2311" s="24"/>
      <c r="E2311" s="24"/>
      <c r="F2311" s="24"/>
      <c r="G2311" s="24"/>
      <c r="I2311" s="24"/>
      <c r="J2311" s="24"/>
      <c r="K2311" s="24"/>
      <c r="L2311" s="24"/>
      <c r="M2311" s="24"/>
      <c r="N2311" s="24"/>
      <c r="O2311" s="24"/>
      <c r="P2311" s="24"/>
      <c r="Q2311" s="24"/>
      <c r="R2311" s="24"/>
      <c r="S2311" s="24"/>
      <c r="T2311" s="24"/>
      <c r="U2311" s="24"/>
      <c r="V2311" s="24"/>
      <c r="X2311" s="24"/>
      <c r="Y2311" s="24"/>
      <c r="Z2311" s="24"/>
      <c r="AA2311" s="24"/>
      <c r="AB2311" s="24"/>
      <c r="AC2311" s="24"/>
    </row>
    <row r="2312" spans="1:29">
      <c r="A2312" s="24"/>
      <c r="B2312" s="24"/>
      <c r="C2312" s="24"/>
      <c r="D2312" s="24"/>
      <c r="E2312" s="24"/>
      <c r="F2312" s="24"/>
      <c r="G2312" s="24"/>
      <c r="I2312" s="24"/>
      <c r="J2312" s="24"/>
      <c r="K2312" s="24"/>
      <c r="L2312" s="24"/>
      <c r="M2312" s="24"/>
      <c r="N2312" s="24"/>
      <c r="O2312" s="24"/>
      <c r="P2312" s="24"/>
      <c r="Q2312" s="24"/>
      <c r="R2312" s="24"/>
      <c r="S2312" s="24"/>
      <c r="T2312" s="24"/>
      <c r="U2312" s="24"/>
      <c r="V2312" s="24"/>
      <c r="X2312" s="24"/>
      <c r="Y2312" s="24"/>
      <c r="Z2312" s="24"/>
      <c r="AA2312" s="24"/>
      <c r="AB2312" s="24"/>
      <c r="AC2312" s="24"/>
    </row>
    <row r="2313" spans="1:29">
      <c r="A2313" s="24"/>
      <c r="B2313" s="24"/>
      <c r="C2313" s="24"/>
      <c r="D2313" s="24"/>
      <c r="E2313" s="24"/>
      <c r="F2313" s="24"/>
      <c r="G2313" s="24"/>
      <c r="I2313" s="24"/>
      <c r="J2313" s="24"/>
      <c r="K2313" s="24"/>
      <c r="L2313" s="24"/>
      <c r="M2313" s="24"/>
      <c r="N2313" s="24"/>
      <c r="O2313" s="24"/>
      <c r="P2313" s="24"/>
      <c r="Q2313" s="24"/>
      <c r="R2313" s="24"/>
      <c r="S2313" s="24"/>
      <c r="T2313" s="24"/>
      <c r="U2313" s="24"/>
      <c r="V2313" s="24"/>
      <c r="X2313" s="24"/>
      <c r="Y2313" s="24"/>
      <c r="Z2313" s="24"/>
      <c r="AA2313" s="24"/>
      <c r="AB2313" s="24"/>
      <c r="AC2313" s="24"/>
    </row>
    <row r="2314" spans="1:29">
      <c r="A2314" s="24"/>
      <c r="B2314" s="24"/>
      <c r="C2314" s="24"/>
      <c r="D2314" s="24"/>
      <c r="E2314" s="24"/>
      <c r="F2314" s="24"/>
      <c r="G2314" s="24"/>
      <c r="I2314" s="24"/>
      <c r="J2314" s="24"/>
      <c r="K2314" s="24"/>
      <c r="L2314" s="24"/>
      <c r="M2314" s="24"/>
      <c r="N2314" s="24"/>
      <c r="O2314" s="24"/>
      <c r="P2314" s="24"/>
      <c r="Q2314" s="24"/>
      <c r="R2314" s="24"/>
      <c r="S2314" s="24"/>
      <c r="T2314" s="24"/>
      <c r="U2314" s="24"/>
      <c r="V2314" s="24"/>
      <c r="X2314" s="24"/>
      <c r="Y2314" s="24"/>
      <c r="Z2314" s="24"/>
      <c r="AA2314" s="24"/>
      <c r="AB2314" s="24"/>
      <c r="AC2314" s="24"/>
    </row>
    <row r="2315" spans="1:29">
      <c r="A2315" s="24"/>
      <c r="B2315" s="24"/>
      <c r="C2315" s="24"/>
      <c r="D2315" s="24"/>
      <c r="E2315" s="24"/>
      <c r="F2315" s="24"/>
      <c r="G2315" s="24"/>
      <c r="I2315" s="24"/>
      <c r="J2315" s="24"/>
      <c r="K2315" s="24"/>
      <c r="L2315" s="24"/>
      <c r="M2315" s="24"/>
      <c r="N2315" s="24"/>
      <c r="O2315" s="24"/>
      <c r="P2315" s="24"/>
      <c r="Q2315" s="24"/>
      <c r="R2315" s="24"/>
      <c r="S2315" s="24"/>
      <c r="T2315" s="24"/>
      <c r="U2315" s="24"/>
      <c r="V2315" s="24"/>
      <c r="X2315" s="24"/>
      <c r="Y2315" s="24"/>
      <c r="Z2315" s="24"/>
      <c r="AA2315" s="24"/>
      <c r="AB2315" s="24"/>
      <c r="AC2315" s="24"/>
    </row>
    <row r="2316" spans="1:29">
      <c r="A2316" s="24"/>
      <c r="B2316" s="24"/>
      <c r="C2316" s="24"/>
      <c r="D2316" s="24"/>
      <c r="E2316" s="24"/>
      <c r="F2316" s="24"/>
      <c r="G2316" s="24"/>
      <c r="I2316" s="24"/>
      <c r="J2316" s="24"/>
      <c r="K2316" s="24"/>
      <c r="L2316" s="24"/>
      <c r="M2316" s="24"/>
      <c r="N2316" s="24"/>
      <c r="O2316" s="24"/>
      <c r="P2316" s="24"/>
      <c r="Q2316" s="24"/>
      <c r="R2316" s="24"/>
      <c r="S2316" s="24"/>
      <c r="T2316" s="24"/>
      <c r="U2316" s="24"/>
      <c r="V2316" s="24"/>
      <c r="X2316" s="24"/>
      <c r="Y2316" s="24"/>
      <c r="Z2316" s="24"/>
      <c r="AA2316" s="24"/>
      <c r="AB2316" s="24"/>
      <c r="AC2316" s="24"/>
    </row>
    <row r="2317" spans="1:29">
      <c r="A2317" s="24"/>
      <c r="B2317" s="24"/>
      <c r="C2317" s="24"/>
      <c r="D2317" s="24"/>
      <c r="E2317" s="24"/>
      <c r="F2317" s="24"/>
      <c r="G2317" s="24"/>
      <c r="I2317" s="24"/>
      <c r="J2317" s="24"/>
      <c r="K2317" s="24"/>
      <c r="L2317" s="24"/>
      <c r="M2317" s="24"/>
      <c r="N2317" s="24"/>
      <c r="O2317" s="24"/>
      <c r="P2317" s="24"/>
      <c r="Q2317" s="24"/>
      <c r="R2317" s="24"/>
      <c r="S2317" s="24"/>
      <c r="T2317" s="24"/>
      <c r="U2317" s="24"/>
      <c r="V2317" s="24"/>
      <c r="X2317" s="24"/>
      <c r="Y2317" s="24"/>
      <c r="Z2317" s="24"/>
      <c r="AA2317" s="24"/>
      <c r="AB2317" s="24"/>
      <c r="AC2317" s="24"/>
    </row>
    <row r="2318" spans="1:29">
      <c r="A2318" s="24"/>
      <c r="B2318" s="24"/>
      <c r="C2318" s="24"/>
      <c r="D2318" s="24"/>
      <c r="E2318" s="24"/>
      <c r="F2318" s="24"/>
      <c r="G2318" s="24"/>
      <c r="I2318" s="24"/>
      <c r="J2318" s="24"/>
      <c r="K2318" s="24"/>
      <c r="L2318" s="24"/>
      <c r="M2318" s="24"/>
      <c r="N2318" s="24"/>
      <c r="O2318" s="24"/>
      <c r="P2318" s="24"/>
      <c r="Q2318" s="24"/>
      <c r="R2318" s="24"/>
      <c r="S2318" s="24"/>
      <c r="T2318" s="24"/>
      <c r="U2318" s="24"/>
      <c r="V2318" s="24"/>
      <c r="X2318" s="24"/>
      <c r="Y2318" s="24"/>
      <c r="Z2318" s="24"/>
      <c r="AA2318" s="24"/>
      <c r="AB2318" s="24"/>
      <c r="AC2318" s="24"/>
    </row>
    <row r="2319" spans="1:29">
      <c r="A2319" s="24"/>
      <c r="B2319" s="24"/>
      <c r="C2319" s="24"/>
      <c r="D2319" s="24"/>
      <c r="E2319" s="24"/>
      <c r="F2319" s="24"/>
      <c r="G2319" s="24"/>
      <c r="I2319" s="24"/>
      <c r="J2319" s="24"/>
      <c r="K2319" s="24"/>
      <c r="L2319" s="24"/>
      <c r="M2319" s="24"/>
      <c r="N2319" s="24"/>
      <c r="O2319" s="24"/>
      <c r="P2319" s="24"/>
      <c r="Q2319" s="24"/>
      <c r="R2319" s="24"/>
      <c r="S2319" s="24"/>
      <c r="T2319" s="24"/>
      <c r="U2319" s="24"/>
      <c r="V2319" s="24"/>
      <c r="X2319" s="24"/>
      <c r="Y2319" s="24"/>
      <c r="Z2319" s="24"/>
      <c r="AA2319" s="24"/>
      <c r="AB2319" s="24"/>
      <c r="AC2319" s="24"/>
    </row>
    <row r="2320" spans="1:29">
      <c r="A2320" s="24"/>
      <c r="B2320" s="24"/>
      <c r="C2320" s="24"/>
      <c r="D2320" s="24"/>
      <c r="E2320" s="24"/>
      <c r="F2320" s="24"/>
      <c r="G2320" s="24"/>
      <c r="I2320" s="24"/>
      <c r="J2320" s="24"/>
      <c r="K2320" s="24"/>
      <c r="L2320" s="24"/>
      <c r="M2320" s="24"/>
      <c r="N2320" s="24"/>
      <c r="O2320" s="24"/>
      <c r="P2320" s="24"/>
      <c r="Q2320" s="24"/>
      <c r="R2320" s="24"/>
      <c r="S2320" s="24"/>
      <c r="T2320" s="24"/>
      <c r="U2320" s="24"/>
      <c r="V2320" s="24"/>
      <c r="X2320" s="24"/>
      <c r="Y2320" s="24"/>
      <c r="Z2320" s="24"/>
      <c r="AA2320" s="24"/>
      <c r="AB2320" s="24"/>
      <c r="AC2320" s="24"/>
    </row>
    <row r="2321" spans="1:29">
      <c r="A2321" s="24"/>
      <c r="B2321" s="24"/>
      <c r="C2321" s="24"/>
      <c r="D2321" s="24"/>
      <c r="E2321" s="24"/>
      <c r="F2321" s="24"/>
      <c r="G2321" s="24"/>
      <c r="I2321" s="24"/>
      <c r="J2321" s="24"/>
      <c r="K2321" s="24"/>
      <c r="L2321" s="24"/>
      <c r="M2321" s="24"/>
      <c r="N2321" s="24"/>
      <c r="O2321" s="24"/>
      <c r="P2321" s="24"/>
      <c r="Q2321" s="24"/>
      <c r="R2321" s="24"/>
      <c r="S2321" s="24"/>
      <c r="T2321" s="24"/>
      <c r="U2321" s="24"/>
      <c r="V2321" s="24"/>
      <c r="X2321" s="24"/>
      <c r="Y2321" s="24"/>
      <c r="Z2321" s="24"/>
      <c r="AA2321" s="24"/>
      <c r="AB2321" s="24"/>
      <c r="AC2321" s="24"/>
    </row>
    <row r="2322" spans="1:29">
      <c r="A2322" s="24"/>
      <c r="B2322" s="24"/>
      <c r="C2322" s="24"/>
      <c r="D2322" s="24"/>
      <c r="E2322" s="24"/>
      <c r="F2322" s="24"/>
      <c r="G2322" s="24"/>
      <c r="I2322" s="24"/>
      <c r="J2322" s="24"/>
      <c r="K2322" s="24"/>
      <c r="L2322" s="24"/>
      <c r="M2322" s="24"/>
      <c r="N2322" s="24"/>
      <c r="O2322" s="24"/>
      <c r="P2322" s="24"/>
      <c r="Q2322" s="24"/>
      <c r="R2322" s="24"/>
      <c r="S2322" s="24"/>
      <c r="T2322" s="24"/>
      <c r="U2322" s="24"/>
      <c r="V2322" s="24"/>
      <c r="X2322" s="24"/>
      <c r="Y2322" s="24"/>
      <c r="Z2322" s="24"/>
      <c r="AA2322" s="24"/>
      <c r="AB2322" s="24"/>
      <c r="AC2322" s="24"/>
    </row>
    <row r="2323" spans="1:29">
      <c r="A2323" s="24"/>
      <c r="B2323" s="24"/>
      <c r="C2323" s="24"/>
      <c r="D2323" s="24"/>
      <c r="E2323" s="24"/>
      <c r="F2323" s="24"/>
      <c r="G2323" s="24"/>
      <c r="I2323" s="24"/>
      <c r="J2323" s="24"/>
      <c r="K2323" s="24"/>
      <c r="L2323" s="24"/>
      <c r="M2323" s="24"/>
      <c r="N2323" s="24"/>
      <c r="O2323" s="24"/>
      <c r="P2323" s="24"/>
      <c r="Q2323" s="24"/>
      <c r="R2323" s="24"/>
      <c r="S2323" s="24"/>
      <c r="T2323" s="24"/>
      <c r="U2323" s="24"/>
      <c r="V2323" s="24"/>
      <c r="X2323" s="24"/>
      <c r="Y2323" s="24"/>
      <c r="Z2323" s="24"/>
      <c r="AA2323" s="24"/>
      <c r="AB2323" s="24"/>
      <c r="AC2323" s="24"/>
    </row>
    <row r="2324" spans="1:29">
      <c r="A2324" s="24"/>
      <c r="B2324" s="24"/>
      <c r="C2324" s="24"/>
      <c r="D2324" s="24"/>
      <c r="E2324" s="24"/>
      <c r="F2324" s="24"/>
      <c r="G2324" s="24"/>
      <c r="I2324" s="24"/>
      <c r="J2324" s="24"/>
      <c r="K2324" s="24"/>
      <c r="L2324" s="24"/>
      <c r="M2324" s="24"/>
      <c r="N2324" s="24"/>
      <c r="O2324" s="24"/>
      <c r="P2324" s="24"/>
      <c r="Q2324" s="24"/>
      <c r="R2324" s="24"/>
      <c r="S2324" s="24"/>
      <c r="T2324" s="24"/>
      <c r="U2324" s="24"/>
      <c r="V2324" s="24"/>
      <c r="X2324" s="24"/>
      <c r="Y2324" s="24"/>
      <c r="Z2324" s="24"/>
      <c r="AA2324" s="24"/>
      <c r="AB2324" s="24"/>
      <c r="AC2324" s="24"/>
    </row>
    <row r="2325" spans="1:29">
      <c r="A2325" s="24"/>
      <c r="B2325" s="24"/>
      <c r="C2325" s="24"/>
      <c r="D2325" s="24"/>
      <c r="E2325" s="24"/>
      <c r="F2325" s="24"/>
      <c r="G2325" s="24"/>
      <c r="I2325" s="24"/>
      <c r="J2325" s="24"/>
      <c r="K2325" s="24"/>
      <c r="L2325" s="24"/>
      <c r="M2325" s="24"/>
      <c r="N2325" s="24"/>
      <c r="O2325" s="24"/>
      <c r="P2325" s="24"/>
      <c r="Q2325" s="24"/>
      <c r="R2325" s="24"/>
      <c r="S2325" s="24"/>
      <c r="T2325" s="24"/>
      <c r="U2325" s="24"/>
      <c r="V2325" s="24"/>
      <c r="X2325" s="24"/>
      <c r="Y2325" s="24"/>
      <c r="Z2325" s="24"/>
      <c r="AA2325" s="24"/>
      <c r="AB2325" s="24"/>
      <c r="AC2325" s="24"/>
    </row>
    <row r="2326" spans="1:29">
      <c r="A2326" s="24"/>
      <c r="B2326" s="24"/>
      <c r="C2326" s="24"/>
      <c r="D2326" s="24"/>
      <c r="E2326" s="24"/>
      <c r="F2326" s="24"/>
      <c r="G2326" s="24"/>
      <c r="I2326" s="24"/>
      <c r="J2326" s="24"/>
      <c r="K2326" s="24"/>
      <c r="L2326" s="24"/>
      <c r="M2326" s="24"/>
      <c r="N2326" s="24"/>
      <c r="O2326" s="24"/>
      <c r="P2326" s="24"/>
      <c r="Q2326" s="24"/>
      <c r="R2326" s="24"/>
      <c r="S2326" s="24"/>
      <c r="T2326" s="24"/>
      <c r="U2326" s="24"/>
      <c r="V2326" s="24"/>
      <c r="X2326" s="24"/>
      <c r="Y2326" s="24"/>
      <c r="Z2326" s="24"/>
      <c r="AA2326" s="24"/>
      <c r="AB2326" s="24"/>
      <c r="AC2326" s="24"/>
    </row>
    <row r="2327" spans="1:29">
      <c r="A2327" s="24"/>
      <c r="B2327" s="24"/>
      <c r="C2327" s="24"/>
      <c r="D2327" s="24"/>
      <c r="E2327" s="24"/>
      <c r="F2327" s="24"/>
      <c r="G2327" s="24"/>
      <c r="I2327" s="24"/>
      <c r="J2327" s="24"/>
      <c r="K2327" s="24"/>
      <c r="L2327" s="24"/>
      <c r="M2327" s="24"/>
      <c r="N2327" s="24"/>
      <c r="O2327" s="24"/>
      <c r="P2327" s="24"/>
      <c r="Q2327" s="24"/>
      <c r="R2327" s="24"/>
      <c r="S2327" s="24"/>
      <c r="T2327" s="24"/>
      <c r="U2327" s="24"/>
      <c r="V2327" s="24"/>
      <c r="X2327" s="24"/>
      <c r="Y2327" s="24"/>
      <c r="Z2327" s="24"/>
      <c r="AA2327" s="24"/>
      <c r="AB2327" s="24"/>
      <c r="AC2327" s="24"/>
    </row>
    <row r="2328" spans="1:29">
      <c r="A2328" s="24"/>
      <c r="B2328" s="24"/>
      <c r="C2328" s="24"/>
      <c r="D2328" s="24"/>
      <c r="E2328" s="24"/>
      <c r="F2328" s="24"/>
      <c r="G2328" s="24"/>
      <c r="I2328" s="24"/>
      <c r="J2328" s="24"/>
      <c r="K2328" s="24"/>
      <c r="L2328" s="24"/>
      <c r="M2328" s="24"/>
      <c r="N2328" s="24"/>
      <c r="O2328" s="24"/>
      <c r="P2328" s="24"/>
      <c r="Q2328" s="24"/>
      <c r="R2328" s="24"/>
      <c r="S2328" s="24"/>
      <c r="T2328" s="24"/>
      <c r="U2328" s="24"/>
      <c r="V2328" s="24"/>
      <c r="X2328" s="24"/>
      <c r="Y2328" s="24"/>
      <c r="Z2328" s="24"/>
      <c r="AA2328" s="24"/>
      <c r="AB2328" s="24"/>
      <c r="AC2328" s="24"/>
    </row>
    <row r="2329" spans="1:29">
      <c r="A2329" s="24"/>
      <c r="B2329" s="24"/>
      <c r="C2329" s="24"/>
      <c r="D2329" s="24"/>
      <c r="E2329" s="24"/>
      <c r="F2329" s="24"/>
      <c r="G2329" s="24"/>
      <c r="I2329" s="24"/>
      <c r="J2329" s="24"/>
      <c r="K2329" s="24"/>
      <c r="L2329" s="24"/>
      <c r="M2329" s="24"/>
      <c r="N2329" s="24"/>
      <c r="O2329" s="24"/>
      <c r="P2329" s="24"/>
      <c r="Q2329" s="24"/>
      <c r="R2329" s="24"/>
      <c r="S2329" s="24"/>
      <c r="T2329" s="24"/>
      <c r="U2329" s="24"/>
      <c r="V2329" s="24"/>
      <c r="X2329" s="24"/>
      <c r="Y2329" s="24"/>
      <c r="Z2329" s="24"/>
      <c r="AA2329" s="24"/>
      <c r="AB2329" s="24"/>
      <c r="AC2329" s="24"/>
    </row>
    <row r="2330" spans="1:29">
      <c r="A2330" s="24"/>
      <c r="B2330" s="24"/>
      <c r="C2330" s="24"/>
      <c r="D2330" s="24"/>
      <c r="E2330" s="24"/>
      <c r="F2330" s="24"/>
      <c r="G2330" s="24"/>
      <c r="I2330" s="24"/>
      <c r="J2330" s="24"/>
      <c r="K2330" s="24"/>
      <c r="L2330" s="24"/>
      <c r="M2330" s="24"/>
      <c r="N2330" s="24"/>
      <c r="O2330" s="24"/>
      <c r="P2330" s="24"/>
      <c r="Q2330" s="24"/>
      <c r="R2330" s="24"/>
      <c r="S2330" s="24"/>
      <c r="T2330" s="24"/>
      <c r="U2330" s="24"/>
      <c r="V2330" s="24"/>
      <c r="X2330" s="24"/>
      <c r="Y2330" s="24"/>
      <c r="Z2330" s="24"/>
      <c r="AA2330" s="24"/>
      <c r="AB2330" s="24"/>
      <c r="AC2330" s="24"/>
    </row>
    <row r="2331" spans="1:29">
      <c r="A2331" s="24"/>
      <c r="B2331" s="24"/>
      <c r="C2331" s="24"/>
      <c r="D2331" s="24"/>
      <c r="E2331" s="24"/>
      <c r="F2331" s="24"/>
      <c r="G2331" s="24"/>
      <c r="I2331" s="24"/>
      <c r="J2331" s="24"/>
      <c r="K2331" s="24"/>
      <c r="L2331" s="24"/>
      <c r="M2331" s="24"/>
      <c r="N2331" s="24"/>
      <c r="O2331" s="24"/>
      <c r="P2331" s="24"/>
      <c r="Q2331" s="24"/>
      <c r="R2331" s="24"/>
      <c r="S2331" s="24"/>
      <c r="T2331" s="24"/>
      <c r="U2331" s="24"/>
      <c r="V2331" s="24"/>
      <c r="X2331" s="24"/>
      <c r="Y2331" s="24"/>
      <c r="Z2331" s="24"/>
      <c r="AA2331" s="24"/>
      <c r="AB2331" s="24"/>
      <c r="AC2331" s="24"/>
    </row>
    <row r="2332" spans="1:29">
      <c r="A2332" s="24"/>
      <c r="B2332" s="24"/>
      <c r="C2332" s="24"/>
      <c r="D2332" s="24"/>
      <c r="E2332" s="24"/>
      <c r="F2332" s="24"/>
      <c r="G2332" s="24"/>
      <c r="I2332" s="24"/>
      <c r="J2332" s="24"/>
      <c r="K2332" s="24"/>
      <c r="L2332" s="24"/>
      <c r="M2332" s="24"/>
      <c r="N2332" s="24"/>
      <c r="O2332" s="24"/>
      <c r="P2332" s="24"/>
      <c r="Q2332" s="24"/>
      <c r="R2332" s="24"/>
      <c r="S2332" s="24"/>
      <c r="T2332" s="24"/>
      <c r="U2332" s="24"/>
      <c r="V2332" s="24"/>
      <c r="X2332" s="24"/>
      <c r="Y2332" s="24"/>
      <c r="Z2332" s="24"/>
      <c r="AA2332" s="24"/>
      <c r="AB2332" s="24"/>
      <c r="AC2332" s="24"/>
    </row>
    <row r="2333" spans="1:29">
      <c r="A2333" s="24"/>
      <c r="B2333" s="24"/>
      <c r="C2333" s="24"/>
      <c r="D2333" s="24"/>
      <c r="E2333" s="24"/>
      <c r="F2333" s="24"/>
      <c r="G2333" s="24"/>
      <c r="I2333" s="24"/>
      <c r="J2333" s="24"/>
      <c r="K2333" s="24"/>
      <c r="L2333" s="24"/>
      <c r="M2333" s="24"/>
      <c r="N2333" s="24"/>
      <c r="O2333" s="24"/>
      <c r="P2333" s="24"/>
      <c r="Q2333" s="24"/>
      <c r="R2333" s="24"/>
      <c r="S2333" s="24"/>
      <c r="T2333" s="24"/>
      <c r="U2333" s="24"/>
      <c r="V2333" s="24"/>
      <c r="X2333" s="24"/>
      <c r="Y2333" s="24"/>
      <c r="Z2333" s="24"/>
      <c r="AA2333" s="24"/>
      <c r="AB2333" s="24"/>
      <c r="AC2333" s="24"/>
    </row>
    <row r="2334" spans="1:29">
      <c r="A2334" s="24"/>
      <c r="B2334" s="24"/>
      <c r="C2334" s="24"/>
      <c r="D2334" s="24"/>
      <c r="E2334" s="24"/>
      <c r="F2334" s="24"/>
      <c r="G2334" s="24"/>
      <c r="I2334" s="24"/>
      <c r="J2334" s="24"/>
      <c r="K2334" s="24"/>
      <c r="L2334" s="24"/>
      <c r="M2334" s="24"/>
      <c r="N2334" s="24"/>
      <c r="O2334" s="24"/>
      <c r="P2334" s="24"/>
      <c r="Q2334" s="24"/>
      <c r="R2334" s="24"/>
      <c r="S2334" s="24"/>
      <c r="T2334" s="24"/>
      <c r="U2334" s="24"/>
      <c r="V2334" s="24"/>
      <c r="X2334" s="24"/>
      <c r="Y2334" s="24"/>
      <c r="Z2334" s="24"/>
      <c r="AA2334" s="24"/>
      <c r="AB2334" s="24"/>
      <c r="AC2334" s="24"/>
    </row>
    <row r="2335" spans="1:29">
      <c r="A2335" s="24"/>
      <c r="B2335" s="24"/>
      <c r="C2335" s="24"/>
      <c r="D2335" s="24"/>
      <c r="E2335" s="24"/>
      <c r="F2335" s="24"/>
      <c r="G2335" s="24"/>
      <c r="I2335" s="24"/>
      <c r="J2335" s="24"/>
      <c r="K2335" s="24"/>
      <c r="L2335" s="24"/>
      <c r="M2335" s="24"/>
      <c r="N2335" s="24"/>
      <c r="O2335" s="24"/>
      <c r="P2335" s="24"/>
      <c r="Q2335" s="24"/>
      <c r="R2335" s="24"/>
      <c r="S2335" s="24"/>
      <c r="T2335" s="24"/>
      <c r="U2335" s="24"/>
      <c r="V2335" s="24"/>
      <c r="X2335" s="24"/>
      <c r="Y2335" s="24"/>
      <c r="Z2335" s="24"/>
      <c r="AA2335" s="24"/>
      <c r="AB2335" s="24"/>
      <c r="AC2335" s="24"/>
    </row>
    <row r="2336" spans="1:29">
      <c r="A2336" s="24"/>
      <c r="B2336" s="24"/>
      <c r="C2336" s="24"/>
      <c r="D2336" s="24"/>
      <c r="E2336" s="24"/>
      <c r="F2336" s="24"/>
      <c r="G2336" s="24"/>
      <c r="I2336" s="24"/>
      <c r="J2336" s="24"/>
      <c r="K2336" s="24"/>
      <c r="L2336" s="24"/>
      <c r="M2336" s="24"/>
      <c r="N2336" s="24"/>
      <c r="O2336" s="24"/>
      <c r="P2336" s="24"/>
      <c r="Q2336" s="24"/>
      <c r="R2336" s="24"/>
      <c r="S2336" s="24"/>
      <c r="T2336" s="24"/>
      <c r="U2336" s="24"/>
      <c r="V2336" s="24"/>
      <c r="X2336" s="24"/>
      <c r="Y2336" s="24"/>
      <c r="Z2336" s="24"/>
      <c r="AA2336" s="24"/>
      <c r="AB2336" s="24"/>
      <c r="AC2336" s="24"/>
    </row>
    <row r="2337" spans="1:29">
      <c r="A2337" s="24"/>
      <c r="B2337" s="24"/>
      <c r="C2337" s="24"/>
      <c r="D2337" s="24"/>
      <c r="E2337" s="24"/>
      <c r="F2337" s="24"/>
      <c r="G2337" s="24"/>
      <c r="I2337" s="24"/>
      <c r="J2337" s="24"/>
      <c r="K2337" s="24"/>
      <c r="L2337" s="24"/>
      <c r="M2337" s="24"/>
      <c r="N2337" s="24"/>
      <c r="O2337" s="24"/>
      <c r="P2337" s="24"/>
      <c r="Q2337" s="24"/>
      <c r="R2337" s="24"/>
      <c r="S2337" s="24"/>
      <c r="T2337" s="24"/>
      <c r="U2337" s="24"/>
      <c r="V2337" s="24"/>
      <c r="X2337" s="24"/>
      <c r="Y2337" s="24"/>
      <c r="Z2337" s="24"/>
      <c r="AA2337" s="24"/>
      <c r="AB2337" s="24"/>
      <c r="AC2337" s="24"/>
    </row>
    <row r="2338" spans="1:29">
      <c r="A2338" s="24"/>
      <c r="B2338" s="24"/>
      <c r="C2338" s="24"/>
      <c r="D2338" s="24"/>
      <c r="E2338" s="24"/>
      <c r="F2338" s="24"/>
      <c r="G2338" s="24"/>
      <c r="I2338" s="24"/>
      <c r="J2338" s="24"/>
      <c r="K2338" s="24"/>
      <c r="L2338" s="24"/>
      <c r="M2338" s="24"/>
      <c r="N2338" s="24"/>
      <c r="O2338" s="24"/>
      <c r="P2338" s="24"/>
      <c r="Q2338" s="24"/>
      <c r="R2338" s="24"/>
      <c r="S2338" s="24"/>
      <c r="T2338" s="24"/>
      <c r="U2338" s="24"/>
      <c r="V2338" s="24"/>
      <c r="X2338" s="24"/>
      <c r="Y2338" s="24"/>
      <c r="Z2338" s="24"/>
      <c r="AA2338" s="24"/>
      <c r="AB2338" s="24"/>
      <c r="AC2338" s="24"/>
    </row>
    <row r="2339" spans="1:29">
      <c r="A2339" s="24"/>
      <c r="B2339" s="24"/>
      <c r="C2339" s="24"/>
      <c r="D2339" s="24"/>
      <c r="E2339" s="24"/>
      <c r="F2339" s="24"/>
      <c r="G2339" s="24"/>
      <c r="I2339" s="24"/>
      <c r="J2339" s="24"/>
      <c r="K2339" s="24"/>
      <c r="L2339" s="24"/>
      <c r="M2339" s="24"/>
      <c r="N2339" s="24"/>
      <c r="O2339" s="24"/>
      <c r="P2339" s="24"/>
      <c r="Q2339" s="24"/>
      <c r="R2339" s="24"/>
      <c r="S2339" s="24"/>
      <c r="T2339" s="24"/>
      <c r="U2339" s="24"/>
      <c r="V2339" s="24"/>
      <c r="X2339" s="24"/>
      <c r="Y2339" s="24"/>
      <c r="Z2339" s="24"/>
      <c r="AA2339" s="24"/>
      <c r="AB2339" s="24"/>
      <c r="AC2339" s="24"/>
    </row>
    <row r="2340" spans="1:29">
      <c r="A2340" s="24"/>
      <c r="B2340" s="24"/>
      <c r="C2340" s="24"/>
      <c r="D2340" s="24"/>
      <c r="E2340" s="24"/>
      <c r="F2340" s="24"/>
      <c r="G2340" s="24"/>
      <c r="I2340" s="24"/>
      <c r="J2340" s="24"/>
      <c r="K2340" s="24"/>
      <c r="L2340" s="24"/>
      <c r="M2340" s="24"/>
      <c r="N2340" s="24"/>
      <c r="O2340" s="24"/>
      <c r="P2340" s="24"/>
      <c r="Q2340" s="24"/>
      <c r="R2340" s="24"/>
      <c r="S2340" s="24"/>
      <c r="T2340" s="24"/>
      <c r="U2340" s="24"/>
      <c r="V2340" s="24"/>
      <c r="X2340" s="24"/>
      <c r="Y2340" s="24"/>
      <c r="Z2340" s="24"/>
      <c r="AA2340" s="24"/>
      <c r="AB2340" s="24"/>
      <c r="AC2340" s="24"/>
    </row>
    <row r="2341" spans="1:29">
      <c r="A2341" s="24"/>
      <c r="B2341" s="24"/>
      <c r="C2341" s="24"/>
      <c r="D2341" s="24"/>
      <c r="E2341" s="24"/>
      <c r="F2341" s="24"/>
      <c r="G2341" s="24"/>
      <c r="I2341" s="24"/>
      <c r="J2341" s="24"/>
      <c r="K2341" s="24"/>
      <c r="L2341" s="24"/>
      <c r="M2341" s="24"/>
      <c r="N2341" s="24"/>
      <c r="O2341" s="24"/>
      <c r="P2341" s="24"/>
      <c r="Q2341" s="24"/>
      <c r="R2341" s="24"/>
      <c r="S2341" s="24"/>
      <c r="T2341" s="24"/>
      <c r="U2341" s="24"/>
      <c r="V2341" s="24"/>
      <c r="X2341" s="24"/>
      <c r="Y2341" s="24"/>
      <c r="Z2341" s="24"/>
      <c r="AA2341" s="24"/>
      <c r="AB2341" s="24"/>
      <c r="AC2341" s="24"/>
    </row>
    <row r="2342" spans="1:29">
      <c r="A2342" s="24"/>
      <c r="B2342" s="24"/>
      <c r="C2342" s="24"/>
      <c r="D2342" s="24"/>
      <c r="E2342" s="24"/>
      <c r="F2342" s="24"/>
      <c r="G2342" s="24"/>
      <c r="I2342" s="24"/>
      <c r="J2342" s="24"/>
      <c r="K2342" s="24"/>
      <c r="L2342" s="24"/>
      <c r="M2342" s="24"/>
      <c r="N2342" s="24"/>
      <c r="O2342" s="24"/>
      <c r="P2342" s="24"/>
      <c r="Q2342" s="24"/>
      <c r="R2342" s="24"/>
      <c r="S2342" s="24"/>
      <c r="T2342" s="24"/>
      <c r="U2342" s="24"/>
      <c r="V2342" s="24"/>
      <c r="X2342" s="24"/>
      <c r="Y2342" s="24"/>
      <c r="Z2342" s="24"/>
      <c r="AA2342" s="24"/>
      <c r="AB2342" s="24"/>
      <c r="AC2342" s="24"/>
    </row>
    <row r="2343" spans="1:29">
      <c r="A2343" s="24"/>
      <c r="B2343" s="24"/>
      <c r="C2343" s="24"/>
      <c r="D2343" s="24"/>
      <c r="E2343" s="24"/>
      <c r="F2343" s="24"/>
      <c r="G2343" s="24"/>
      <c r="I2343" s="24"/>
      <c r="J2343" s="24"/>
      <c r="K2343" s="24"/>
      <c r="L2343" s="24"/>
      <c r="M2343" s="24"/>
      <c r="N2343" s="24"/>
      <c r="O2343" s="24"/>
      <c r="P2343" s="24"/>
      <c r="Q2343" s="24"/>
      <c r="R2343" s="24"/>
      <c r="S2343" s="24"/>
      <c r="T2343" s="24"/>
      <c r="U2343" s="24"/>
      <c r="V2343" s="24"/>
      <c r="X2343" s="24"/>
      <c r="Y2343" s="24"/>
      <c r="Z2343" s="24"/>
      <c r="AA2343" s="24"/>
      <c r="AB2343" s="24"/>
      <c r="AC2343" s="24"/>
    </row>
    <row r="2344" spans="1:29">
      <c r="A2344" s="24"/>
      <c r="B2344" s="24"/>
      <c r="C2344" s="24"/>
      <c r="D2344" s="24"/>
      <c r="E2344" s="24"/>
      <c r="F2344" s="24"/>
      <c r="G2344" s="24"/>
      <c r="I2344" s="24"/>
      <c r="J2344" s="24"/>
      <c r="K2344" s="24"/>
      <c r="L2344" s="24"/>
      <c r="M2344" s="24"/>
      <c r="N2344" s="24"/>
      <c r="O2344" s="24"/>
      <c r="P2344" s="24"/>
      <c r="Q2344" s="24"/>
      <c r="R2344" s="24"/>
      <c r="S2344" s="24"/>
      <c r="T2344" s="24"/>
      <c r="U2344" s="24"/>
      <c r="V2344" s="24"/>
      <c r="X2344" s="24"/>
      <c r="Y2344" s="24"/>
      <c r="Z2344" s="24"/>
      <c r="AA2344" s="24"/>
      <c r="AB2344" s="24"/>
      <c r="AC2344" s="24"/>
    </row>
    <row r="2345" spans="1:29">
      <c r="A2345" s="24"/>
      <c r="B2345" s="24"/>
      <c r="C2345" s="24"/>
      <c r="D2345" s="24"/>
      <c r="E2345" s="24"/>
      <c r="F2345" s="24"/>
      <c r="G2345" s="24"/>
      <c r="I2345" s="24"/>
      <c r="J2345" s="24"/>
      <c r="K2345" s="24"/>
      <c r="L2345" s="24"/>
      <c r="M2345" s="24"/>
      <c r="N2345" s="24"/>
      <c r="O2345" s="24"/>
      <c r="P2345" s="24"/>
      <c r="Q2345" s="24"/>
      <c r="R2345" s="24"/>
      <c r="S2345" s="24"/>
      <c r="T2345" s="24"/>
      <c r="U2345" s="24"/>
      <c r="V2345" s="24"/>
      <c r="X2345" s="24"/>
      <c r="Y2345" s="24"/>
      <c r="Z2345" s="24"/>
      <c r="AA2345" s="24"/>
      <c r="AB2345" s="24"/>
      <c r="AC2345" s="24"/>
    </row>
    <row r="2346" spans="1:29">
      <c r="A2346" s="24"/>
      <c r="B2346" s="24"/>
      <c r="C2346" s="24"/>
      <c r="D2346" s="24"/>
      <c r="E2346" s="24"/>
      <c r="F2346" s="24"/>
      <c r="G2346" s="24"/>
      <c r="I2346" s="24"/>
      <c r="J2346" s="24"/>
      <c r="K2346" s="24"/>
      <c r="L2346" s="24"/>
      <c r="M2346" s="24"/>
      <c r="N2346" s="24"/>
      <c r="O2346" s="24"/>
      <c r="P2346" s="24"/>
      <c r="Q2346" s="24"/>
      <c r="R2346" s="24"/>
      <c r="S2346" s="24"/>
      <c r="T2346" s="24"/>
      <c r="U2346" s="24"/>
      <c r="V2346" s="24"/>
      <c r="X2346" s="24"/>
      <c r="Y2346" s="24"/>
      <c r="Z2346" s="24"/>
      <c r="AA2346" s="24"/>
      <c r="AB2346" s="24"/>
      <c r="AC2346" s="24"/>
    </row>
    <row r="2347" spans="1:29">
      <c r="A2347" s="24"/>
      <c r="B2347" s="24"/>
      <c r="C2347" s="24"/>
      <c r="D2347" s="24"/>
      <c r="E2347" s="24"/>
      <c r="F2347" s="24"/>
      <c r="G2347" s="24"/>
      <c r="I2347" s="24"/>
      <c r="J2347" s="24"/>
      <c r="K2347" s="24"/>
      <c r="L2347" s="24"/>
      <c r="M2347" s="24"/>
      <c r="N2347" s="24"/>
      <c r="O2347" s="24"/>
      <c r="P2347" s="24"/>
      <c r="Q2347" s="24"/>
      <c r="R2347" s="24"/>
      <c r="S2347" s="24"/>
      <c r="T2347" s="24"/>
      <c r="U2347" s="24"/>
      <c r="V2347" s="24"/>
      <c r="X2347" s="24"/>
      <c r="Y2347" s="24"/>
      <c r="Z2347" s="24"/>
      <c r="AA2347" s="24"/>
      <c r="AB2347" s="24"/>
      <c r="AC2347" s="24"/>
    </row>
    <row r="2348" spans="1:29">
      <c r="A2348" s="24"/>
      <c r="B2348" s="24"/>
      <c r="C2348" s="24"/>
      <c r="D2348" s="24"/>
      <c r="E2348" s="24"/>
      <c r="F2348" s="24"/>
      <c r="G2348" s="24"/>
      <c r="I2348" s="24"/>
      <c r="J2348" s="24"/>
      <c r="K2348" s="24"/>
      <c r="L2348" s="24"/>
      <c r="M2348" s="24"/>
      <c r="N2348" s="24"/>
      <c r="O2348" s="24"/>
      <c r="P2348" s="24"/>
      <c r="Q2348" s="24"/>
      <c r="R2348" s="24"/>
      <c r="S2348" s="24"/>
      <c r="T2348" s="24"/>
      <c r="U2348" s="24"/>
      <c r="V2348" s="24"/>
      <c r="X2348" s="24"/>
      <c r="Y2348" s="24"/>
      <c r="Z2348" s="24"/>
      <c r="AA2348" s="24"/>
      <c r="AB2348" s="24"/>
      <c r="AC2348" s="24"/>
    </row>
    <row r="2349" spans="1:29">
      <c r="A2349" s="24"/>
      <c r="B2349" s="24"/>
      <c r="C2349" s="24"/>
      <c r="D2349" s="24"/>
      <c r="E2349" s="24"/>
      <c r="F2349" s="24"/>
      <c r="G2349" s="24"/>
      <c r="I2349" s="24"/>
      <c r="J2349" s="24"/>
      <c r="K2349" s="24"/>
      <c r="L2349" s="24"/>
      <c r="M2349" s="24"/>
      <c r="N2349" s="24"/>
      <c r="O2349" s="24"/>
      <c r="P2349" s="24"/>
      <c r="Q2349" s="24"/>
      <c r="R2349" s="24"/>
      <c r="S2349" s="24"/>
      <c r="T2349" s="24"/>
      <c r="U2349" s="24"/>
      <c r="V2349" s="24"/>
      <c r="X2349" s="24"/>
      <c r="Y2349" s="24"/>
      <c r="Z2349" s="24"/>
      <c r="AA2349" s="24"/>
      <c r="AB2349" s="24"/>
      <c r="AC2349" s="24"/>
    </row>
    <row r="2350" spans="1:29">
      <c r="A2350" s="24"/>
      <c r="B2350" s="24"/>
      <c r="C2350" s="24"/>
      <c r="D2350" s="24"/>
      <c r="E2350" s="24"/>
      <c r="F2350" s="24"/>
      <c r="G2350" s="24"/>
      <c r="I2350" s="24"/>
      <c r="J2350" s="24"/>
      <c r="K2350" s="24"/>
      <c r="L2350" s="24"/>
      <c r="M2350" s="24"/>
      <c r="N2350" s="24"/>
      <c r="O2350" s="24"/>
      <c r="P2350" s="24"/>
      <c r="Q2350" s="24"/>
      <c r="R2350" s="24"/>
      <c r="S2350" s="24"/>
      <c r="T2350" s="24"/>
      <c r="U2350" s="24"/>
      <c r="V2350" s="24"/>
      <c r="X2350" s="24"/>
      <c r="Y2350" s="24"/>
      <c r="Z2350" s="24"/>
      <c r="AA2350" s="24"/>
      <c r="AB2350" s="24"/>
      <c r="AC2350" s="24"/>
    </row>
    <row r="2351" spans="1:29">
      <c r="A2351" s="24"/>
      <c r="B2351" s="24"/>
      <c r="C2351" s="24"/>
      <c r="D2351" s="24"/>
      <c r="E2351" s="24"/>
      <c r="F2351" s="24"/>
      <c r="G2351" s="24"/>
      <c r="I2351" s="24"/>
      <c r="J2351" s="24"/>
      <c r="K2351" s="24"/>
      <c r="L2351" s="24"/>
      <c r="M2351" s="24"/>
      <c r="N2351" s="24"/>
      <c r="O2351" s="24"/>
      <c r="P2351" s="24"/>
      <c r="Q2351" s="24"/>
      <c r="R2351" s="24"/>
      <c r="S2351" s="24"/>
      <c r="T2351" s="24"/>
      <c r="U2351" s="24"/>
      <c r="V2351" s="24"/>
      <c r="X2351" s="24"/>
      <c r="Y2351" s="24"/>
      <c r="Z2351" s="24"/>
      <c r="AA2351" s="24"/>
      <c r="AB2351" s="24"/>
      <c r="AC2351" s="24"/>
    </row>
    <row r="2352" spans="1:29">
      <c r="A2352" s="24"/>
      <c r="B2352" s="24"/>
      <c r="C2352" s="24"/>
      <c r="D2352" s="24"/>
      <c r="E2352" s="24"/>
      <c r="F2352" s="24"/>
      <c r="G2352" s="24"/>
      <c r="I2352" s="24"/>
      <c r="J2352" s="24"/>
      <c r="K2352" s="24"/>
      <c r="L2352" s="24"/>
      <c r="M2352" s="24"/>
      <c r="N2352" s="24"/>
      <c r="O2352" s="24"/>
      <c r="P2352" s="24"/>
      <c r="Q2352" s="24"/>
      <c r="R2352" s="24"/>
      <c r="S2352" s="24"/>
      <c r="T2352" s="24"/>
      <c r="U2352" s="24"/>
      <c r="V2352" s="24"/>
      <c r="X2352" s="24"/>
      <c r="Y2352" s="24"/>
      <c r="Z2352" s="24"/>
      <c r="AA2352" s="24"/>
      <c r="AB2352" s="24"/>
      <c r="AC2352" s="24"/>
    </row>
    <row r="2353" spans="1:29">
      <c r="A2353" s="24"/>
      <c r="B2353" s="24"/>
      <c r="C2353" s="24"/>
      <c r="D2353" s="24"/>
      <c r="E2353" s="24"/>
      <c r="F2353" s="24"/>
      <c r="G2353" s="24"/>
      <c r="I2353" s="24"/>
      <c r="J2353" s="24"/>
      <c r="K2353" s="24"/>
      <c r="L2353" s="24"/>
      <c r="M2353" s="24"/>
      <c r="N2353" s="24"/>
      <c r="O2353" s="24"/>
      <c r="P2353" s="24"/>
      <c r="Q2353" s="24"/>
      <c r="R2353" s="24"/>
      <c r="S2353" s="24"/>
      <c r="T2353" s="24"/>
      <c r="U2353" s="24"/>
      <c r="V2353" s="24"/>
      <c r="X2353" s="24"/>
      <c r="Y2353" s="24"/>
      <c r="Z2353" s="24"/>
      <c r="AA2353" s="24"/>
      <c r="AB2353" s="24"/>
      <c r="AC2353" s="24"/>
    </row>
    <row r="2354" spans="1:29">
      <c r="A2354" s="24"/>
      <c r="B2354" s="24"/>
      <c r="C2354" s="24"/>
      <c r="D2354" s="24"/>
      <c r="E2354" s="24"/>
      <c r="F2354" s="24"/>
      <c r="G2354" s="24"/>
      <c r="I2354" s="24"/>
      <c r="J2354" s="24"/>
      <c r="K2354" s="24"/>
      <c r="L2354" s="24"/>
      <c r="M2354" s="24"/>
      <c r="N2354" s="24"/>
      <c r="O2354" s="24"/>
      <c r="P2354" s="24"/>
      <c r="Q2354" s="24"/>
      <c r="R2354" s="24"/>
      <c r="S2354" s="24"/>
      <c r="T2354" s="24"/>
      <c r="U2354" s="24"/>
      <c r="V2354" s="24"/>
      <c r="X2354" s="24"/>
      <c r="Y2354" s="24"/>
      <c r="Z2354" s="24"/>
      <c r="AA2354" s="24"/>
      <c r="AB2354" s="24"/>
      <c r="AC2354" s="24"/>
    </row>
    <row r="2355" spans="1:29">
      <c r="A2355" s="24"/>
      <c r="B2355" s="24"/>
      <c r="C2355" s="24"/>
      <c r="D2355" s="24"/>
      <c r="E2355" s="24"/>
      <c r="F2355" s="24"/>
      <c r="G2355" s="24"/>
      <c r="I2355" s="24"/>
      <c r="J2355" s="24"/>
      <c r="K2355" s="24"/>
      <c r="L2355" s="24"/>
      <c r="M2355" s="24"/>
      <c r="N2355" s="24"/>
      <c r="O2355" s="24"/>
      <c r="P2355" s="24"/>
      <c r="Q2355" s="24"/>
      <c r="R2355" s="24"/>
      <c r="S2355" s="24"/>
      <c r="T2355" s="24"/>
      <c r="U2355" s="24"/>
      <c r="V2355" s="24"/>
      <c r="X2355" s="24"/>
      <c r="Y2355" s="24"/>
      <c r="Z2355" s="24"/>
      <c r="AA2355" s="24"/>
      <c r="AB2355" s="24"/>
      <c r="AC2355" s="24"/>
    </row>
    <row r="2356" spans="1:29">
      <c r="A2356" s="24"/>
      <c r="B2356" s="24"/>
      <c r="C2356" s="24"/>
      <c r="D2356" s="24"/>
      <c r="E2356" s="24"/>
      <c r="F2356" s="24"/>
      <c r="G2356" s="24"/>
      <c r="I2356" s="24"/>
      <c r="J2356" s="24"/>
      <c r="K2356" s="24"/>
      <c r="L2356" s="24"/>
      <c r="M2356" s="24"/>
      <c r="N2356" s="24"/>
      <c r="O2356" s="24"/>
      <c r="P2356" s="24"/>
      <c r="Q2356" s="24"/>
      <c r="R2356" s="24"/>
      <c r="S2356" s="24"/>
      <c r="T2356" s="24"/>
      <c r="U2356" s="24"/>
      <c r="V2356" s="24"/>
      <c r="X2356" s="24"/>
      <c r="Y2356" s="24"/>
      <c r="Z2356" s="24"/>
      <c r="AA2356" s="24"/>
      <c r="AB2356" s="24"/>
      <c r="AC2356" s="24"/>
    </row>
    <row r="2357" spans="1:29">
      <c r="A2357" s="24"/>
      <c r="B2357" s="24"/>
      <c r="C2357" s="24"/>
      <c r="D2357" s="24"/>
      <c r="E2357" s="24"/>
      <c r="F2357" s="24"/>
      <c r="G2357" s="24"/>
      <c r="I2357" s="24"/>
      <c r="J2357" s="24"/>
      <c r="K2357" s="24"/>
      <c r="L2357" s="24"/>
      <c r="M2357" s="24"/>
      <c r="N2357" s="24"/>
      <c r="O2357" s="24"/>
      <c r="P2357" s="24"/>
      <c r="Q2357" s="24"/>
      <c r="R2357" s="24"/>
      <c r="S2357" s="24"/>
      <c r="T2357" s="24"/>
      <c r="U2357" s="24"/>
      <c r="V2357" s="24"/>
      <c r="X2357" s="24"/>
      <c r="Y2357" s="24"/>
      <c r="Z2357" s="24"/>
      <c r="AA2357" s="24"/>
      <c r="AB2357" s="24"/>
      <c r="AC2357" s="24"/>
    </row>
    <row r="2358" spans="1:29">
      <c r="A2358" s="24"/>
      <c r="B2358" s="24"/>
      <c r="C2358" s="24"/>
      <c r="D2358" s="24"/>
      <c r="E2358" s="24"/>
      <c r="F2358" s="24"/>
      <c r="G2358" s="24"/>
      <c r="I2358" s="24"/>
      <c r="J2358" s="24"/>
      <c r="K2358" s="24"/>
      <c r="L2358" s="24"/>
      <c r="M2358" s="24"/>
      <c r="N2358" s="24"/>
      <c r="O2358" s="24"/>
      <c r="P2358" s="24"/>
      <c r="Q2358" s="24"/>
      <c r="R2358" s="24"/>
      <c r="S2358" s="24"/>
      <c r="T2358" s="24"/>
      <c r="U2358" s="24"/>
      <c r="V2358" s="24"/>
      <c r="X2358" s="24"/>
      <c r="Y2358" s="24"/>
      <c r="Z2358" s="24"/>
      <c r="AA2358" s="24"/>
      <c r="AB2358" s="24"/>
      <c r="AC2358" s="24"/>
    </row>
    <row r="2359" spans="1:29">
      <c r="A2359" s="24"/>
      <c r="B2359" s="24"/>
      <c r="C2359" s="24"/>
      <c r="D2359" s="24"/>
      <c r="E2359" s="24"/>
      <c r="F2359" s="24"/>
      <c r="G2359" s="24"/>
      <c r="I2359" s="24"/>
      <c r="J2359" s="24"/>
      <c r="K2359" s="24"/>
      <c r="L2359" s="24"/>
      <c r="M2359" s="24"/>
      <c r="N2359" s="24"/>
      <c r="O2359" s="24"/>
      <c r="P2359" s="24"/>
      <c r="Q2359" s="24"/>
      <c r="R2359" s="24"/>
      <c r="S2359" s="24"/>
      <c r="T2359" s="24"/>
      <c r="U2359" s="24"/>
      <c r="V2359" s="24"/>
      <c r="X2359" s="24"/>
      <c r="Y2359" s="24"/>
      <c r="Z2359" s="24"/>
      <c r="AA2359" s="24"/>
      <c r="AB2359" s="24"/>
      <c r="AC2359" s="24"/>
    </row>
    <row r="2360" spans="1:29">
      <c r="A2360" s="24"/>
      <c r="B2360" s="24"/>
      <c r="C2360" s="24"/>
      <c r="D2360" s="24"/>
      <c r="E2360" s="24"/>
      <c r="F2360" s="24"/>
      <c r="G2360" s="24"/>
      <c r="I2360" s="24"/>
      <c r="J2360" s="24"/>
      <c r="K2360" s="24"/>
      <c r="L2360" s="24"/>
      <c r="M2360" s="24"/>
      <c r="N2360" s="24"/>
      <c r="O2360" s="24"/>
      <c r="P2360" s="24"/>
      <c r="Q2360" s="24"/>
      <c r="R2360" s="24"/>
      <c r="S2360" s="24"/>
      <c r="T2360" s="24"/>
      <c r="U2360" s="24"/>
      <c r="V2360" s="24"/>
      <c r="X2360" s="24"/>
      <c r="Y2360" s="24"/>
      <c r="Z2360" s="24"/>
      <c r="AA2360" s="24"/>
      <c r="AB2360" s="24"/>
      <c r="AC2360" s="24"/>
    </row>
    <row r="2361" spans="1:29">
      <c r="A2361" s="24"/>
      <c r="B2361" s="24"/>
      <c r="C2361" s="24"/>
      <c r="D2361" s="24"/>
      <c r="E2361" s="24"/>
      <c r="F2361" s="24"/>
      <c r="G2361" s="24"/>
      <c r="I2361" s="24"/>
      <c r="J2361" s="24"/>
      <c r="K2361" s="24"/>
      <c r="L2361" s="24"/>
      <c r="M2361" s="24"/>
      <c r="N2361" s="24"/>
      <c r="O2361" s="24"/>
      <c r="P2361" s="24"/>
      <c r="Q2361" s="24"/>
      <c r="R2361" s="24"/>
      <c r="S2361" s="24"/>
      <c r="T2361" s="24"/>
      <c r="U2361" s="24"/>
      <c r="V2361" s="24"/>
      <c r="X2361" s="24"/>
      <c r="Y2361" s="24"/>
      <c r="Z2361" s="24"/>
      <c r="AA2361" s="24"/>
      <c r="AB2361" s="24"/>
      <c r="AC2361" s="24"/>
    </row>
    <row r="2362" spans="1:29">
      <c r="A2362" s="24"/>
      <c r="B2362" s="24"/>
      <c r="C2362" s="24"/>
      <c r="D2362" s="24"/>
      <c r="E2362" s="24"/>
      <c r="F2362" s="24"/>
      <c r="G2362" s="24"/>
      <c r="I2362" s="24"/>
      <c r="J2362" s="24"/>
      <c r="K2362" s="24"/>
      <c r="L2362" s="24"/>
      <c r="M2362" s="24"/>
      <c r="N2362" s="24"/>
      <c r="O2362" s="24"/>
      <c r="P2362" s="24"/>
      <c r="Q2362" s="24"/>
      <c r="R2362" s="24"/>
      <c r="S2362" s="24"/>
      <c r="T2362" s="24"/>
      <c r="U2362" s="24"/>
      <c r="V2362" s="24"/>
      <c r="X2362" s="24"/>
      <c r="Y2362" s="24"/>
      <c r="Z2362" s="24"/>
      <c r="AA2362" s="24"/>
      <c r="AB2362" s="24"/>
      <c r="AC2362" s="24"/>
    </row>
    <row r="2363" spans="1:29">
      <c r="A2363" s="24"/>
      <c r="B2363" s="24"/>
      <c r="C2363" s="24"/>
      <c r="D2363" s="24"/>
      <c r="E2363" s="24"/>
      <c r="F2363" s="24"/>
      <c r="G2363" s="24"/>
      <c r="I2363" s="24"/>
      <c r="J2363" s="24"/>
      <c r="K2363" s="24"/>
      <c r="L2363" s="24"/>
      <c r="M2363" s="24"/>
      <c r="N2363" s="24"/>
      <c r="O2363" s="24"/>
      <c r="P2363" s="24"/>
      <c r="Q2363" s="24"/>
      <c r="R2363" s="24"/>
      <c r="S2363" s="24"/>
      <c r="T2363" s="24"/>
      <c r="U2363" s="24"/>
      <c r="V2363" s="24"/>
      <c r="X2363" s="24"/>
      <c r="Y2363" s="24"/>
      <c r="Z2363" s="24"/>
      <c r="AA2363" s="24"/>
      <c r="AB2363" s="24"/>
      <c r="AC2363" s="24"/>
    </row>
    <row r="2364" spans="1:29">
      <c r="A2364" s="24"/>
      <c r="B2364" s="24"/>
      <c r="C2364" s="24"/>
      <c r="D2364" s="24"/>
      <c r="E2364" s="24"/>
      <c r="F2364" s="24"/>
      <c r="G2364" s="24"/>
      <c r="I2364" s="24"/>
      <c r="J2364" s="24"/>
      <c r="K2364" s="24"/>
      <c r="L2364" s="24"/>
      <c r="M2364" s="24"/>
      <c r="N2364" s="24"/>
      <c r="O2364" s="24"/>
      <c r="P2364" s="24"/>
      <c r="Q2364" s="24"/>
      <c r="R2364" s="24"/>
      <c r="S2364" s="24"/>
      <c r="T2364" s="24"/>
      <c r="U2364" s="24"/>
      <c r="V2364" s="24"/>
      <c r="X2364" s="24"/>
      <c r="Y2364" s="24"/>
      <c r="Z2364" s="24"/>
      <c r="AA2364" s="24"/>
      <c r="AB2364" s="24"/>
      <c r="AC2364" s="24"/>
    </row>
    <row r="2365" spans="1:29">
      <c r="A2365" s="24"/>
      <c r="B2365" s="24"/>
      <c r="C2365" s="24"/>
      <c r="D2365" s="24"/>
      <c r="E2365" s="24"/>
      <c r="F2365" s="24"/>
      <c r="G2365" s="24"/>
      <c r="I2365" s="24"/>
      <c r="J2365" s="24"/>
      <c r="K2365" s="24"/>
      <c r="L2365" s="24"/>
      <c r="M2365" s="24"/>
      <c r="N2365" s="24"/>
      <c r="O2365" s="24"/>
      <c r="P2365" s="24"/>
      <c r="Q2365" s="24"/>
      <c r="R2365" s="24"/>
      <c r="S2365" s="24"/>
      <c r="T2365" s="24"/>
      <c r="U2365" s="24"/>
      <c r="V2365" s="24"/>
      <c r="X2365" s="24"/>
      <c r="Y2365" s="24"/>
      <c r="Z2365" s="24"/>
      <c r="AA2365" s="24"/>
      <c r="AB2365" s="24"/>
      <c r="AC2365" s="24"/>
    </row>
    <row r="2366" spans="1:29">
      <c r="A2366" s="24"/>
      <c r="B2366" s="24"/>
      <c r="C2366" s="24"/>
      <c r="D2366" s="24"/>
      <c r="E2366" s="24"/>
      <c r="F2366" s="24"/>
      <c r="G2366" s="24"/>
      <c r="I2366" s="24"/>
      <c r="J2366" s="24"/>
      <c r="K2366" s="24"/>
      <c r="L2366" s="24"/>
      <c r="M2366" s="24"/>
      <c r="N2366" s="24"/>
      <c r="O2366" s="24"/>
      <c r="P2366" s="24"/>
      <c r="Q2366" s="24"/>
      <c r="R2366" s="24"/>
      <c r="S2366" s="24"/>
      <c r="T2366" s="24"/>
      <c r="U2366" s="24"/>
      <c r="V2366" s="24"/>
      <c r="X2366" s="24"/>
      <c r="Y2366" s="24"/>
      <c r="Z2366" s="24"/>
      <c r="AA2366" s="24"/>
      <c r="AB2366" s="24"/>
      <c r="AC2366" s="24"/>
    </row>
    <row r="2367" spans="1:29">
      <c r="A2367" s="24"/>
      <c r="B2367" s="24"/>
      <c r="C2367" s="24"/>
      <c r="D2367" s="24"/>
      <c r="E2367" s="24"/>
      <c r="F2367" s="24"/>
      <c r="G2367" s="24"/>
      <c r="I2367" s="24"/>
      <c r="J2367" s="24"/>
      <c r="K2367" s="24"/>
      <c r="L2367" s="24"/>
      <c r="M2367" s="24"/>
      <c r="N2367" s="24"/>
      <c r="O2367" s="24"/>
      <c r="P2367" s="24"/>
      <c r="Q2367" s="24"/>
      <c r="R2367" s="24"/>
      <c r="S2367" s="24"/>
      <c r="T2367" s="24"/>
      <c r="U2367" s="24"/>
      <c r="V2367" s="24"/>
      <c r="X2367" s="24"/>
      <c r="Y2367" s="24"/>
      <c r="Z2367" s="24"/>
      <c r="AA2367" s="24"/>
      <c r="AB2367" s="24"/>
      <c r="AC2367" s="24"/>
    </row>
    <row r="2368" spans="1:29">
      <c r="A2368" s="24"/>
      <c r="B2368" s="24"/>
      <c r="C2368" s="24"/>
      <c r="D2368" s="24"/>
      <c r="E2368" s="24"/>
      <c r="F2368" s="24"/>
      <c r="G2368" s="24"/>
      <c r="I2368" s="24"/>
      <c r="J2368" s="24"/>
      <c r="K2368" s="24"/>
      <c r="L2368" s="24"/>
      <c r="M2368" s="24"/>
      <c r="N2368" s="24"/>
      <c r="O2368" s="24"/>
      <c r="P2368" s="24"/>
      <c r="Q2368" s="24"/>
      <c r="R2368" s="24"/>
      <c r="S2368" s="24"/>
      <c r="T2368" s="24"/>
      <c r="U2368" s="24"/>
      <c r="V2368" s="24"/>
      <c r="X2368" s="24"/>
      <c r="Y2368" s="24"/>
      <c r="Z2368" s="24"/>
      <c r="AA2368" s="24"/>
      <c r="AB2368" s="24"/>
      <c r="AC2368" s="24"/>
    </row>
    <row r="2369" spans="1:29">
      <c r="A2369" s="24"/>
      <c r="B2369" s="24"/>
      <c r="C2369" s="24"/>
      <c r="D2369" s="24"/>
      <c r="E2369" s="24"/>
      <c r="F2369" s="24"/>
      <c r="G2369" s="24"/>
      <c r="I2369" s="24"/>
      <c r="J2369" s="24"/>
      <c r="K2369" s="24"/>
      <c r="L2369" s="24"/>
      <c r="M2369" s="24"/>
      <c r="N2369" s="24"/>
      <c r="O2369" s="24"/>
      <c r="P2369" s="24"/>
      <c r="Q2369" s="24"/>
      <c r="R2369" s="24"/>
      <c r="S2369" s="24"/>
      <c r="T2369" s="24"/>
      <c r="U2369" s="24"/>
      <c r="V2369" s="24"/>
      <c r="X2369" s="24"/>
      <c r="Y2369" s="24"/>
      <c r="Z2369" s="24"/>
      <c r="AA2369" s="24"/>
      <c r="AB2369" s="24"/>
      <c r="AC2369" s="24"/>
    </row>
    <row r="2370" spans="1:29">
      <c r="A2370" s="24"/>
      <c r="B2370" s="24"/>
      <c r="C2370" s="24"/>
      <c r="D2370" s="24"/>
      <c r="E2370" s="24"/>
      <c r="F2370" s="24"/>
      <c r="G2370" s="24"/>
      <c r="I2370" s="24"/>
      <c r="J2370" s="24"/>
      <c r="K2370" s="24"/>
      <c r="L2370" s="24"/>
      <c r="M2370" s="24"/>
      <c r="N2370" s="24"/>
      <c r="O2370" s="24"/>
      <c r="P2370" s="24"/>
      <c r="Q2370" s="24"/>
      <c r="R2370" s="24"/>
      <c r="S2370" s="24"/>
      <c r="T2370" s="24"/>
      <c r="U2370" s="24"/>
      <c r="V2370" s="24"/>
      <c r="X2370" s="24"/>
      <c r="Y2370" s="24"/>
      <c r="Z2370" s="24"/>
      <c r="AA2370" s="24"/>
      <c r="AB2370" s="24"/>
      <c r="AC2370" s="24"/>
    </row>
    <row r="2371" spans="1:29">
      <c r="A2371" s="24"/>
      <c r="B2371" s="24"/>
      <c r="C2371" s="24"/>
      <c r="D2371" s="24"/>
      <c r="E2371" s="24"/>
      <c r="F2371" s="24"/>
      <c r="G2371" s="24"/>
      <c r="I2371" s="24"/>
      <c r="J2371" s="24"/>
      <c r="K2371" s="24"/>
      <c r="L2371" s="24"/>
      <c r="M2371" s="24"/>
      <c r="N2371" s="24"/>
      <c r="O2371" s="24"/>
      <c r="P2371" s="24"/>
      <c r="Q2371" s="24"/>
      <c r="R2371" s="24"/>
      <c r="S2371" s="24"/>
      <c r="T2371" s="24"/>
      <c r="U2371" s="24"/>
      <c r="V2371" s="24"/>
      <c r="X2371" s="24"/>
      <c r="Y2371" s="24"/>
      <c r="Z2371" s="24"/>
      <c r="AA2371" s="24"/>
      <c r="AB2371" s="24"/>
      <c r="AC2371" s="24"/>
    </row>
    <row r="2372" spans="1:29">
      <c r="A2372" s="24"/>
      <c r="B2372" s="24"/>
      <c r="C2372" s="24"/>
      <c r="D2372" s="24"/>
      <c r="E2372" s="24"/>
      <c r="F2372" s="24"/>
      <c r="G2372" s="24"/>
      <c r="I2372" s="24"/>
      <c r="J2372" s="24"/>
      <c r="K2372" s="24"/>
      <c r="L2372" s="24"/>
      <c r="M2372" s="24"/>
      <c r="N2372" s="24"/>
      <c r="O2372" s="24"/>
      <c r="P2372" s="24"/>
      <c r="Q2372" s="24"/>
      <c r="R2372" s="24"/>
      <c r="S2372" s="24"/>
      <c r="T2372" s="24"/>
      <c r="U2372" s="24"/>
      <c r="V2372" s="24"/>
      <c r="X2372" s="24"/>
      <c r="Y2372" s="24"/>
      <c r="Z2372" s="24"/>
      <c r="AA2372" s="24"/>
      <c r="AB2372" s="24"/>
      <c r="AC2372" s="24"/>
    </row>
    <row r="2373" spans="1:29">
      <c r="A2373" s="24"/>
      <c r="B2373" s="24"/>
      <c r="C2373" s="24"/>
      <c r="D2373" s="24"/>
      <c r="E2373" s="24"/>
      <c r="F2373" s="24"/>
      <c r="G2373" s="24"/>
      <c r="I2373" s="24"/>
      <c r="J2373" s="24"/>
      <c r="K2373" s="24"/>
      <c r="L2373" s="24"/>
      <c r="M2373" s="24"/>
      <c r="N2373" s="24"/>
      <c r="O2373" s="24"/>
      <c r="P2373" s="24"/>
      <c r="Q2373" s="24"/>
      <c r="R2373" s="24"/>
      <c r="S2373" s="24"/>
      <c r="T2373" s="24"/>
      <c r="U2373" s="24"/>
      <c r="V2373" s="24"/>
      <c r="X2373" s="24"/>
      <c r="Y2373" s="24"/>
      <c r="Z2373" s="24"/>
      <c r="AA2373" s="24"/>
      <c r="AB2373" s="24"/>
      <c r="AC2373" s="24"/>
    </row>
    <row r="2374" spans="1:29">
      <c r="A2374" s="24"/>
      <c r="B2374" s="24"/>
      <c r="C2374" s="24"/>
      <c r="D2374" s="24"/>
      <c r="E2374" s="24"/>
      <c r="F2374" s="24"/>
      <c r="G2374" s="24"/>
      <c r="I2374" s="24"/>
      <c r="J2374" s="24"/>
      <c r="K2374" s="24"/>
      <c r="L2374" s="24"/>
      <c r="M2374" s="24"/>
      <c r="N2374" s="24"/>
      <c r="O2374" s="24"/>
      <c r="P2374" s="24"/>
      <c r="Q2374" s="24"/>
      <c r="R2374" s="24"/>
      <c r="S2374" s="24"/>
      <c r="T2374" s="24"/>
      <c r="U2374" s="24"/>
      <c r="V2374" s="24"/>
      <c r="X2374" s="24"/>
      <c r="Y2374" s="24"/>
      <c r="Z2374" s="24"/>
      <c r="AA2374" s="24"/>
      <c r="AB2374" s="24"/>
      <c r="AC2374" s="24"/>
    </row>
    <row r="2375" spans="1:29">
      <c r="A2375" s="24"/>
      <c r="B2375" s="24"/>
      <c r="C2375" s="24"/>
      <c r="D2375" s="24"/>
      <c r="E2375" s="24"/>
      <c r="F2375" s="24"/>
      <c r="G2375" s="24"/>
      <c r="I2375" s="24"/>
      <c r="J2375" s="24"/>
      <c r="K2375" s="24"/>
      <c r="L2375" s="24"/>
      <c r="M2375" s="24"/>
      <c r="N2375" s="24"/>
      <c r="O2375" s="24"/>
      <c r="P2375" s="24"/>
      <c r="Q2375" s="24"/>
      <c r="R2375" s="24"/>
      <c r="S2375" s="24"/>
      <c r="T2375" s="24"/>
      <c r="U2375" s="24"/>
      <c r="V2375" s="24"/>
      <c r="X2375" s="24"/>
      <c r="Y2375" s="24"/>
      <c r="Z2375" s="24"/>
      <c r="AA2375" s="24"/>
      <c r="AB2375" s="24"/>
      <c r="AC2375" s="24"/>
    </row>
    <row r="2376" spans="1:29">
      <c r="A2376" s="24"/>
      <c r="B2376" s="24"/>
      <c r="C2376" s="24"/>
      <c r="D2376" s="24"/>
      <c r="E2376" s="24"/>
      <c r="F2376" s="24"/>
      <c r="G2376" s="24"/>
      <c r="I2376" s="24"/>
      <c r="J2376" s="24"/>
      <c r="K2376" s="24"/>
      <c r="L2376" s="24"/>
      <c r="M2376" s="24"/>
      <c r="N2376" s="24"/>
      <c r="O2376" s="24"/>
      <c r="P2376" s="24"/>
      <c r="Q2376" s="24"/>
      <c r="R2376" s="24"/>
      <c r="S2376" s="24"/>
      <c r="T2376" s="24"/>
      <c r="U2376" s="24"/>
      <c r="V2376" s="24"/>
      <c r="X2376" s="24"/>
      <c r="Y2376" s="24"/>
      <c r="Z2376" s="24"/>
      <c r="AA2376" s="24"/>
      <c r="AB2376" s="24"/>
      <c r="AC2376" s="24"/>
    </row>
    <row r="2377" spans="1:29">
      <c r="A2377" s="24"/>
      <c r="B2377" s="24"/>
      <c r="C2377" s="24"/>
      <c r="D2377" s="24"/>
      <c r="E2377" s="24"/>
      <c r="F2377" s="24"/>
      <c r="G2377" s="24"/>
      <c r="I2377" s="24"/>
      <c r="J2377" s="24"/>
      <c r="K2377" s="24"/>
      <c r="L2377" s="24"/>
      <c r="M2377" s="24"/>
      <c r="N2377" s="24"/>
      <c r="O2377" s="24"/>
      <c r="P2377" s="24"/>
      <c r="Q2377" s="24"/>
      <c r="R2377" s="24"/>
      <c r="S2377" s="24"/>
      <c r="T2377" s="24"/>
      <c r="U2377" s="24"/>
      <c r="V2377" s="24"/>
      <c r="X2377" s="24"/>
      <c r="Y2377" s="24"/>
      <c r="Z2377" s="24"/>
      <c r="AA2377" s="24"/>
      <c r="AB2377" s="24"/>
      <c r="AC2377" s="24"/>
    </row>
    <row r="2378" spans="1:29">
      <c r="A2378" s="24"/>
      <c r="B2378" s="24"/>
      <c r="C2378" s="24"/>
      <c r="D2378" s="24"/>
      <c r="E2378" s="24"/>
      <c r="F2378" s="24"/>
      <c r="G2378" s="24"/>
      <c r="I2378" s="24"/>
      <c r="J2378" s="24"/>
      <c r="K2378" s="24"/>
      <c r="L2378" s="24"/>
      <c r="M2378" s="24"/>
      <c r="N2378" s="24"/>
      <c r="O2378" s="24"/>
      <c r="P2378" s="24"/>
      <c r="Q2378" s="24"/>
      <c r="R2378" s="24"/>
      <c r="S2378" s="24"/>
      <c r="T2378" s="24"/>
      <c r="U2378" s="24"/>
      <c r="V2378" s="24"/>
      <c r="X2378" s="24"/>
      <c r="Y2378" s="24"/>
      <c r="Z2378" s="24"/>
      <c r="AA2378" s="24"/>
      <c r="AB2378" s="24"/>
      <c r="AC2378" s="24"/>
    </row>
    <row r="2379" spans="1:29">
      <c r="A2379" s="24"/>
      <c r="B2379" s="24"/>
      <c r="C2379" s="24"/>
      <c r="D2379" s="24"/>
      <c r="E2379" s="24"/>
      <c r="F2379" s="24"/>
      <c r="G2379" s="24"/>
      <c r="I2379" s="24"/>
      <c r="J2379" s="24"/>
      <c r="K2379" s="24"/>
      <c r="L2379" s="24"/>
      <c r="M2379" s="24"/>
      <c r="N2379" s="24"/>
      <c r="O2379" s="24"/>
      <c r="P2379" s="24"/>
      <c r="Q2379" s="24"/>
      <c r="R2379" s="24"/>
      <c r="S2379" s="24"/>
      <c r="T2379" s="24"/>
      <c r="U2379" s="24"/>
      <c r="V2379" s="24"/>
      <c r="X2379" s="24"/>
      <c r="Y2379" s="24"/>
      <c r="Z2379" s="24"/>
      <c r="AA2379" s="24"/>
      <c r="AB2379" s="24"/>
      <c r="AC2379" s="24"/>
    </row>
    <row r="2380" spans="1:29">
      <c r="A2380" s="24"/>
      <c r="B2380" s="24"/>
      <c r="C2380" s="24"/>
      <c r="D2380" s="24"/>
      <c r="E2380" s="24"/>
      <c r="F2380" s="24"/>
      <c r="G2380" s="24"/>
      <c r="I2380" s="24"/>
      <c r="J2380" s="24"/>
      <c r="K2380" s="24"/>
      <c r="L2380" s="24"/>
      <c r="M2380" s="24"/>
      <c r="N2380" s="24"/>
      <c r="O2380" s="24"/>
      <c r="P2380" s="24"/>
      <c r="Q2380" s="24"/>
      <c r="R2380" s="24"/>
      <c r="S2380" s="24"/>
      <c r="T2380" s="24"/>
      <c r="U2380" s="24"/>
      <c r="V2380" s="24"/>
      <c r="X2380" s="24"/>
      <c r="Y2380" s="24"/>
      <c r="Z2380" s="24"/>
      <c r="AA2380" s="24"/>
      <c r="AB2380" s="24"/>
      <c r="AC2380" s="24"/>
    </row>
    <row r="2381" spans="1:29">
      <c r="A2381" s="24"/>
      <c r="B2381" s="24"/>
      <c r="C2381" s="24"/>
      <c r="D2381" s="24"/>
      <c r="E2381" s="24"/>
      <c r="F2381" s="24"/>
      <c r="G2381" s="24"/>
      <c r="I2381" s="24"/>
      <c r="J2381" s="24"/>
      <c r="K2381" s="24"/>
      <c r="L2381" s="24"/>
      <c r="M2381" s="24"/>
      <c r="N2381" s="24"/>
      <c r="O2381" s="24"/>
      <c r="P2381" s="24"/>
      <c r="Q2381" s="24"/>
      <c r="R2381" s="24"/>
      <c r="S2381" s="24"/>
      <c r="T2381" s="24"/>
      <c r="U2381" s="24"/>
      <c r="V2381" s="24"/>
      <c r="X2381" s="24"/>
      <c r="Y2381" s="24"/>
      <c r="Z2381" s="24"/>
      <c r="AA2381" s="24"/>
      <c r="AB2381" s="24"/>
      <c r="AC2381" s="24"/>
    </row>
    <row r="2382" spans="1:29">
      <c r="A2382" s="24"/>
      <c r="B2382" s="24"/>
      <c r="C2382" s="24"/>
      <c r="D2382" s="24"/>
      <c r="E2382" s="24"/>
      <c r="F2382" s="24"/>
      <c r="G2382" s="24"/>
      <c r="I2382" s="24"/>
      <c r="J2382" s="24"/>
      <c r="K2382" s="24"/>
      <c r="L2382" s="24"/>
      <c r="M2382" s="24"/>
      <c r="N2382" s="24"/>
      <c r="O2382" s="24"/>
      <c r="P2382" s="24"/>
      <c r="Q2382" s="24"/>
      <c r="R2382" s="24"/>
      <c r="S2382" s="24"/>
      <c r="T2382" s="24"/>
      <c r="U2382" s="24"/>
      <c r="V2382" s="24"/>
      <c r="X2382" s="24"/>
      <c r="Y2382" s="24"/>
      <c r="Z2382" s="24"/>
      <c r="AA2382" s="24"/>
      <c r="AB2382" s="24"/>
      <c r="AC2382" s="24"/>
    </row>
    <row r="2383" spans="1:29">
      <c r="A2383" s="24"/>
      <c r="B2383" s="24"/>
      <c r="C2383" s="24"/>
      <c r="D2383" s="24"/>
      <c r="E2383" s="24"/>
      <c r="F2383" s="24"/>
      <c r="G2383" s="24"/>
      <c r="I2383" s="24"/>
      <c r="J2383" s="24"/>
      <c r="K2383" s="24"/>
      <c r="L2383" s="24"/>
      <c r="M2383" s="24"/>
      <c r="N2383" s="24"/>
      <c r="O2383" s="24"/>
      <c r="P2383" s="24"/>
      <c r="Q2383" s="24"/>
      <c r="R2383" s="24"/>
      <c r="S2383" s="24"/>
      <c r="T2383" s="24"/>
      <c r="U2383" s="24"/>
      <c r="V2383" s="24"/>
      <c r="X2383" s="24"/>
      <c r="Y2383" s="24"/>
      <c r="Z2383" s="24"/>
      <c r="AA2383" s="24"/>
      <c r="AB2383" s="24"/>
      <c r="AC2383" s="24"/>
    </row>
    <row r="2384" spans="1:29">
      <c r="A2384" s="24"/>
      <c r="B2384" s="24"/>
      <c r="C2384" s="24"/>
      <c r="D2384" s="24"/>
      <c r="E2384" s="24"/>
      <c r="F2384" s="24"/>
      <c r="G2384" s="24"/>
      <c r="I2384" s="24"/>
      <c r="J2384" s="24"/>
      <c r="K2384" s="24"/>
      <c r="L2384" s="24"/>
      <c r="M2384" s="24"/>
      <c r="N2384" s="24"/>
      <c r="O2384" s="24"/>
      <c r="P2384" s="24"/>
      <c r="Q2384" s="24"/>
      <c r="R2384" s="24"/>
      <c r="S2384" s="24"/>
      <c r="T2384" s="24"/>
      <c r="U2384" s="24"/>
      <c r="V2384" s="24"/>
      <c r="X2384" s="24"/>
      <c r="Y2384" s="24"/>
      <c r="Z2384" s="24"/>
      <c r="AA2384" s="24"/>
      <c r="AB2384" s="24"/>
      <c r="AC2384" s="24"/>
    </row>
    <row r="2385" spans="1:29">
      <c r="A2385" s="24"/>
      <c r="B2385" s="24"/>
      <c r="C2385" s="24"/>
      <c r="D2385" s="24"/>
      <c r="E2385" s="24"/>
      <c r="F2385" s="24"/>
      <c r="G2385" s="24"/>
      <c r="I2385" s="24"/>
      <c r="J2385" s="24"/>
      <c r="K2385" s="24"/>
      <c r="L2385" s="24"/>
      <c r="M2385" s="24"/>
      <c r="N2385" s="24"/>
      <c r="O2385" s="24"/>
      <c r="P2385" s="24"/>
      <c r="Q2385" s="24"/>
      <c r="R2385" s="24"/>
      <c r="S2385" s="24"/>
      <c r="T2385" s="24"/>
      <c r="U2385" s="24"/>
      <c r="V2385" s="24"/>
      <c r="X2385" s="24"/>
      <c r="Y2385" s="24"/>
      <c r="Z2385" s="24"/>
      <c r="AA2385" s="24"/>
      <c r="AB2385" s="24"/>
      <c r="AC2385" s="24"/>
    </row>
    <row r="2386" spans="1:29">
      <c r="A2386" s="24"/>
      <c r="B2386" s="24"/>
      <c r="C2386" s="24"/>
      <c r="D2386" s="24"/>
      <c r="E2386" s="24"/>
      <c r="F2386" s="24"/>
      <c r="G2386" s="24"/>
      <c r="I2386" s="24"/>
      <c r="J2386" s="24"/>
      <c r="K2386" s="24"/>
      <c r="L2386" s="24"/>
      <c r="M2386" s="24"/>
      <c r="N2386" s="24"/>
      <c r="O2386" s="24"/>
      <c r="P2386" s="24"/>
      <c r="Q2386" s="24"/>
      <c r="R2386" s="24"/>
      <c r="S2386" s="24"/>
      <c r="T2386" s="24"/>
      <c r="U2386" s="24"/>
      <c r="V2386" s="24"/>
      <c r="X2386" s="24"/>
      <c r="Y2386" s="24"/>
      <c r="Z2386" s="24"/>
      <c r="AA2386" s="24"/>
      <c r="AB2386" s="24"/>
      <c r="AC2386" s="24"/>
    </row>
    <row r="2387" spans="1:29">
      <c r="A2387" s="24"/>
      <c r="B2387" s="24"/>
      <c r="C2387" s="24"/>
      <c r="D2387" s="24"/>
      <c r="E2387" s="24"/>
      <c r="F2387" s="24"/>
      <c r="G2387" s="24"/>
      <c r="I2387" s="24"/>
      <c r="J2387" s="24"/>
      <c r="K2387" s="24"/>
      <c r="L2387" s="24"/>
      <c r="M2387" s="24"/>
      <c r="N2387" s="24"/>
      <c r="O2387" s="24"/>
      <c r="P2387" s="24"/>
      <c r="Q2387" s="24"/>
      <c r="R2387" s="24"/>
      <c r="S2387" s="24"/>
      <c r="T2387" s="24"/>
      <c r="U2387" s="24"/>
      <c r="V2387" s="24"/>
      <c r="X2387" s="24"/>
      <c r="Y2387" s="24"/>
      <c r="Z2387" s="24"/>
      <c r="AA2387" s="24"/>
      <c r="AB2387" s="24"/>
      <c r="AC2387" s="24"/>
    </row>
    <row r="2388" spans="1:29">
      <c r="A2388" s="24"/>
      <c r="B2388" s="24"/>
      <c r="C2388" s="24"/>
      <c r="D2388" s="24"/>
      <c r="E2388" s="24"/>
      <c r="F2388" s="24"/>
      <c r="G2388" s="24"/>
      <c r="I2388" s="24"/>
      <c r="J2388" s="24"/>
      <c r="K2388" s="24"/>
      <c r="L2388" s="24"/>
      <c r="M2388" s="24"/>
      <c r="N2388" s="24"/>
      <c r="O2388" s="24"/>
      <c r="P2388" s="24"/>
      <c r="Q2388" s="24"/>
      <c r="R2388" s="24"/>
      <c r="S2388" s="24"/>
      <c r="T2388" s="24"/>
      <c r="U2388" s="24"/>
      <c r="V2388" s="24"/>
      <c r="X2388" s="24"/>
      <c r="Y2388" s="24"/>
      <c r="Z2388" s="24"/>
      <c r="AA2388" s="24"/>
      <c r="AB2388" s="24"/>
      <c r="AC2388" s="24"/>
    </row>
    <row r="2389" spans="1:29">
      <c r="A2389" s="24"/>
      <c r="B2389" s="24"/>
      <c r="C2389" s="24"/>
      <c r="D2389" s="24"/>
      <c r="E2389" s="24"/>
      <c r="F2389" s="24"/>
      <c r="G2389" s="24"/>
      <c r="I2389" s="24"/>
      <c r="J2389" s="24"/>
      <c r="K2389" s="24"/>
      <c r="L2389" s="24"/>
      <c r="M2389" s="24"/>
      <c r="N2389" s="24"/>
      <c r="O2389" s="24"/>
      <c r="P2389" s="24"/>
      <c r="Q2389" s="24"/>
      <c r="R2389" s="24"/>
      <c r="S2389" s="24"/>
      <c r="T2389" s="24"/>
      <c r="U2389" s="24"/>
      <c r="V2389" s="24"/>
      <c r="X2389" s="24"/>
      <c r="Y2389" s="24"/>
      <c r="Z2389" s="24"/>
      <c r="AA2389" s="24"/>
      <c r="AB2389" s="24"/>
      <c r="AC2389" s="24"/>
    </row>
    <row r="2390" spans="1:29">
      <c r="A2390" s="24"/>
      <c r="B2390" s="24"/>
      <c r="C2390" s="24"/>
      <c r="D2390" s="24"/>
      <c r="E2390" s="24"/>
      <c r="F2390" s="24"/>
      <c r="G2390" s="24"/>
      <c r="I2390" s="24"/>
      <c r="J2390" s="24"/>
      <c r="K2390" s="24"/>
      <c r="L2390" s="24"/>
      <c r="M2390" s="24"/>
      <c r="N2390" s="24"/>
      <c r="O2390" s="24"/>
      <c r="P2390" s="24"/>
      <c r="Q2390" s="24"/>
      <c r="R2390" s="24"/>
      <c r="S2390" s="24"/>
      <c r="T2390" s="24"/>
      <c r="U2390" s="24"/>
      <c r="V2390" s="24"/>
      <c r="X2390" s="24"/>
      <c r="Y2390" s="24"/>
      <c r="Z2390" s="24"/>
      <c r="AA2390" s="24"/>
      <c r="AB2390" s="24"/>
      <c r="AC2390" s="24"/>
    </row>
    <row r="2391" spans="1:29">
      <c r="A2391" s="24"/>
      <c r="B2391" s="24"/>
      <c r="C2391" s="24"/>
      <c r="D2391" s="24"/>
      <c r="E2391" s="24"/>
      <c r="F2391" s="24"/>
      <c r="G2391" s="24"/>
      <c r="I2391" s="24"/>
      <c r="J2391" s="24"/>
      <c r="K2391" s="24"/>
      <c r="L2391" s="24"/>
      <c r="M2391" s="24"/>
      <c r="N2391" s="24"/>
      <c r="O2391" s="24"/>
      <c r="P2391" s="24"/>
      <c r="Q2391" s="24"/>
      <c r="R2391" s="24"/>
      <c r="S2391" s="24"/>
      <c r="T2391" s="24"/>
      <c r="U2391" s="24"/>
      <c r="V2391" s="24"/>
      <c r="X2391" s="24"/>
      <c r="Y2391" s="24"/>
      <c r="Z2391" s="24"/>
      <c r="AA2391" s="24"/>
      <c r="AB2391" s="24"/>
      <c r="AC2391" s="24"/>
    </row>
    <row r="2392" spans="1:29">
      <c r="A2392" s="24"/>
      <c r="B2392" s="24"/>
      <c r="C2392" s="24"/>
      <c r="D2392" s="24"/>
      <c r="E2392" s="24"/>
      <c r="F2392" s="24"/>
      <c r="G2392" s="24"/>
      <c r="I2392" s="24"/>
      <c r="J2392" s="24"/>
      <c r="K2392" s="24"/>
      <c r="L2392" s="24"/>
      <c r="M2392" s="24"/>
      <c r="N2392" s="24"/>
      <c r="O2392" s="24"/>
      <c r="P2392" s="24"/>
      <c r="Q2392" s="24"/>
      <c r="R2392" s="24"/>
      <c r="S2392" s="24"/>
      <c r="T2392" s="24"/>
      <c r="U2392" s="24"/>
      <c r="V2392" s="24"/>
      <c r="X2392" s="24"/>
      <c r="Y2392" s="24"/>
      <c r="Z2392" s="24"/>
      <c r="AA2392" s="24"/>
      <c r="AB2392" s="24"/>
      <c r="AC2392" s="24"/>
    </row>
    <row r="2393" spans="1:29">
      <c r="A2393" s="24"/>
      <c r="B2393" s="24"/>
      <c r="C2393" s="24"/>
      <c r="D2393" s="24"/>
      <c r="E2393" s="24"/>
      <c r="F2393" s="24"/>
      <c r="G2393" s="24"/>
      <c r="I2393" s="24"/>
      <c r="J2393" s="24"/>
      <c r="K2393" s="24"/>
      <c r="L2393" s="24"/>
      <c r="M2393" s="24"/>
      <c r="N2393" s="24"/>
      <c r="O2393" s="24"/>
      <c r="P2393" s="24"/>
      <c r="Q2393" s="24"/>
      <c r="R2393" s="24"/>
      <c r="S2393" s="24"/>
      <c r="T2393" s="24"/>
      <c r="U2393" s="24"/>
      <c r="V2393" s="24"/>
      <c r="X2393" s="24"/>
      <c r="Y2393" s="24"/>
      <c r="Z2393" s="24"/>
      <c r="AA2393" s="24"/>
      <c r="AB2393" s="24"/>
      <c r="AC2393" s="24"/>
    </row>
    <row r="2394" spans="1:29">
      <c r="A2394" s="24"/>
      <c r="B2394" s="24"/>
      <c r="C2394" s="24"/>
      <c r="D2394" s="24"/>
      <c r="E2394" s="24"/>
      <c r="F2394" s="24"/>
      <c r="G2394" s="24"/>
      <c r="I2394" s="24"/>
      <c r="J2394" s="24"/>
      <c r="K2394" s="24"/>
      <c r="L2394" s="24"/>
      <c r="M2394" s="24"/>
      <c r="N2394" s="24"/>
      <c r="O2394" s="24"/>
      <c r="P2394" s="24"/>
      <c r="Q2394" s="24"/>
      <c r="R2394" s="24"/>
      <c r="S2394" s="24"/>
      <c r="T2394" s="24"/>
      <c r="U2394" s="24"/>
      <c r="V2394" s="24"/>
      <c r="X2394" s="24"/>
      <c r="Y2394" s="24"/>
      <c r="Z2394" s="24"/>
      <c r="AA2394" s="24"/>
      <c r="AB2394" s="24"/>
      <c r="AC2394" s="24"/>
    </row>
    <row r="2395" spans="1:29">
      <c r="A2395" s="24"/>
      <c r="B2395" s="24"/>
      <c r="C2395" s="24"/>
      <c r="D2395" s="24"/>
      <c r="E2395" s="24"/>
      <c r="F2395" s="24"/>
      <c r="G2395" s="24"/>
      <c r="I2395" s="24"/>
      <c r="J2395" s="24"/>
      <c r="K2395" s="24"/>
      <c r="L2395" s="24"/>
      <c r="M2395" s="24"/>
      <c r="N2395" s="24"/>
      <c r="O2395" s="24"/>
      <c r="P2395" s="24"/>
      <c r="Q2395" s="24"/>
      <c r="R2395" s="24"/>
      <c r="S2395" s="24"/>
      <c r="T2395" s="24"/>
      <c r="U2395" s="24"/>
      <c r="V2395" s="24"/>
      <c r="X2395" s="24"/>
      <c r="Y2395" s="24"/>
      <c r="Z2395" s="24"/>
      <c r="AA2395" s="24"/>
      <c r="AB2395" s="24"/>
      <c r="AC2395" s="24"/>
    </row>
    <row r="2396" spans="1:29">
      <c r="A2396" s="24"/>
      <c r="B2396" s="24"/>
      <c r="C2396" s="24"/>
      <c r="D2396" s="24"/>
      <c r="E2396" s="24"/>
      <c r="F2396" s="24"/>
      <c r="G2396" s="24"/>
      <c r="I2396" s="24"/>
      <c r="J2396" s="24"/>
      <c r="K2396" s="24"/>
      <c r="L2396" s="24"/>
      <c r="M2396" s="24"/>
      <c r="N2396" s="24"/>
      <c r="O2396" s="24"/>
      <c r="P2396" s="24"/>
      <c r="Q2396" s="24"/>
      <c r="R2396" s="24"/>
      <c r="S2396" s="24"/>
      <c r="T2396" s="24"/>
      <c r="U2396" s="24"/>
      <c r="V2396" s="24"/>
      <c r="X2396" s="24"/>
      <c r="Y2396" s="24"/>
      <c r="Z2396" s="24"/>
      <c r="AA2396" s="24"/>
      <c r="AB2396" s="24"/>
      <c r="AC2396" s="24"/>
    </row>
    <row r="2397" spans="1:29">
      <c r="A2397" s="24"/>
      <c r="B2397" s="24"/>
      <c r="C2397" s="24"/>
      <c r="D2397" s="24"/>
      <c r="E2397" s="24"/>
      <c r="F2397" s="24"/>
      <c r="G2397" s="24"/>
      <c r="I2397" s="24"/>
      <c r="J2397" s="24"/>
      <c r="K2397" s="24"/>
      <c r="L2397" s="24"/>
      <c r="M2397" s="24"/>
      <c r="N2397" s="24"/>
      <c r="O2397" s="24"/>
      <c r="P2397" s="24"/>
      <c r="Q2397" s="24"/>
      <c r="R2397" s="24"/>
      <c r="S2397" s="24"/>
      <c r="T2397" s="24"/>
      <c r="U2397" s="24"/>
      <c r="V2397" s="24"/>
      <c r="X2397" s="24"/>
      <c r="Y2397" s="24"/>
      <c r="Z2397" s="24"/>
      <c r="AA2397" s="24"/>
      <c r="AB2397" s="24"/>
      <c r="AC2397" s="24"/>
    </row>
    <row r="2398" spans="1:29">
      <c r="A2398" s="24"/>
      <c r="B2398" s="24"/>
      <c r="C2398" s="24"/>
      <c r="D2398" s="24"/>
      <c r="E2398" s="24"/>
      <c r="F2398" s="24"/>
      <c r="G2398" s="24"/>
      <c r="I2398" s="24"/>
      <c r="J2398" s="24"/>
      <c r="K2398" s="24"/>
      <c r="L2398" s="24"/>
      <c r="M2398" s="24"/>
      <c r="N2398" s="24"/>
      <c r="O2398" s="24"/>
      <c r="P2398" s="24"/>
      <c r="Q2398" s="24"/>
      <c r="R2398" s="24"/>
      <c r="S2398" s="24"/>
      <c r="T2398" s="24"/>
      <c r="U2398" s="24"/>
      <c r="V2398" s="24"/>
      <c r="X2398" s="24"/>
      <c r="Y2398" s="24"/>
      <c r="Z2398" s="24"/>
      <c r="AA2398" s="24"/>
      <c r="AB2398" s="24"/>
      <c r="AC2398" s="24"/>
    </row>
    <row r="2399" spans="1:29">
      <c r="A2399" s="24"/>
      <c r="B2399" s="24"/>
      <c r="C2399" s="24"/>
      <c r="D2399" s="24"/>
      <c r="E2399" s="24"/>
      <c r="F2399" s="24"/>
      <c r="G2399" s="24"/>
      <c r="I2399" s="24"/>
      <c r="J2399" s="24"/>
      <c r="K2399" s="24"/>
      <c r="L2399" s="24"/>
      <c r="M2399" s="24"/>
      <c r="N2399" s="24"/>
      <c r="O2399" s="24"/>
      <c r="P2399" s="24"/>
      <c r="Q2399" s="24"/>
      <c r="R2399" s="24"/>
      <c r="S2399" s="24"/>
      <c r="T2399" s="24"/>
      <c r="U2399" s="24"/>
      <c r="V2399" s="24"/>
      <c r="X2399" s="24"/>
      <c r="Y2399" s="24"/>
      <c r="Z2399" s="24"/>
      <c r="AA2399" s="24"/>
      <c r="AB2399" s="24"/>
      <c r="AC2399" s="24"/>
    </row>
    <row r="2400" spans="1:29">
      <c r="A2400" s="24"/>
      <c r="B2400" s="24"/>
      <c r="C2400" s="24"/>
      <c r="D2400" s="24"/>
      <c r="E2400" s="24"/>
      <c r="F2400" s="24"/>
      <c r="G2400" s="24"/>
      <c r="I2400" s="24"/>
      <c r="J2400" s="24"/>
      <c r="K2400" s="24"/>
      <c r="L2400" s="24"/>
      <c r="M2400" s="24"/>
      <c r="N2400" s="24"/>
      <c r="O2400" s="24"/>
      <c r="P2400" s="24"/>
      <c r="Q2400" s="24"/>
      <c r="R2400" s="24"/>
      <c r="S2400" s="24"/>
      <c r="T2400" s="24"/>
      <c r="U2400" s="24"/>
      <c r="V2400" s="24"/>
      <c r="X2400" s="24"/>
      <c r="Y2400" s="24"/>
      <c r="Z2400" s="24"/>
      <c r="AA2400" s="24"/>
      <c r="AB2400" s="24"/>
      <c r="AC2400" s="24"/>
    </row>
    <row r="2401" spans="1:29">
      <c r="A2401" s="24"/>
      <c r="B2401" s="24"/>
      <c r="C2401" s="24"/>
      <c r="D2401" s="24"/>
      <c r="E2401" s="24"/>
      <c r="F2401" s="24"/>
      <c r="G2401" s="24"/>
      <c r="I2401" s="24"/>
      <c r="J2401" s="24"/>
      <c r="K2401" s="24"/>
      <c r="L2401" s="24"/>
      <c r="M2401" s="24"/>
      <c r="N2401" s="24"/>
      <c r="O2401" s="24"/>
      <c r="P2401" s="24"/>
      <c r="Q2401" s="24"/>
      <c r="R2401" s="24"/>
      <c r="S2401" s="24"/>
      <c r="T2401" s="24"/>
      <c r="U2401" s="24"/>
      <c r="V2401" s="24"/>
      <c r="X2401" s="24"/>
      <c r="Y2401" s="24"/>
      <c r="Z2401" s="24"/>
      <c r="AA2401" s="24"/>
      <c r="AB2401" s="24"/>
      <c r="AC2401" s="24"/>
    </row>
    <row r="2402" spans="1:29">
      <c r="A2402" s="24"/>
      <c r="B2402" s="24"/>
      <c r="C2402" s="24"/>
      <c r="D2402" s="24"/>
      <c r="E2402" s="24"/>
      <c r="F2402" s="24"/>
      <c r="G2402" s="24"/>
      <c r="I2402" s="24"/>
      <c r="J2402" s="24"/>
      <c r="K2402" s="24"/>
      <c r="L2402" s="24"/>
      <c r="M2402" s="24"/>
      <c r="N2402" s="24"/>
      <c r="O2402" s="24"/>
      <c r="P2402" s="24"/>
      <c r="Q2402" s="24"/>
      <c r="R2402" s="24"/>
      <c r="S2402" s="24"/>
      <c r="T2402" s="24"/>
      <c r="U2402" s="24"/>
      <c r="V2402" s="24"/>
      <c r="X2402" s="24"/>
      <c r="Y2402" s="24"/>
      <c r="Z2402" s="24"/>
      <c r="AA2402" s="24"/>
      <c r="AB2402" s="24"/>
      <c r="AC2402" s="24"/>
    </row>
    <row r="2403" spans="1:29">
      <c r="A2403" s="24"/>
      <c r="B2403" s="24"/>
      <c r="C2403" s="24"/>
      <c r="D2403" s="24"/>
      <c r="E2403" s="24"/>
      <c r="F2403" s="24"/>
      <c r="G2403" s="24"/>
      <c r="I2403" s="24"/>
      <c r="J2403" s="24"/>
      <c r="K2403" s="24"/>
      <c r="L2403" s="24"/>
      <c r="M2403" s="24"/>
      <c r="N2403" s="24"/>
      <c r="O2403" s="24"/>
      <c r="P2403" s="24"/>
      <c r="Q2403" s="24"/>
      <c r="R2403" s="24"/>
      <c r="S2403" s="24"/>
      <c r="T2403" s="24"/>
      <c r="U2403" s="24"/>
      <c r="V2403" s="24"/>
      <c r="X2403" s="24"/>
      <c r="Y2403" s="24"/>
      <c r="Z2403" s="24"/>
      <c r="AA2403" s="24"/>
      <c r="AB2403" s="24"/>
      <c r="AC2403" s="24"/>
    </row>
    <row r="2404" spans="1:29">
      <c r="A2404" s="24"/>
      <c r="B2404" s="24"/>
      <c r="C2404" s="24"/>
      <c r="D2404" s="24"/>
      <c r="E2404" s="24"/>
      <c r="F2404" s="24"/>
      <c r="G2404" s="24"/>
      <c r="I2404" s="24"/>
      <c r="J2404" s="24"/>
      <c r="K2404" s="24"/>
      <c r="L2404" s="24"/>
      <c r="M2404" s="24"/>
      <c r="N2404" s="24"/>
      <c r="O2404" s="24"/>
      <c r="P2404" s="24"/>
      <c r="Q2404" s="24"/>
      <c r="R2404" s="24"/>
      <c r="S2404" s="24"/>
      <c r="T2404" s="24"/>
      <c r="U2404" s="24"/>
      <c r="V2404" s="24"/>
      <c r="X2404" s="24"/>
      <c r="Y2404" s="24"/>
      <c r="Z2404" s="24"/>
      <c r="AA2404" s="24"/>
      <c r="AB2404" s="24"/>
      <c r="AC2404" s="24"/>
    </row>
    <row r="2405" spans="1:29">
      <c r="A2405" s="24"/>
      <c r="B2405" s="24"/>
      <c r="C2405" s="24"/>
      <c r="D2405" s="24"/>
      <c r="E2405" s="24"/>
      <c r="F2405" s="24"/>
      <c r="G2405" s="24"/>
      <c r="I2405" s="24"/>
      <c r="J2405" s="24"/>
      <c r="K2405" s="24"/>
      <c r="L2405" s="24"/>
      <c r="M2405" s="24"/>
      <c r="N2405" s="24"/>
      <c r="O2405" s="24"/>
      <c r="P2405" s="24"/>
      <c r="Q2405" s="24"/>
      <c r="R2405" s="24"/>
      <c r="S2405" s="24"/>
      <c r="T2405" s="24"/>
      <c r="U2405" s="24"/>
      <c r="V2405" s="24"/>
      <c r="X2405" s="24"/>
      <c r="Y2405" s="24"/>
      <c r="Z2405" s="24"/>
      <c r="AA2405" s="24"/>
      <c r="AB2405" s="24"/>
      <c r="AC2405" s="24"/>
    </row>
    <row r="2406" spans="1:29">
      <c r="A2406" s="24"/>
      <c r="B2406" s="24"/>
      <c r="C2406" s="24"/>
      <c r="D2406" s="24"/>
      <c r="E2406" s="24"/>
      <c r="F2406" s="24"/>
      <c r="G2406" s="24"/>
      <c r="I2406" s="24"/>
      <c r="J2406" s="24"/>
      <c r="K2406" s="24"/>
      <c r="L2406" s="24"/>
      <c r="M2406" s="24"/>
      <c r="N2406" s="24"/>
      <c r="O2406" s="24"/>
      <c r="P2406" s="24"/>
      <c r="Q2406" s="24"/>
      <c r="R2406" s="24"/>
      <c r="S2406" s="24"/>
      <c r="T2406" s="24"/>
      <c r="U2406" s="24"/>
      <c r="V2406" s="24"/>
      <c r="X2406" s="24"/>
      <c r="Y2406" s="24"/>
      <c r="Z2406" s="24"/>
      <c r="AA2406" s="24"/>
      <c r="AB2406" s="24"/>
      <c r="AC2406" s="24"/>
    </row>
    <row r="2407" spans="1:29">
      <c r="A2407" s="24"/>
      <c r="B2407" s="24"/>
      <c r="C2407" s="24"/>
      <c r="D2407" s="24"/>
      <c r="E2407" s="24"/>
      <c r="F2407" s="24"/>
      <c r="G2407" s="24"/>
      <c r="I2407" s="24"/>
      <c r="J2407" s="24"/>
      <c r="K2407" s="24"/>
      <c r="L2407" s="24"/>
      <c r="M2407" s="24"/>
      <c r="N2407" s="24"/>
      <c r="O2407" s="24"/>
      <c r="P2407" s="24"/>
      <c r="Q2407" s="24"/>
      <c r="R2407" s="24"/>
      <c r="S2407" s="24"/>
      <c r="T2407" s="24"/>
      <c r="U2407" s="24"/>
      <c r="V2407" s="24"/>
      <c r="X2407" s="24"/>
      <c r="Y2407" s="24"/>
      <c r="Z2407" s="24"/>
      <c r="AA2407" s="24"/>
      <c r="AB2407" s="24"/>
      <c r="AC2407" s="24"/>
    </row>
    <row r="2408" spans="1:29">
      <c r="A2408" s="24"/>
      <c r="B2408" s="24"/>
      <c r="C2408" s="24"/>
      <c r="D2408" s="24"/>
      <c r="E2408" s="24"/>
      <c r="F2408" s="24"/>
      <c r="G2408" s="24"/>
      <c r="I2408" s="24"/>
      <c r="J2408" s="24"/>
      <c r="K2408" s="24"/>
      <c r="L2408" s="24"/>
      <c r="M2408" s="24"/>
      <c r="N2408" s="24"/>
      <c r="O2408" s="24"/>
      <c r="P2408" s="24"/>
      <c r="Q2408" s="24"/>
      <c r="R2408" s="24"/>
      <c r="S2408" s="24"/>
      <c r="T2408" s="24"/>
      <c r="U2408" s="24"/>
      <c r="V2408" s="24"/>
      <c r="X2408" s="24"/>
      <c r="Y2408" s="24"/>
      <c r="Z2408" s="24"/>
      <c r="AA2408" s="24"/>
      <c r="AB2408" s="24"/>
      <c r="AC2408" s="24"/>
    </row>
    <row r="2409" spans="1:29">
      <c r="A2409" s="24"/>
      <c r="B2409" s="24"/>
      <c r="C2409" s="24"/>
      <c r="D2409" s="24"/>
      <c r="E2409" s="24"/>
      <c r="F2409" s="24"/>
      <c r="G2409" s="24"/>
      <c r="I2409" s="24"/>
      <c r="J2409" s="24"/>
      <c r="K2409" s="24"/>
      <c r="L2409" s="24"/>
      <c r="M2409" s="24"/>
      <c r="N2409" s="24"/>
      <c r="O2409" s="24"/>
      <c r="P2409" s="24"/>
      <c r="Q2409" s="24"/>
      <c r="R2409" s="24"/>
      <c r="S2409" s="24"/>
      <c r="T2409" s="24"/>
      <c r="U2409" s="24"/>
      <c r="V2409" s="24"/>
      <c r="X2409" s="24"/>
      <c r="Y2409" s="24"/>
      <c r="Z2409" s="24"/>
      <c r="AA2409" s="24"/>
      <c r="AB2409" s="24"/>
      <c r="AC2409" s="24"/>
    </row>
    <row r="2410" spans="1:29">
      <c r="A2410" s="24"/>
      <c r="B2410" s="24"/>
      <c r="C2410" s="24"/>
      <c r="D2410" s="24"/>
      <c r="E2410" s="24"/>
      <c r="F2410" s="24"/>
      <c r="G2410" s="24"/>
      <c r="I2410" s="24"/>
      <c r="J2410" s="24"/>
      <c r="K2410" s="24"/>
      <c r="L2410" s="24"/>
      <c r="M2410" s="24"/>
      <c r="N2410" s="24"/>
      <c r="O2410" s="24"/>
      <c r="P2410" s="24"/>
      <c r="Q2410" s="24"/>
      <c r="R2410" s="24"/>
      <c r="S2410" s="24"/>
      <c r="T2410" s="24"/>
      <c r="U2410" s="24"/>
      <c r="V2410" s="24"/>
      <c r="X2410" s="24"/>
      <c r="Y2410" s="24"/>
      <c r="Z2410" s="24"/>
      <c r="AA2410" s="24"/>
      <c r="AB2410" s="24"/>
      <c r="AC2410" s="24"/>
    </row>
    <row r="2411" spans="1:29">
      <c r="A2411" s="24"/>
      <c r="B2411" s="24"/>
      <c r="C2411" s="24"/>
      <c r="D2411" s="24"/>
      <c r="E2411" s="24"/>
      <c r="F2411" s="24"/>
      <c r="G2411" s="24"/>
      <c r="I2411" s="24"/>
      <c r="J2411" s="24"/>
      <c r="K2411" s="24"/>
      <c r="L2411" s="24"/>
      <c r="M2411" s="24"/>
      <c r="N2411" s="24"/>
      <c r="O2411" s="24"/>
      <c r="P2411" s="24"/>
      <c r="Q2411" s="24"/>
      <c r="R2411" s="24"/>
      <c r="S2411" s="24"/>
      <c r="T2411" s="24"/>
      <c r="U2411" s="24"/>
      <c r="V2411" s="24"/>
      <c r="X2411" s="24"/>
      <c r="Y2411" s="24"/>
      <c r="Z2411" s="24"/>
      <c r="AA2411" s="24"/>
      <c r="AB2411" s="24"/>
      <c r="AC2411" s="24"/>
    </row>
    <row r="2412" spans="1:29">
      <c r="A2412" s="24"/>
      <c r="B2412" s="24"/>
      <c r="C2412" s="24"/>
      <c r="D2412" s="24"/>
      <c r="E2412" s="24"/>
      <c r="F2412" s="24"/>
      <c r="G2412" s="24"/>
      <c r="I2412" s="24"/>
      <c r="J2412" s="24"/>
      <c r="K2412" s="24"/>
      <c r="L2412" s="24"/>
      <c r="M2412" s="24"/>
      <c r="N2412" s="24"/>
      <c r="O2412" s="24"/>
      <c r="P2412" s="24"/>
      <c r="Q2412" s="24"/>
      <c r="R2412" s="24"/>
      <c r="S2412" s="24"/>
      <c r="T2412" s="24"/>
      <c r="U2412" s="24"/>
      <c r="V2412" s="24"/>
      <c r="X2412" s="24"/>
      <c r="Y2412" s="24"/>
      <c r="Z2412" s="24"/>
      <c r="AA2412" s="24"/>
      <c r="AB2412" s="24"/>
      <c r="AC2412" s="24"/>
    </row>
    <row r="2413" spans="1:29">
      <c r="A2413" s="24"/>
      <c r="B2413" s="24"/>
      <c r="C2413" s="24"/>
      <c r="D2413" s="24"/>
      <c r="E2413" s="24"/>
      <c r="F2413" s="24"/>
      <c r="G2413" s="24"/>
      <c r="I2413" s="24"/>
      <c r="J2413" s="24"/>
      <c r="K2413" s="24"/>
      <c r="L2413" s="24"/>
      <c r="M2413" s="24"/>
      <c r="N2413" s="24"/>
      <c r="O2413" s="24"/>
      <c r="P2413" s="24"/>
      <c r="Q2413" s="24"/>
      <c r="R2413" s="24"/>
      <c r="S2413" s="24"/>
      <c r="T2413" s="24"/>
      <c r="U2413" s="24"/>
      <c r="V2413" s="24"/>
      <c r="X2413" s="24"/>
      <c r="Y2413" s="24"/>
      <c r="Z2413" s="24"/>
      <c r="AA2413" s="24"/>
      <c r="AB2413" s="24"/>
      <c r="AC2413" s="24"/>
    </row>
    <row r="2414" spans="1:29">
      <c r="A2414" s="24"/>
      <c r="B2414" s="24"/>
      <c r="C2414" s="24"/>
      <c r="D2414" s="24"/>
      <c r="E2414" s="24"/>
      <c r="F2414" s="24"/>
      <c r="G2414" s="24"/>
      <c r="I2414" s="24"/>
      <c r="J2414" s="24"/>
      <c r="K2414" s="24"/>
      <c r="L2414" s="24"/>
      <c r="M2414" s="24"/>
      <c r="N2414" s="24"/>
      <c r="O2414" s="24"/>
      <c r="P2414" s="24"/>
      <c r="Q2414" s="24"/>
      <c r="R2414" s="24"/>
      <c r="S2414" s="24"/>
      <c r="T2414" s="24"/>
      <c r="U2414" s="24"/>
      <c r="V2414" s="24"/>
      <c r="X2414" s="24"/>
      <c r="Y2414" s="24"/>
      <c r="Z2414" s="24"/>
      <c r="AA2414" s="24"/>
      <c r="AB2414" s="24"/>
      <c r="AC2414" s="24"/>
    </row>
    <row r="2415" spans="1:29">
      <c r="A2415" s="24"/>
      <c r="B2415" s="24"/>
      <c r="C2415" s="24"/>
      <c r="D2415" s="24"/>
      <c r="E2415" s="24"/>
      <c r="F2415" s="24"/>
      <c r="G2415" s="24"/>
      <c r="I2415" s="24"/>
      <c r="J2415" s="24"/>
      <c r="K2415" s="24"/>
      <c r="L2415" s="24"/>
      <c r="M2415" s="24"/>
      <c r="N2415" s="24"/>
      <c r="O2415" s="24"/>
      <c r="P2415" s="24"/>
      <c r="Q2415" s="24"/>
      <c r="R2415" s="24"/>
      <c r="S2415" s="24"/>
      <c r="T2415" s="24"/>
      <c r="U2415" s="24"/>
      <c r="V2415" s="24"/>
      <c r="X2415" s="24"/>
      <c r="Y2415" s="24"/>
      <c r="Z2415" s="24"/>
      <c r="AA2415" s="24"/>
      <c r="AB2415" s="24"/>
      <c r="AC2415" s="24"/>
    </row>
    <row r="2416" spans="1:29">
      <c r="A2416" s="24"/>
      <c r="B2416" s="24"/>
      <c r="C2416" s="24"/>
      <c r="D2416" s="24"/>
      <c r="E2416" s="24"/>
      <c r="F2416" s="24"/>
      <c r="G2416" s="24"/>
      <c r="I2416" s="24"/>
      <c r="J2416" s="24"/>
      <c r="K2416" s="24"/>
      <c r="L2416" s="24"/>
      <c r="M2416" s="24"/>
      <c r="N2416" s="24"/>
      <c r="O2416" s="24"/>
      <c r="P2416" s="24"/>
      <c r="Q2416" s="24"/>
      <c r="R2416" s="24"/>
      <c r="S2416" s="24"/>
      <c r="T2416" s="24"/>
      <c r="U2416" s="24"/>
      <c r="V2416" s="24"/>
      <c r="X2416" s="24"/>
      <c r="Y2416" s="24"/>
      <c r="Z2416" s="24"/>
      <c r="AA2416" s="24"/>
      <c r="AB2416" s="24"/>
      <c r="AC2416" s="24"/>
    </row>
  </sheetData>
  <mergeCells count="5">
    <mergeCell ref="A5:N5"/>
    <mergeCell ref="P5:AC5"/>
    <mergeCell ref="A2:AC2"/>
    <mergeCell ref="A3:AC3"/>
    <mergeCell ref="A4:AC4"/>
  </mergeCells>
  <printOptions horizontalCentered="1" verticalCentered="1"/>
  <pageMargins left="0.78740157480314965" right="0.78740157480314965" top="0.59055118110236227" bottom="0.78740157480314965" header="0.51181102362204722" footer="0.51181102362204722"/>
  <pageSetup scale="74" fitToHeight="2" orientation="landscape" verticalDpi="12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Charts</vt:lpstr>
      </vt:variant>
      <vt:variant>
        <vt:i4>9</vt:i4>
      </vt:variant>
    </vt:vector>
  </HeadingPairs>
  <TitlesOfParts>
    <vt:vector size="19" baseType="lpstr">
      <vt:lpstr>ReadMe</vt:lpstr>
      <vt:lpstr>SimpleDINApretax</vt:lpstr>
      <vt:lpstr>Figures</vt:lpstr>
      <vt:lpstr>Raw</vt:lpstr>
      <vt:lpstr>PS Table A1</vt:lpstr>
      <vt:lpstr>PS Table A2</vt:lpstr>
      <vt:lpstr>PS Table A3</vt:lpstr>
      <vt:lpstr>PS Table A7</vt:lpstr>
      <vt:lpstr>PS Table A8</vt:lpstr>
      <vt:lpstr>ASTable4</vt:lpstr>
      <vt:lpstr>F1</vt:lpstr>
      <vt:lpstr>F2_A</vt:lpstr>
      <vt:lpstr>F2_B</vt:lpstr>
      <vt:lpstr>F3</vt:lpstr>
      <vt:lpstr>F4</vt:lpstr>
      <vt:lpstr>F5</vt:lpstr>
      <vt:lpstr>AppF1</vt:lpstr>
      <vt:lpstr>AppF2</vt:lpstr>
      <vt:lpstr>AppF3</vt:lpstr>
    </vt:vector>
  </TitlesOfParts>
  <Company>UC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Zucman</dc:creator>
  <cp:lastModifiedBy>emmanuel saez</cp:lastModifiedBy>
  <cp:lastPrinted>2018-12-26T21:40:53Z</cp:lastPrinted>
  <dcterms:created xsi:type="dcterms:W3CDTF">2018-09-11T19:48:38Z</dcterms:created>
  <dcterms:modified xsi:type="dcterms:W3CDTF">2019-01-12T00:30:09Z</dcterms:modified>
</cp:coreProperties>
</file>