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omments2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E:\ORATOR\inputs\"/>
    </mc:Choice>
  </mc:AlternateContent>
  <xr:revisionPtr revIDLastSave="0" documentId="13_ncr:1_{0AC72446-20C6-4136-9E10-0CC275CAD1BA}" xr6:coauthVersionLast="45" xr6:coauthVersionMax="45" xr10:uidLastSave="{00000000-0000-0000-0000-000000000000}"/>
  <bookViews>
    <workbookView xWindow="30" yWindow="900" windowWidth="28305" windowHeight="14340" activeTab="5" xr2:uid="{6DD90213-6731-423C-81D0-929BB3976CAB}"/>
  </bookViews>
  <sheets>
    <sheet name="Inputs1- Farm location" sheetId="16" r:id="rId1"/>
    <sheet name="Weather" sheetId="6" r:id="rId2"/>
    <sheet name="Crop parms" sheetId="8" r:id="rId3"/>
    <sheet name="Org Waste parms" sheetId="9" r:id="rId4"/>
    <sheet name="N constants" sheetId="12" r:id="rId5"/>
    <sheet name="Typical animal production" sheetId="17" r:id="rId6"/>
  </sheets>
  <externalReferences>
    <externalReference r:id="rId7"/>
  </externalReferences>
  <definedNames>
    <definedName name="A1_ABLOCK">'[1]A1. SOM change'!$AO$3</definedName>
    <definedName name="A1_BIO_LOSS">'[1]A1. SOM change'!$S$27</definedName>
    <definedName name="A1_DPM_CIN">'[1]A1. SOM change'!$L$27</definedName>
    <definedName name="A1_DPM_LOSS">'[1]A1. SOM change'!$M$27</definedName>
    <definedName name="A1_DPMC">'[1]A1. SOM change'!$K$27</definedName>
    <definedName name="A1_EXTRA_INPUTS">'[1]A1. SOM change'!$J$27</definedName>
    <definedName name="A1_HUM_LOSS">'[1]A1. SOM change'!$W$27</definedName>
    <definedName name="A1_HUMC">'[1]A1. SOM change'!$T$27</definedName>
    <definedName name="A1_RPM_CIN">'[1]A1. SOM change'!$O$27</definedName>
    <definedName name="A1_RPM_LOSS">'[1]A1. SOM change'!$P$27</definedName>
    <definedName name="A1_RPMC">'[1]A1. SOM change'!$N$27</definedName>
    <definedName name="A1_SS_ORG_WASTE_INPUTS">'[1]A1. SOM change'!$I$27</definedName>
    <definedName name="A1A_CROPNUM">'[1]A1a. Soils and land use data'!$K$47</definedName>
    <definedName name="A1A_GROW">'[1]A1a. Soils and land use data'!$AE$47</definedName>
    <definedName name="A1A_HARV">'[1]A1a. Soils and land use data'!$U$47</definedName>
    <definedName name="A1A_LANDUSE">'[1]A1a. Soils and land use data'!$P$47</definedName>
    <definedName name="A1A_ORGWASTETYPE">'[1]A1a. Soils and land use data'!$P$170</definedName>
    <definedName name="A1A_P_BIO">'[1]A1a. Soils and land use data'!$C$31</definedName>
    <definedName name="A1A_P_CO2">'[1]A1a. Soils and land use data'!$C$33</definedName>
    <definedName name="A1A_P_HUM">'[1]A1a. Soils and land use data'!$C$32</definedName>
    <definedName name="A1A_PI">'[1]A1a. Soils and land use data'!$C$47</definedName>
    <definedName name="A1C_CN_ORGWASTE">'[1]A1c. Parameters for SOM calcs'!$B$38</definedName>
    <definedName name="A1C_CRATE">#REF!</definedName>
    <definedName name="A1C_DPMHUM_ORGWASTE">'[1]A1c. Parameters for SOM calcs'!$B$40</definedName>
    <definedName name="A1C_DPMRPM_POOLS">'[1]A1c. Parameters for SOM calcs'!$B$11</definedName>
    <definedName name="A1C_DRYPOT">'[1]A1c. Parameters for SOM calcs'!$C$54</definedName>
    <definedName name="A1C_FERTTYPES">'[1]A1c. Parameters for SOM calcs'!$C$49:$P$49</definedName>
    <definedName name="A1C_HARVEST">'[1]A1c. Parameters for SOM calcs'!$B$14</definedName>
    <definedName name="A1C_HI">'[1]A1c. Parameters for SOM calcs'!$B$12</definedName>
    <definedName name="A1C_LANDUSES">'[1]A1c. Parameters for SOM calcs'!$C$10:$P$10</definedName>
    <definedName name="A1C_ORGANICWASTES">'[1]A1c. Parameters for SOM calcs'!$C$37:$F$37</definedName>
    <definedName name="A1C_PERCENT_IOM">'[1]A1c. Parameters for SOM calcs'!$B$41</definedName>
    <definedName name="A1C_PERCENTC_ORGWASTE">'[1]A1c. Parameters for SOM calcs'!$B$42</definedName>
    <definedName name="A1C_PLANTINPUT">'[1]A1c. Parameters for SOM calcs'!$B$15</definedName>
    <definedName name="A1C_PNH4_N_IN_ORGWASTE">'[1]A1c. Parameters for SOM calcs'!$B$46</definedName>
    <definedName name="A1C_SOWING">'[1]A1c. Parameters for SOM calcs'!$B$13</definedName>
    <definedName name="A2_ABLOCK">'[1]A2. Mineral N'!$N$24</definedName>
    <definedName name="A2_FERT_AMMONIUM">'[1]A2. Mineral N'!$S$36</definedName>
    <definedName name="A2_FERT_NITRATE">'[1]A2. Mineral N'!$G$36</definedName>
    <definedName name="A2_INPUTS_TO_AMMONIUM">'[1]A2. Mineral N'!$U$38</definedName>
    <definedName name="A2_INPUTS_TO_NITRATEN">'[1]A2. Mineral N'!$I$38</definedName>
    <definedName name="A2_LOSSADJ_NH4">'[1]A2. Mineral N'!$AA$38</definedName>
    <definedName name="A2_LOSSADJ_NO3">'[1]A2. Mineral N'!$O$38</definedName>
    <definedName name="A2_MIN_NO3NH4">'[1]A2. Mineral N'!$I$282</definedName>
    <definedName name="A2_START_AMMONIUMN">'[1]A2. Mineral N'!$Q$38</definedName>
    <definedName name="A2_START_NITRATEN">'[1]A2. Mineral N'!$E$38</definedName>
    <definedName name="A2A_CTON_SOIL">#REF!</definedName>
    <definedName name="A2B_ABLOCK">'[1]A2b. Crop N uptake'!$H$11</definedName>
    <definedName name="A2B_ADJ_SCALEDYIELD">'[1]A2b. Crop N uptake'!$I$19</definedName>
    <definedName name="Area" localSheetId="2">'Crop parms'!#REF!</definedName>
    <definedName name="B1_ABLOCK">'[1]B1. Change in crop production'!$F$14</definedName>
    <definedName name="B1_TOT_PPROD">'[1]B1. Change in crop production'!$J$20</definedName>
    <definedName name="B1B_ABLOCK">'[1]B1b. NPP - ddays &amp; water stress'!$H$13</definedName>
    <definedName name="B1B_MONTHLY_NPP">'[1]B1b. NPP - ddays &amp; water stress'!$J$17</definedName>
    <definedName name="B1C_ABLOCK">'[1]B1c. Nitrogen limitation'!$M$13</definedName>
    <definedName name="B1C_CTON_PLANT">'[1]B1c. Nitrogen limitation'!$D$296</definedName>
    <definedName name="B1C_LANDUSE">'[1]B1c. Nitrogen limitation'!$G$17</definedName>
    <definedName name="B1C_SCALEDYLD">'[1]B1c. Nitrogen limitation'!$N$17</definedName>
    <definedName name="Crop_Rel_FertN" localSheetId="2">'Crop parms'!XEY1</definedName>
    <definedName name="Crop_Rel_LU" localSheetId="2">'Crop parms'!XFD1</definedName>
    <definedName name="cx" localSheetId="2">'Crop parms'!$254:$254</definedName>
    <definedName name="Cx_Rel" localSheetId="2">'Crop parms'!XFA1</definedName>
    <definedName name="FertN_Rel" localSheetId="2">'Crop parms'!XFD1</definedName>
    <definedName name="IN1_FBLOCK">'[1]Inputs1- Farm location'!$E$10</definedName>
    <definedName name="IN1_NAMEFARM1">'[1]Inputs1- Farm location'!$D$19</definedName>
    <definedName name="IN1_NAMEKEBELE">'[1]Inputs1- Farm location'!$D$15</definedName>
    <definedName name="IN2_WETSEASON_RAIN_TYPICAL">Weather!$G$7</definedName>
    <definedName name="IN3_AREA">'[1]Inputs3- Soils &amp; Crops'!$D$16</definedName>
    <definedName name="IN3_BD">'[1]Inputs3- Soils &amp; Crops'!$D$23</definedName>
    <definedName name="IN3_CLAY">'[1]Inputs3- Soils &amp; Crops'!$D$19</definedName>
    <definedName name="IN3_CROPINPUT">'[1]Inputs3- Soils &amp; Crops'!$I$10</definedName>
    <definedName name="IN3_DEPTH">'[1]Inputs3- Soils &amp; Crops'!$D$18</definedName>
    <definedName name="IN3_FBLOCK">'[1]Inputs3- Soils &amp; Crops'!$F$9</definedName>
    <definedName name="IN3_FERT_MONTH">'[1]Inputs3- Soils &amp; Crops'!$D$30</definedName>
    <definedName name="IN3_FERTN_APP">'[1]Inputs3- Soils &amp; Crops'!$D$27</definedName>
    <definedName name="IN3_LANDUSE">'[1]Inputs3- Soils &amp; Crops'!$D$26</definedName>
    <definedName name="IN3_NAREAS">'[1]Inputs3- Soils &amp; Crops'!$F$10</definedName>
    <definedName name="IN3_ORGWASTE_AMOUNT">'[1]Inputs3- Soils &amp; Crops'!$D$34</definedName>
    <definedName name="IN3_ORGWASTE_MONTH">'[1]Inputs3- Soils &amp; Crops'!$D$33</definedName>
    <definedName name="IN3_ORGWASTE_TYPE">'[1]Inputs3- Soils &amp; Crops'!$D$32</definedName>
    <definedName name="IN3_PERCENTC">'[1]Inputs3- Soils &amp; Crops'!$D$22</definedName>
    <definedName name="IN3_PH">'[1]Inputs3- Soils &amp; Crops'!$D$24</definedName>
    <definedName name="IN3_SAL">'[1]Inputs3- Soils &amp; Crops'!$D$25</definedName>
    <definedName name="IN3_SILT">'[1]Inputs3- Soils &amp; Crops'!$D$20</definedName>
    <definedName name="IN3B_AREA">'[1]Inputs3b- Soils &amp; Rotations'!$D$15</definedName>
    <definedName name="IN3B_BD">'[1]Inputs3b- Soils &amp; Rotations'!$D$22</definedName>
    <definedName name="IN3B_CBLOCK">'[1]Inputs3b- Soils &amp; Rotations'!$F$9</definedName>
    <definedName name="IN3B_CLAY">'[1]Inputs3b- Soils &amp; Rotations'!$D$18</definedName>
    <definedName name="IN3B_DEPTH">'[1]Inputs3b- Soils &amp; Rotations'!$D$17</definedName>
    <definedName name="IN3B_FERT_MONTH">'[1]Inputs3b- Soils &amp; Rotations'!$D$159</definedName>
    <definedName name="IN3B_FERTN_APP">'[1]Inputs3b- Soils &amp; Rotations'!$D$157</definedName>
    <definedName name="IN3B_FERTTYPE">'[1]Inputs3b- Soils &amp; Rotations'!$D$156</definedName>
    <definedName name="IN3B_HARV">'[1]Inputs3b- Soils &amp; Rotations'!$D$153</definedName>
    <definedName name="IN3B_LANDUSE">'[1]Inputs3b- Soils &amp; Rotations'!$D$151</definedName>
    <definedName name="IN3B_ORGWASTE_AMOUNT">'[1]Inputs3b- Soils &amp; Rotations'!$D$163</definedName>
    <definedName name="IN3B_ORGWASTE_MONTH">'[1]Inputs3b- Soils &amp; Rotations'!$D$162</definedName>
    <definedName name="IN3B_ORGWASTE_TYPE">'[1]Inputs3b- Soils &amp; Rotations'!$D$161</definedName>
    <definedName name="IN3B_PERCENTC">'[1]Inputs3b- Soils &amp; Rotations'!$D$21</definedName>
    <definedName name="IN3B_PH">'[1]Inputs3b- Soils &amp; Rotations'!$D$23</definedName>
    <definedName name="IN3B_ROTYEARS">'[1]Inputs3b- Soils &amp; Rotations'!$D$26</definedName>
    <definedName name="IN3B_SAL">'[1]Inputs3b- Soils &amp; Rotations'!$D$24</definedName>
    <definedName name="IN3B_SILT">'[1]Inputs3b- Soils &amp; Rotations'!$D$19</definedName>
    <definedName name="IN3B_SOW">'[1]Inputs3b- Soils &amp; Rotations'!$D$152</definedName>
    <definedName name="IN3B_YIELD">'[1]Inputs3b- Soils &amp; Rotations'!$D$154</definedName>
    <definedName name="IN3C_EXTRA_FERT_MONTH">'[1]Inputs3c- Changes in management'!$D$19</definedName>
    <definedName name="IN3C_EXTRA_FERTN_AMOUNT">'[1]Inputs3c- Changes in management'!$D$17</definedName>
    <definedName name="IN3C_EXTRA_OW_TYPE">'[1]Inputs3c- Changes in management'!$D$21</definedName>
    <definedName name="MinN_Rel" localSheetId="2">'Crop parms'!XEZ1</definedName>
    <definedName name="Month" localSheetId="2">'Crop parms'!$A:$A</definedName>
    <definedName name="N_response_coeff_LU" localSheetId="2">'Crop parms'!#REF!</definedName>
    <definedName name="NlimNPP_10y_earlier" localSheetId="2">'Crop parms'!XFD1048457</definedName>
    <definedName name="NLimNPP_Rel" localSheetId="2">'Crop parms'!XFD1</definedName>
    <definedName name="Nmin_LU" localSheetId="2">'Crop parms'!#REF!</definedName>
    <definedName name="Nopt_LU" localSheetId="2">'Crop parms'!#REF!</definedName>
    <definedName name="OptN_Rel" localSheetId="2">'Crop parms'!XFA1</definedName>
    <definedName name="pNopt" localSheetId="2">'Crop parms'!$D$257:$D$357</definedName>
    <definedName name="ScaledNSupply_Rel" localSheetId="2">'Crop parms'!XFD1</definedName>
    <definedName name="ScaledYld_Rel" localSheetId="2">'Crop parms'!XFD1</definedName>
    <definedName name="SoilNSupply_Rel" localSheetId="2">'Crop parms'!XFC1</definedName>
    <definedName name="ThisX" localSheetId="2">'Crop parms'!A:A</definedName>
    <definedName name="ThisY" localSheetId="2">'Crop parms'!1:1</definedName>
    <definedName name="Timestep" localSheetId="2">'Crop parms'!#REF!</definedName>
    <definedName name="Timestep_10yr" localSheetId="2">'Crop parms'!#REF!</definedName>
    <definedName name="Year" localSheetId="2">'Crop parms'!#REF!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I10" i="9" l="1"/>
  <c r="H10" i="9"/>
  <c r="G10" i="9"/>
  <c r="N10" i="9" s="1"/>
  <c r="E10" i="9"/>
  <c r="D10" i="9"/>
  <c r="C10" i="9"/>
  <c r="N9" i="9"/>
  <c r="M9" i="9"/>
  <c r="L9" i="9"/>
  <c r="K9" i="9"/>
  <c r="I9" i="9"/>
  <c r="H9" i="9"/>
  <c r="G9" i="9"/>
  <c r="J9" i="9" s="1"/>
  <c r="N8" i="9"/>
  <c r="M8" i="9"/>
  <c r="L8" i="9"/>
  <c r="K8" i="9"/>
  <c r="I8" i="9"/>
  <c r="H8" i="9"/>
  <c r="G8" i="9"/>
  <c r="J8" i="9" s="1"/>
  <c r="N7" i="9"/>
  <c r="M7" i="9"/>
  <c r="L7" i="9"/>
  <c r="K7" i="9"/>
  <c r="I7" i="9"/>
  <c r="H7" i="9"/>
  <c r="G7" i="9"/>
  <c r="J7" i="9" s="1"/>
  <c r="F6" i="9"/>
  <c r="N5" i="9"/>
  <c r="M5" i="9"/>
  <c r="L5" i="9"/>
  <c r="I5" i="9"/>
  <c r="H5" i="9"/>
  <c r="G5" i="9"/>
  <c r="K5" i="9" s="1"/>
  <c r="N4" i="9"/>
  <c r="M4" i="9"/>
  <c r="L4" i="9"/>
  <c r="I4" i="9"/>
  <c r="H4" i="9"/>
  <c r="G4" i="9"/>
  <c r="K4" i="9" s="1"/>
  <c r="N3" i="9"/>
  <c r="M3" i="9"/>
  <c r="L3" i="9"/>
  <c r="I3" i="9"/>
  <c r="H3" i="9"/>
  <c r="G3" i="9"/>
  <c r="K3" i="9" s="1"/>
  <c r="L10" i="9" l="1"/>
  <c r="J4" i="9"/>
  <c r="J5" i="9"/>
  <c r="M10" i="9"/>
  <c r="J10" i="9"/>
  <c r="K10" i="9"/>
  <c r="J3" i="9"/>
  <c r="Q60" i="6" l="1"/>
  <c r="E56" i="6"/>
  <c r="E70" i="6" s="1"/>
  <c r="E55" i="6"/>
  <c r="E69" i="6" s="1"/>
  <c r="E54" i="6"/>
  <c r="E68" i="6" s="1"/>
  <c r="E53" i="6"/>
  <c r="E67" i="6" s="1"/>
  <c r="E52" i="6"/>
  <c r="E66" i="6" s="1"/>
  <c r="E51" i="6"/>
  <c r="E65" i="6" s="1"/>
  <c r="E50" i="6"/>
  <c r="E64" i="6" s="1"/>
  <c r="Q49" i="6"/>
  <c r="E49" i="6"/>
  <c r="E63" i="6" s="1"/>
  <c r="E48" i="6"/>
  <c r="E62" i="6" s="1"/>
  <c r="E47" i="6"/>
  <c r="E61" i="6" s="1"/>
  <c r="E46" i="6"/>
  <c r="E60" i="6" s="1"/>
  <c r="Q45" i="6"/>
  <c r="E45" i="6"/>
  <c r="E59" i="6" s="1"/>
  <c r="X41" i="6"/>
  <c r="Q41" i="6"/>
  <c r="S41" i="6" s="1"/>
  <c r="Q40" i="6"/>
  <c r="V40" i="6" s="1"/>
  <c r="Z39" i="6"/>
  <c r="Q39" i="6"/>
  <c r="Y39" i="6" s="1"/>
  <c r="U38" i="6"/>
  <c r="Q38" i="6"/>
  <c r="T38" i="6" s="1"/>
  <c r="Q37" i="6"/>
  <c r="W37" i="6" s="1"/>
  <c r="X36" i="6"/>
  <c r="W36" i="6"/>
  <c r="U36" i="6"/>
  <c r="T36" i="6"/>
  <c r="S36" i="6"/>
  <c r="Q36" i="6"/>
  <c r="Z36" i="6" s="1"/>
  <c r="X35" i="6"/>
  <c r="W35" i="6"/>
  <c r="V35" i="6"/>
  <c r="U35" i="6"/>
  <c r="T35" i="6"/>
  <c r="S35" i="6"/>
  <c r="R35" i="6"/>
  <c r="Q35" i="6"/>
  <c r="Y35" i="6" s="1"/>
  <c r="Q34" i="6"/>
  <c r="X34" i="6" s="1"/>
  <c r="Q33" i="6"/>
  <c r="S33" i="6" s="1"/>
  <c r="Q32" i="6"/>
  <c r="V32" i="6" s="1"/>
  <c r="Z31" i="6"/>
  <c r="X31" i="6"/>
  <c r="W31" i="6"/>
  <c r="Q31" i="6"/>
  <c r="Y31" i="6" s="1"/>
  <c r="Q30" i="6"/>
  <c r="T30" i="6" s="1"/>
  <c r="Y27" i="6"/>
  <c r="Q27" i="6"/>
  <c r="Q56" i="6" s="1"/>
  <c r="E27" i="6"/>
  <c r="E41" i="6" s="1"/>
  <c r="Q26" i="6"/>
  <c r="S26" i="6" s="1"/>
  <c r="E26" i="6"/>
  <c r="E40" i="6" s="1"/>
  <c r="X25" i="6"/>
  <c r="W25" i="6"/>
  <c r="T25" i="6"/>
  <c r="S25" i="6"/>
  <c r="Q25" i="6"/>
  <c r="V25" i="6" s="1"/>
  <c r="E25" i="6"/>
  <c r="E39" i="6" s="1"/>
  <c r="Z24" i="6"/>
  <c r="X24" i="6"/>
  <c r="W24" i="6"/>
  <c r="Q24" i="6"/>
  <c r="Y24" i="6" s="1"/>
  <c r="E24" i="6"/>
  <c r="E38" i="6" s="1"/>
  <c r="Q23" i="6"/>
  <c r="Q52" i="6" s="1"/>
  <c r="E23" i="6"/>
  <c r="E37" i="6" s="1"/>
  <c r="X22" i="6"/>
  <c r="T22" i="6"/>
  <c r="Q22" i="6"/>
  <c r="W22" i="6" s="1"/>
  <c r="E22" i="6"/>
  <c r="E36" i="6" s="1"/>
  <c r="X21" i="6"/>
  <c r="W21" i="6"/>
  <c r="U21" i="6"/>
  <c r="T21" i="6"/>
  <c r="S21" i="6"/>
  <c r="Q21" i="6"/>
  <c r="Z21" i="6" s="1"/>
  <c r="E21" i="6"/>
  <c r="E35" i="6" s="1"/>
  <c r="X20" i="6"/>
  <c r="W20" i="6"/>
  <c r="V20" i="6"/>
  <c r="Q20" i="6"/>
  <c r="Y20" i="6" s="1"/>
  <c r="E20" i="6"/>
  <c r="E34" i="6" s="1"/>
  <c r="Q19" i="6"/>
  <c r="Q48" i="6" s="1"/>
  <c r="E19" i="6"/>
  <c r="E33" i="6" s="1"/>
  <c r="X18" i="6"/>
  <c r="U18" i="6"/>
  <c r="Q18" i="6"/>
  <c r="S18" i="6" s="1"/>
  <c r="E18" i="6"/>
  <c r="E32" i="6" s="1"/>
  <c r="X17" i="6"/>
  <c r="W17" i="6"/>
  <c r="T17" i="6"/>
  <c r="S17" i="6"/>
  <c r="Q17" i="6"/>
  <c r="V17" i="6" s="1"/>
  <c r="E17" i="6"/>
  <c r="E31" i="6" s="1"/>
  <c r="X16" i="6"/>
  <c r="W16" i="6"/>
  <c r="V16" i="6"/>
  <c r="T16" i="6"/>
  <c r="S16" i="6"/>
  <c r="R16" i="6"/>
  <c r="Q16" i="6"/>
  <c r="Y16" i="6" s="1"/>
  <c r="E16" i="6"/>
  <c r="E30" i="6" s="1"/>
  <c r="Z20" i="6" l="1"/>
  <c r="T26" i="6"/>
  <c r="Z16" i="6"/>
  <c r="R20" i="6"/>
  <c r="R24" i="6"/>
  <c r="X26" i="6"/>
  <c r="R31" i="6"/>
  <c r="S32" i="6"/>
  <c r="Z35" i="6"/>
  <c r="T37" i="6"/>
  <c r="T39" i="6"/>
  <c r="W40" i="6"/>
  <c r="Q64" i="6"/>
  <c r="U23" i="6"/>
  <c r="T33" i="6"/>
  <c r="U30" i="6"/>
  <c r="X33" i="6"/>
  <c r="R39" i="6"/>
  <c r="S40" i="6"/>
  <c r="S39" i="6"/>
  <c r="T40" i="6"/>
  <c r="Q62" i="6"/>
  <c r="T18" i="6"/>
  <c r="S20" i="6"/>
  <c r="S24" i="6"/>
  <c r="S31" i="6"/>
  <c r="T32" i="6"/>
  <c r="U37" i="6"/>
  <c r="V39" i="6"/>
  <c r="X40" i="6"/>
  <c r="Q53" i="6"/>
  <c r="Q66" i="6"/>
  <c r="T20" i="6"/>
  <c r="T24" i="6"/>
  <c r="T31" i="6"/>
  <c r="W32" i="6"/>
  <c r="X37" i="6"/>
  <c r="W39" i="6"/>
  <c r="Q68" i="6"/>
  <c r="U20" i="6"/>
  <c r="V24" i="6"/>
  <c r="V31" i="6"/>
  <c r="X32" i="6"/>
  <c r="X39" i="6"/>
  <c r="T41" i="6"/>
  <c r="Q70" i="6"/>
  <c r="R19" i="6"/>
  <c r="Y22" i="6"/>
  <c r="U26" i="6"/>
  <c r="R27" i="6"/>
  <c r="Z27" i="6"/>
  <c r="V30" i="6"/>
  <c r="U33" i="6"/>
  <c r="R34" i="6"/>
  <c r="Z34" i="6"/>
  <c r="Y37" i="6"/>
  <c r="V38" i="6"/>
  <c r="U41" i="6"/>
  <c r="Y19" i="6"/>
  <c r="Y34" i="6"/>
  <c r="Z19" i="6"/>
  <c r="V23" i="6"/>
  <c r="Y17" i="6"/>
  <c r="V18" i="6"/>
  <c r="Y25" i="6"/>
  <c r="V26" i="6"/>
  <c r="S27" i="6"/>
  <c r="V33" i="6"/>
  <c r="W38" i="6"/>
  <c r="Q63" i="6"/>
  <c r="S19" i="6"/>
  <c r="R22" i="6"/>
  <c r="Z22" i="6"/>
  <c r="W23" i="6"/>
  <c r="W30" i="6"/>
  <c r="Y32" i="6"/>
  <c r="S34" i="6"/>
  <c r="R37" i="6"/>
  <c r="Z37" i="6"/>
  <c r="Y40" i="6"/>
  <c r="V41" i="6"/>
  <c r="Q59" i="6"/>
  <c r="Q67" i="6"/>
  <c r="U16" i="6"/>
  <c r="R17" i="6"/>
  <c r="Z17" i="6"/>
  <c r="W18" i="6"/>
  <c r="T19" i="6"/>
  <c r="V21" i="6"/>
  <c r="S22" i="6"/>
  <c r="X23" i="6"/>
  <c r="U24" i="6"/>
  <c r="R25" i="6"/>
  <c r="Z25" i="6"/>
  <c r="W26" i="6"/>
  <c r="T27" i="6"/>
  <c r="X30" i="6"/>
  <c r="U31" i="6"/>
  <c r="R32" i="6"/>
  <c r="Z32" i="6"/>
  <c r="W33" i="6"/>
  <c r="T34" i="6"/>
  <c r="V36" i="6"/>
  <c r="S37" i="6"/>
  <c r="X38" i="6"/>
  <c r="U39" i="6"/>
  <c r="R40" i="6"/>
  <c r="Z40" i="6"/>
  <c r="W41" i="6"/>
  <c r="Q46" i="6"/>
  <c r="Q50" i="6"/>
  <c r="Q54" i="6"/>
  <c r="U19" i="6"/>
  <c r="Y23" i="6"/>
  <c r="U27" i="6"/>
  <c r="Y30" i="6"/>
  <c r="U34" i="6"/>
  <c r="Y38" i="6"/>
  <c r="Y18" i="6"/>
  <c r="V19" i="6"/>
  <c r="U22" i="6"/>
  <c r="R23" i="6"/>
  <c r="Z23" i="6"/>
  <c r="Y26" i="6"/>
  <c r="V27" i="6"/>
  <c r="R30" i="6"/>
  <c r="Z30" i="6"/>
  <c r="Y33" i="6"/>
  <c r="V34" i="6"/>
  <c r="R38" i="6"/>
  <c r="Z38" i="6"/>
  <c r="Y41" i="6"/>
  <c r="Q47" i="6"/>
  <c r="Q51" i="6"/>
  <c r="Q55" i="6"/>
  <c r="U17" i="6"/>
  <c r="R18" i="6"/>
  <c r="Z18" i="6"/>
  <c r="W19" i="6"/>
  <c r="Y21" i="6"/>
  <c r="V22" i="6"/>
  <c r="S23" i="6"/>
  <c r="U25" i="6"/>
  <c r="R26" i="6"/>
  <c r="Z26" i="6"/>
  <c r="W27" i="6"/>
  <c r="S30" i="6"/>
  <c r="U32" i="6"/>
  <c r="R33" i="6"/>
  <c r="Z33" i="6"/>
  <c r="W34" i="6"/>
  <c r="Y36" i="6"/>
  <c r="V37" i="6"/>
  <c r="S38" i="6"/>
  <c r="U40" i="6"/>
  <c r="R41" i="6"/>
  <c r="Z41" i="6"/>
  <c r="Q61" i="6"/>
  <c r="Q65" i="6"/>
  <c r="Q69" i="6"/>
  <c r="X19" i="6"/>
  <c r="R21" i="6"/>
  <c r="T23" i="6"/>
  <c r="X27" i="6"/>
  <c r="R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7" authorId="0" shapeId="0" xr:uid="{161492C2-586E-43C5-B06E-4F3881D99F09}">
      <text>
        <r>
          <rPr>
            <sz val="8"/>
            <color indexed="81"/>
            <rFont val="Tahoma"/>
            <family val="2"/>
          </rPr>
          <t>Estimated from the months that are usually considered to be wet or dry season (Legesse et al., 2003; Belete et al., 2014), and then setting the barrier to provide characterisation of the month into the appropriate season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 xr:uid="{EA26F3F0-0A85-4543-8A54-3959D0D2E3EB}">
      <text>
        <r>
          <rPr>
            <sz val="8"/>
            <color indexed="81"/>
            <rFont val="Tahoma"/>
            <family val="2"/>
          </rPr>
          <t>Estimated from the months that are usually considered to be wet or dry season (Legesse et al., 2003; Belete et al., 2014), and then setting the barrier to provide characterisation of the month into the appropriate season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AB166BC4-5999-4CBE-84A3-75648CD6B93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From data provided by Negash et al., 2017</t>
        </r>
      </text>
    </comment>
    <comment ref="C2" authorId="0" shapeId="0" xr:uid="{48C70821-A326-47A8-87ED-3916903E5E1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Average of values presented for compost by Kabore et al., 2010; Nigussie 2017; Agenehu et al., 2016</t>
        </r>
      </text>
    </comment>
    <comment ref="D2" authorId="0" shapeId="0" xr:uid="{0F15317A-AA0B-403D-A480-207042325AE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Kirchman &amp; Widen (1994) Cited in Smith et al., 2014.</t>
        </r>
      </text>
    </comment>
    <comment ref="E2" authorId="0" shapeId="0" xr:uid="{79E1B8CF-487B-47F3-BB7D-0F039B7630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Smith et al., 2014b</t>
        </r>
      </text>
    </comment>
    <comment ref="F2" authorId="0" shapeId="0" xr:uid="{F64E314D-7019-4593-9ED2-48AC217163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https://energypedia.info/wiki/Nitrogen-content_and_C/N-ratio_of_Organic_Substrates</t>
        </r>
      </text>
    </comment>
    <comment ref="B4" authorId="0" shapeId="0" xr:uid="{4D29D33D-A1C5-4D84-B0A4-D6674A582030}">
      <text>
        <r>
          <rPr>
            <sz val="9"/>
            <color indexed="81"/>
            <rFont val="Tahoma"/>
            <family val="2"/>
          </rPr>
          <t>After Smith et al., 2014</t>
        </r>
      </text>
    </comment>
    <comment ref="C4" authorId="0" shapeId="0" xr:uid="{171A295A-C170-40F2-9E86-736901685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2014 - CHANGED FROM 0.07 TO GIVE HIGHER SNS THAN FRESH WASTE</t>
        </r>
      </text>
    </comment>
    <comment ref="D4" authorId="0" shapeId="0" xr:uid="{79360EFB-57BC-48AB-80EF-EB60A59A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E4" authorId="0" shapeId="0" xr:uid="{7F31FDDC-E5CE-4469-891F-6B40317989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F4" authorId="0" shapeId="0" xr:uid="{FE365FB4-0521-46D8-A136-EA8A4EA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fresh waste</t>
        </r>
      </text>
    </comment>
    <comment ref="B5" authorId="0" shapeId="0" xr:uid="{E90413F8-E9AD-48B5-AB2F-6F16BD9516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C5" authorId="0" shapeId="0" xr:uid="{B676FD4B-C740-4A04-AB22-1DA4085236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D5" authorId="0" shapeId="0" xr:uid="{C1775C44-2045-440D-B58E-C2270FA108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E5" authorId="0" shapeId="0" xr:uid="{E33D9967-BF06-4400-89CF-790D5AA135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B6" authorId="0" shapeId="0" xr:uid="{24665FFB-C8E7-4F27-922E-EED5D902DFFE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Negash et al., 2017</t>
        </r>
      </text>
    </comment>
    <comment ref="C6" authorId="0" shapeId="0" xr:uid="{B51CD60A-A3D5-4D7F-B425-613B640CCD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D6" authorId="0" shapeId="0" xr:uid="{DEA9BB17-F6B2-4E52-AC55-5DC8B3AE1E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E6" authorId="0" shapeId="0" xr:uid="{7454978F-DAF4-4EFA-9C17-77F8A2A911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F6" authorId="0" shapeId="0" xr:uid="{B4B22577-3CA4-4DFB-B696-582BDFB66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https://energypedia.info/wiki/Nitrogen-content_and_C/N-ratio_of_Organic_Substrates</t>
        </r>
      </text>
    </comment>
    <comment ref="B7" authorId="0" shapeId="0" xr:uid="{E6B66D69-F9D6-4709-B744-908FDA4D890D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Negash et al., 2017</t>
        </r>
      </text>
    </comment>
    <comment ref="C7" authorId="0" shapeId="0" xr:uid="{7DA9A566-D721-4A06-9CDA-914F706BAD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D7" authorId="0" shapeId="0" xr:uid="{2AEB6FFB-020D-4057-B80A-DCF9750B52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E7" authorId="0" shapeId="0" xr:uid="{25683745-3BEB-4EF4-89A7-7D6185445A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B8" authorId="0" shapeId="0" xr:uid="{5EF710EE-2164-4EF6-82C3-26683A03DDAA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Negash et al., 2017</t>
        </r>
      </text>
    </comment>
    <comment ref="C8" authorId="0" shapeId="0" xr:uid="{71DD4706-B447-41A1-B5AB-91A55917C3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D8" authorId="0" shapeId="0" xr:uid="{17FC74FF-0B2A-40F3-BD52-22AE73BF7D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E8" authorId="0" shapeId="0" xr:uid="{95DC74C8-4164-497C-986D-C0F0C0E0D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B9" authorId="0" shapeId="0" xr:uid="{F88A3526-48BC-47D4-BAFB-73274BE5B1BE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C9" authorId="0" shapeId="0" xr:uid="{5F818BE1-08CB-464F-8E4C-25534808084C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D9" authorId="0" shapeId="0" xr:uid="{52268500-4723-457F-8E31-563F6004758C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E9" authorId="0" shapeId="0" xr:uid="{DA66079C-8B6B-4D20-938E-CB7304A29C36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B10" authorId="0" shapeId="0" xr:uid="{05DCDDDB-6E57-4E15-AD06-9DC3721D39AB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C10" authorId="0" shapeId="0" xr:uid="{D12F3223-0362-424B-A7C4-416974059194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D10" authorId="0" shapeId="0" xr:uid="{B58A81E1-73A5-44CB-A0F3-94B315DA6C16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E10" authorId="0" shapeId="0" xr:uid="{7A2F3F75-0E50-4199-AE6C-8D1A8C1123C0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G10" authorId="0" shapeId="0" xr:uid="{922CA9D6-D8C1-42EE-91C0-D069033E06E0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H10" authorId="0" shapeId="0" xr:uid="{54BE90FE-E38B-4AD3-B054-3AA3E150F723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I10" authorId="0" shapeId="0" xr:uid="{3B16B0C6-4BC3-4A59-AE70-C863B6357466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J10" authorId="0" shapeId="0" xr:uid="{1D4BE630-DB29-4F60-8C1B-44556BB3AC8F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K10" authorId="0" shapeId="0" xr:uid="{C98C45C5-CD91-42EE-9BD7-3F3F396F1D23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L10" authorId="0" shapeId="0" xr:uid="{39B658B2-0502-4176-B639-13CACB4F617A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M10" authorId="0" shapeId="0" xr:uid="{00DC96CB-DB69-4DB6-9E34-78B62351FF49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N10" authorId="0" shapeId="0" xr:uid="{95E4A065-8AC1-40C8-B8B8-935E0FEE8461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B11" authorId="0" shapeId="0" xr:uid="{CD628A8A-4890-4789-BEBB-7766D49A1525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C11" authorId="0" shapeId="0" xr:uid="{16FC74E2-5F30-4A74-82C2-93DF6E917D7C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D11" authorId="0" shapeId="0" xr:uid="{1B7E8C0E-A266-451E-A0FF-47CE99B980B4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E11" authorId="0" shapeId="0" xr:uid="{F8A9D60E-2481-4BD8-8042-0E67577D28F1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F11" authorId="0" shapeId="0" xr:uid="{3AC0540E-6FA6-4439-B46B-B93083D24F4C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G11" authorId="0" shapeId="0" xr:uid="{91B56A51-31C6-4EB5-B297-BC1FA9D40226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H11" authorId="0" shapeId="0" xr:uid="{6A90BA4E-5306-4303-9179-42E01B38B200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I11" authorId="0" shapeId="0" xr:uid="{698F1610-3FAF-4B9B-AF22-8BB8E03BDC89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J11" authorId="0" shapeId="0" xr:uid="{0CCCB1C0-6A0C-487F-8402-DD60D3420987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K11" authorId="0" shapeId="0" xr:uid="{89C033E2-E638-428E-A189-208E6CCF3015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L11" authorId="0" shapeId="0" xr:uid="{4D99D543-CC7C-4D2A-9904-C6516852F60A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M11" authorId="0" shapeId="0" xr:uid="{B35539D3-2960-4917-9FCB-CF13CF89E6F7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N11" authorId="0" shapeId="0" xr:uid="{830CF430-D154-470D-A888-01D409A8DC5B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</commentList>
</comments>
</file>

<file path=xl/sharedStrings.xml><?xml version="1.0" encoding="utf-8"?>
<sst xmlns="http://schemas.openxmlformats.org/spreadsheetml/2006/main" count="880" uniqueCount="231">
  <si>
    <t>Name</t>
  </si>
  <si>
    <t>Haramaya</t>
  </si>
  <si>
    <t>Latitude</t>
  </si>
  <si>
    <t>Longitude</t>
  </si>
  <si>
    <t>Percentage of kebele</t>
  </si>
  <si>
    <t>Maize</t>
  </si>
  <si>
    <t>Compost</t>
  </si>
  <si>
    <t>Fresh waste</t>
  </si>
  <si>
    <t>Teff</t>
  </si>
  <si>
    <t>Pepper</t>
  </si>
  <si>
    <t>Sorghum</t>
  </si>
  <si>
    <t>Wheat</t>
  </si>
  <si>
    <t>None</t>
  </si>
  <si>
    <t>Information about the WEATHER</t>
  </si>
  <si>
    <t>Enter  farm specific weather data in the white cells below.</t>
  </si>
  <si>
    <t>Assumptions</t>
  </si>
  <si>
    <t>Limitations</t>
  </si>
  <si>
    <t>Boundary conditions</t>
  </si>
  <si>
    <t>Rainfall in wet season:</t>
  </si>
  <si>
    <t>Over</t>
  </si>
  <si>
    <r>
      <t>mm mnth</t>
    </r>
    <r>
      <rPr>
        <vertAlign val="superscript"/>
        <sz val="11"/>
        <color theme="1"/>
        <rFont val="Calibri"/>
        <family val="2"/>
        <scheme val="minor"/>
      </rPr>
      <t>-1</t>
    </r>
  </si>
  <si>
    <t>Used to define changes in behaviour - in areas where typical rainfall is different, different criteria should be used</t>
  </si>
  <si>
    <t>Ethiopia</t>
  </si>
  <si>
    <t>Rainfall in dry season:</t>
  </si>
  <si>
    <t>Less than</t>
  </si>
  <si>
    <t>Number of lines in weather description</t>
  </si>
  <si>
    <t>ANALYSIS OF ENTERED DATA</t>
  </si>
  <si>
    <t>STORED DATA (ACTUAL WEATHER DATA HALABA 2005 - 2016)</t>
  </si>
  <si>
    <t>STORED DATA (WEATHER DATA HALABA 2014, 2015, 2016)</t>
  </si>
  <si>
    <r>
      <t>Total rainfall for steady state run (mm month</t>
    </r>
    <r>
      <rPr>
        <b/>
        <vertAlign val="superscript"/>
        <sz val="11"/>
        <color theme="0"/>
        <rFont val="Calibri"/>
        <family val="2"/>
        <scheme val="minor"/>
      </rPr>
      <t>-1</t>
    </r>
    <r>
      <rPr>
        <b/>
        <sz val="11"/>
        <color theme="0"/>
        <rFont val="Calibri"/>
        <family val="2"/>
        <scheme val="minor"/>
      </rPr>
      <t>)</t>
    </r>
  </si>
  <si>
    <t>Season</t>
  </si>
  <si>
    <t>Year 1</t>
  </si>
  <si>
    <t>Average (Y1-10)</t>
  </si>
  <si>
    <t>Farm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</si>
  <si>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</si>
  <si>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</si>
  <si>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</si>
  <si>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</si>
  <si>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</si>
  <si>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</si>
  <si>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</si>
  <si>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</si>
  <si>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</si>
  <si>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</si>
  <si>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</si>
  <si>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</si>
  <si>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air temperature for steady state run (°C)</t>
  </si>
  <si>
    <r>
      <t>Total rainfall for forward run (mm month</t>
    </r>
    <r>
      <rPr>
        <b/>
        <vertAlign val="superscript"/>
        <sz val="11"/>
        <color theme="0"/>
        <rFont val="Calibri"/>
        <family val="2"/>
        <scheme val="minor"/>
      </rPr>
      <t>-1</t>
    </r>
    <r>
      <rPr>
        <b/>
        <sz val="11"/>
        <color theme="0"/>
        <rFont val="Calibri"/>
        <family val="2"/>
        <scheme val="minor"/>
      </rPr>
      <t>)</t>
    </r>
  </si>
  <si>
    <t>Average air temperature for forward run (°C)</t>
  </si>
  <si>
    <t>Grassland</t>
  </si>
  <si>
    <t>Shrubland</t>
  </si>
  <si>
    <t>Haricot beans</t>
  </si>
  <si>
    <t>Finger Millet</t>
  </si>
  <si>
    <t>Coffee</t>
  </si>
  <si>
    <t>Chat</t>
  </si>
  <si>
    <t>Tomatoes</t>
  </si>
  <si>
    <t>Cabbage</t>
  </si>
  <si>
    <t>Harvest index</t>
  </si>
  <si>
    <t>Sowing month (arable crops)</t>
  </si>
  <si>
    <t>Harvest month (arable crops)</t>
  </si>
  <si>
    <t>Maximum rooting depth (cm)</t>
  </si>
  <si>
    <t>Organic waste type</t>
  </si>
  <si>
    <t>Bioslurry</t>
  </si>
  <si>
    <t>Biochar</t>
  </si>
  <si>
    <t>Average C:N ratio</t>
  </si>
  <si>
    <t>Proportion of N in organic waste that is ammonium  or urea</t>
  </si>
  <si>
    <t>Average DPM:HUM ratio</t>
  </si>
  <si>
    <t>Percent C</t>
  </si>
  <si>
    <t>Minimum energy content compared to wood</t>
  </si>
  <si>
    <t>Maximum energy content compared to wood</t>
  </si>
  <si>
    <t>Percentage ammonia or urea-N in manure</t>
  </si>
  <si>
    <t>Crop</t>
  </si>
  <si>
    <t>Land use code</t>
  </si>
  <si>
    <t>C:N ratio</t>
  </si>
  <si>
    <t>Nutrient response coefficient</t>
  </si>
  <si>
    <t>Fertiliser use efficiency</t>
  </si>
  <si>
    <t>Minimum level of nitrate or ammonium</t>
  </si>
  <si>
    <t>Proportion of nitrate-N in atmospheric deposition</t>
  </si>
  <si>
    <t>Nitrification rate constant (/month)</t>
  </si>
  <si>
    <t xml:space="preserve">Atmospheric N input </t>
  </si>
  <si>
    <t>(kg ha-1 y-1)</t>
  </si>
  <si>
    <t>Optimum N supply that results in the maximum yield  (kg ha-1)</t>
  </si>
  <si>
    <t>DPM:RPM ratio</t>
  </si>
  <si>
    <t>Minimum N supply that results in a positive response in yield (kg ha-1)</t>
  </si>
  <si>
    <t>A2d - Denitrified N loss</t>
  </si>
  <si>
    <t>A2e - Volatilised N loss</t>
  </si>
  <si>
    <t>Proportion of applied ammonium-N or urea-N lost by volatilisation (in the month of application only)</t>
  </si>
  <si>
    <t>A2. Mineral N</t>
  </si>
  <si>
    <t xml:space="preserve">Max. potential denitrification rate in 1 cm layer </t>
  </si>
  <si>
    <t>(kg ha-1 day-1)</t>
  </si>
  <si>
    <t>(kg ha-1)</t>
  </si>
  <si>
    <t>𝑁d50</t>
  </si>
  <si>
    <t>𝑝NO3,atm</t>
  </si>
  <si>
    <t xml:space="preserve">Soil nitrate-N content at which denitrification is 50% of its full potential </t>
  </si>
  <si>
    <t>Drying potential of environment</t>
  </si>
  <si>
    <t>Rice IR36</t>
  </si>
  <si>
    <t>Rice Mahamaya</t>
  </si>
  <si>
    <t>Rice Kranti</t>
  </si>
  <si>
    <t>Rice Khitish</t>
  </si>
  <si>
    <t>Rice Lalat</t>
  </si>
  <si>
    <t>Rice Swarna</t>
  </si>
  <si>
    <t>Rice Ranjit</t>
  </si>
  <si>
    <t>Rice Mahsuri</t>
  </si>
  <si>
    <t>Rice Madhuri</t>
  </si>
  <si>
    <t>Rice Rajshree</t>
  </si>
  <si>
    <t>Rice Sashi</t>
  </si>
  <si>
    <t>Rice Gayatri</t>
  </si>
  <si>
    <t>Green Gram</t>
  </si>
  <si>
    <t>Sesbania</t>
  </si>
  <si>
    <t>Null</t>
  </si>
  <si>
    <t>Proportion of NPP that is returned to the soil</t>
  </si>
  <si>
    <t xml:space="preserve">Original values for max. root depth (cm) </t>
  </si>
  <si>
    <t>b</t>
  </si>
  <si>
    <t>c</t>
  </si>
  <si>
    <t>Nitrogen Parameters</t>
  </si>
  <si>
    <t>Proportion of N2O produced due to partial nitrification at field capacity</t>
  </si>
  <si>
    <t>Proportion of full nitrification lost as gas</t>
  </si>
  <si>
    <t>Proportion of full nitrification lost as NO</t>
  </si>
  <si>
    <t>𝑝nitrif,gas</t>
  </si>
  <si>
    <t>𝑝N2O,FC</t>
  </si>
  <si>
    <t>𝑝NO</t>
  </si>
  <si>
    <t>Critical rainfall below which volatilisation is assumed to occur</t>
  </si>
  <si>
    <t xml:space="preserve"> (mm month-1)</t>
  </si>
  <si>
    <t>𝑉rain,crit</t>
  </si>
  <si>
    <t>𝑝volat</t>
  </si>
  <si>
    <t>ZBNF + manure</t>
  </si>
  <si>
    <t>Rice straw</t>
  </si>
  <si>
    <t>Dhrava Jiwamrita</t>
  </si>
  <si>
    <t>Ghana Jiwamrita</t>
  </si>
  <si>
    <t>Beejamrita</t>
  </si>
  <si>
    <t>Alley cropping</t>
  </si>
  <si>
    <t>Green gram</t>
  </si>
  <si>
    <t>ZBNF</t>
  </si>
  <si>
    <t>Annual C inputs as a percent of the untreated organic residue (%)</t>
  </si>
  <si>
    <t>s</t>
  </si>
  <si>
    <t>`</t>
  </si>
  <si>
    <t>Information about the farm LOCATIONS</t>
  </si>
  <si>
    <t>Enter  your input data in the white cells below.</t>
  </si>
  <si>
    <t>This will select default soil, crop and weather data from the embedded database (not yet attached).</t>
  </si>
  <si>
    <t>Move through input sheets to check and enter farm specific information.</t>
  </si>
  <si>
    <t>Number of lines in farm description</t>
  </si>
  <si>
    <t>Input Data</t>
  </si>
  <si>
    <t>Notes</t>
  </si>
  <si>
    <t>PyOrator name</t>
  </si>
  <si>
    <t>atmos_n_depos</t>
  </si>
  <si>
    <t>no3_min</t>
  </si>
  <si>
    <t>k_nitrif</t>
  </si>
  <si>
    <t>n_d50</t>
  </si>
  <si>
    <t>prop_n2o_fc</t>
  </si>
  <si>
    <t>prop_nitrif_gas</t>
  </si>
  <si>
    <t>prop_nitrif_no</t>
  </si>
  <si>
    <t>precip_critic</t>
  </si>
  <si>
    <t>prop_volat</t>
  </si>
  <si>
    <t>Symbol</t>
  </si>
  <si>
    <t>Units</t>
  </si>
  <si>
    <t>Value</t>
  </si>
  <si>
    <t xml:space="preserve"> Proportion of atmospheric deposition added to the ammonium pool N</t>
  </si>
  <si>
    <t>𝑝NH4,atm</t>
  </si>
  <si>
    <t>also defined  in A2f - Nitrification  after Bradbury 1993</t>
  </si>
  <si>
    <t>𝑝C:X,soil</t>
  </si>
  <si>
    <t xml:space="preserve">eq.2.4.19    </t>
  </si>
  <si>
    <t>eq.3.3.9</t>
  </si>
  <si>
    <t>after Bradbury 1993</t>
  </si>
  <si>
    <t xml:space="preserve"> stable C:X ratio of the soil  aka SOM C:N ratio</t>
  </si>
  <si>
    <t>does 𝑝NO3,atm + 𝑝NO3,atm = 1?     See:  _nh4_atmos_deposition</t>
  </si>
  <si>
    <t>Environmental parameters</t>
  </si>
  <si>
    <t>Area</t>
  </si>
  <si>
    <t xml:space="preserve"> (ha)</t>
  </si>
  <si>
    <t>Zerai Farm</t>
  </si>
  <si>
    <t>Subdistrict or kebele</t>
  </si>
  <si>
    <t>𝑁atm</t>
  </si>
  <si>
    <t>Proportion of inert organic matter in the added organic waste</t>
  </si>
  <si>
    <t>prop_atmos_dep_no3</t>
  </si>
  <si>
    <t>not listed in Appendix A</t>
  </si>
  <si>
    <t>prop_atmos_dep_nh4</t>
  </si>
  <si>
    <r>
      <t>pX</t>
    </r>
    <r>
      <rPr>
        <vertAlign val="subscript"/>
        <sz val="11"/>
        <rFont val="Calibri"/>
        <family val="2"/>
        <scheme val="minor"/>
      </rPr>
      <t>opt</t>
    </r>
    <r>
      <rPr>
        <sz val="11"/>
        <rFont val="Calibri"/>
        <family val="2"/>
        <scheme val="minor"/>
      </rPr>
      <t xml:space="preserve"> = a pYld</t>
    </r>
    <r>
      <rPr>
        <vertAlign val="subscript"/>
        <sz val="11"/>
        <rFont val="Calibri"/>
        <family val="2"/>
        <scheme val="minor"/>
      </rPr>
      <t>opt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+ b pYld</t>
    </r>
    <r>
      <rPr>
        <vertAlign val="subscript"/>
        <sz val="11"/>
        <rFont val="Calibri"/>
        <family val="2"/>
        <scheme val="minor"/>
      </rPr>
      <t>opt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c pYld</t>
    </r>
    <r>
      <rPr>
        <vertAlign val="subscript"/>
        <sz val="11"/>
        <rFont val="Calibri"/>
        <family val="2"/>
        <scheme val="minor"/>
      </rPr>
      <t>opt</t>
    </r>
    <r>
      <rPr>
        <sz val="11"/>
        <rFont val="Calibri"/>
        <family val="2"/>
        <scheme val="minor"/>
      </rPr>
      <t xml:space="preserve"> + d</t>
    </r>
  </si>
  <si>
    <t>a</t>
  </si>
  <si>
    <t>d</t>
  </si>
  <si>
    <t>currently set as a constant in ora_no3_nh4_fns.py as this is unlikely to change</t>
  </si>
  <si>
    <t>Scaling factor for growing degree days</t>
  </si>
  <si>
    <t>Scaling factor for water stress index</t>
  </si>
  <si>
    <t>Maximum yield (t ha-1)</t>
  </si>
  <si>
    <t xml:space="preserve">Rate constant for return of C to soil </t>
  </si>
  <si>
    <t>k_c_rate</t>
  </si>
  <si>
    <t xml:space="preserve">0.15 x 4 (month-1)  = 0.60      </t>
  </si>
  <si>
    <t xml:space="preserve"> (eq.2.1.14)</t>
  </si>
  <si>
    <t>Inputs of carbon to the soil from plant inputs</t>
  </si>
  <si>
    <t>c_n_rat_soil</t>
  </si>
  <si>
    <t>ss</t>
  </si>
  <si>
    <t>C1a. Typical animal producton in Africa</t>
  </si>
  <si>
    <t>Typical livestock production estimated from data for different countries in Africa provided Herrero et al. (2016)</t>
  </si>
  <si>
    <t>Values in atypical years calculated by multiplying the typical value by the ratio of feed produced in atypical and typical years</t>
  </si>
  <si>
    <t xml:space="preserve">Note: </t>
  </si>
  <si>
    <t xml:space="preserve"> LG = Livestock grazing;  MR = Mixed rotation</t>
  </si>
  <si>
    <t>A = Arid/semi-arid; H = humid/sub-humid; T = Tropical highlands or temperate.</t>
  </si>
  <si>
    <t>kg head-1 y-1</t>
  </si>
  <si>
    <t>Livestock type</t>
  </si>
  <si>
    <t>Livestock production system</t>
  </si>
  <si>
    <t>Region</t>
  </si>
  <si>
    <t>System</t>
  </si>
  <si>
    <t>Milk</t>
  </si>
  <si>
    <t>Meat</t>
  </si>
  <si>
    <t>Feedstock dry matter from grazing</t>
  </si>
  <si>
    <t>Feedstock dry matter from stovers</t>
  </si>
  <si>
    <t>Feedstock dry matter from occasional sources</t>
  </si>
  <si>
    <t>Feedstock dry matter from grain</t>
  </si>
  <si>
    <t>Manure dry matter</t>
  </si>
  <si>
    <t>Excreted N</t>
  </si>
  <si>
    <t>Animal numbers (herd)</t>
  </si>
  <si>
    <t>Animal numbers (Productive)</t>
  </si>
  <si>
    <t>Beef cattle</t>
  </si>
  <si>
    <t>Beef cattle and Dairy followers</t>
  </si>
  <si>
    <t>Central Africa</t>
  </si>
  <si>
    <t>ANY</t>
  </si>
  <si>
    <t>Dairy cattle</t>
  </si>
  <si>
    <t>Small ruminants dairy</t>
  </si>
  <si>
    <t>Small ruminants for meat</t>
  </si>
  <si>
    <t>LGA</t>
  </si>
  <si>
    <t>LGH</t>
  </si>
  <si>
    <t>LGT</t>
  </si>
  <si>
    <t>MRA</t>
  </si>
  <si>
    <t>MRH</t>
  </si>
  <si>
    <t>MRT</t>
  </si>
  <si>
    <t>Other</t>
  </si>
  <si>
    <t>URBAN</t>
  </si>
  <si>
    <t>Eastern Africa</t>
  </si>
  <si>
    <t>South Africa</t>
  </si>
  <si>
    <t/>
  </si>
  <si>
    <t>Western Africa</t>
  </si>
  <si>
    <t>Goats/sheep for milk</t>
  </si>
  <si>
    <t>Goats/sheep for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</si>
</sst>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Arial"/>
      <family val="2"/>
    </font>
    <font>
      <vertAlign val="superscript"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color rgb="FFFFFF00"/>
      <name val="Arial"/>
      <family val="2"/>
    </font>
    <font>
      <b/>
      <sz val="8"/>
      <color indexed="81"/>
      <name val="Tahoma"/>
      <family val="2"/>
    </font>
    <font>
      <b/>
      <u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5" fillId="3" borderId="0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/>
    <xf numFmtId="164" fontId="4" fillId="6" borderId="18" xfId="0" applyNumberFormat="1" applyFont="1" applyFill="1" applyBorder="1" applyAlignment="1">
      <alignment horizontal="center"/>
    </xf>
    <xf numFmtId="164" fontId="4" fillId="5" borderId="28" xfId="0" applyNumberFormat="1" applyFont="1" applyFill="1" applyBorder="1" applyAlignment="1">
      <alignment horizontal="center"/>
    </xf>
    <xf numFmtId="164" fontId="4" fillId="5" borderId="18" xfId="0" applyNumberFormat="1" applyFont="1" applyFill="1" applyBorder="1" applyAlignment="1">
      <alignment horizontal="center"/>
    </xf>
    <xf numFmtId="1" fontId="4" fillId="6" borderId="18" xfId="0" applyNumberFormat="1" applyFont="1" applyFill="1" applyBorder="1" applyAlignment="1">
      <alignment horizontal="center"/>
    </xf>
    <xf numFmtId="1" fontId="4" fillId="5" borderId="28" xfId="0" applyNumberFormat="1" applyFont="1" applyFill="1" applyBorder="1" applyAlignment="1">
      <alignment horizontal="center"/>
    </xf>
    <xf numFmtId="1" fontId="4" fillId="5" borderId="18" xfId="0" applyNumberFormat="1" applyFont="1" applyFill="1" applyBorder="1" applyAlignment="1">
      <alignment horizontal="center"/>
    </xf>
    <xf numFmtId="1" fontId="4" fillId="6" borderId="24" xfId="0" applyNumberFormat="1" applyFont="1" applyFill="1" applyBorder="1" applyAlignment="1">
      <alignment horizontal="center"/>
    </xf>
    <xf numFmtId="1" fontId="4" fillId="5" borderId="32" xfId="0" applyNumberFormat="1" applyFont="1" applyFill="1" applyBorder="1" applyAlignment="1">
      <alignment horizontal="center"/>
    </xf>
    <xf numFmtId="1" fontId="4" fillId="6" borderId="18" xfId="0" applyNumberFormat="1" applyFont="1" applyFill="1" applyBorder="1" applyAlignment="1">
      <alignment horizontal="center" vertical="center"/>
    </xf>
    <xf numFmtId="1" fontId="4" fillId="5" borderId="19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center" vertical="center"/>
    </xf>
    <xf numFmtId="1" fontId="4" fillId="7" borderId="18" xfId="0" applyNumberFormat="1" applyFont="1" applyFill="1" applyBorder="1" applyAlignment="1">
      <alignment horizontal="center"/>
    </xf>
    <xf numFmtId="1" fontId="4" fillId="5" borderId="19" xfId="0" applyNumberFormat="1" applyFont="1" applyFill="1" applyBorder="1" applyAlignment="1">
      <alignment horizontal="center"/>
    </xf>
    <xf numFmtId="0" fontId="4" fillId="5" borderId="23" xfId="0" applyFont="1" applyFill="1" applyBorder="1" applyAlignment="1">
      <alignment horizontal="right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2" borderId="0" xfId="0" applyFont="1" applyFill="1" applyBorder="1"/>
    <xf numFmtId="0" fontId="0" fillId="3" borderId="4" xfId="0" applyFont="1" applyFill="1" applyBorder="1" applyAlignment="1">
      <alignment horizontal="left" vertical="center" indent="2"/>
    </xf>
    <xf numFmtId="0" fontId="0" fillId="3" borderId="0" xfId="0" applyFont="1" applyFill="1" applyBorder="1" applyAlignment="1">
      <alignment horizontal="left" vertical="center" indent="2"/>
    </xf>
    <xf numFmtId="0" fontId="0" fillId="3" borderId="0" xfId="0" applyFont="1" applyFill="1" applyBorder="1" applyAlignment="1">
      <alignment vertical="center"/>
    </xf>
    <xf numFmtId="164" fontId="0" fillId="3" borderId="0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4" xfId="0" applyFont="1" applyFill="1" applyBorder="1" applyAlignment="1">
      <alignment horizontal="left" vertical="center" indent="15"/>
    </xf>
    <xf numFmtId="0" fontId="0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left" vertical="center"/>
    </xf>
    <xf numFmtId="0" fontId="0" fillId="2" borderId="4" xfId="0" applyFont="1" applyFill="1" applyBorder="1"/>
    <xf numFmtId="0" fontId="0" fillId="3" borderId="4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 wrapText="1"/>
    </xf>
    <xf numFmtId="0" fontId="0" fillId="3" borderId="18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vertical="center"/>
    </xf>
    <xf numFmtId="0" fontId="0" fillId="3" borderId="8" xfId="0" applyFont="1" applyFill="1" applyBorder="1" applyAlignment="1">
      <alignment horizontal="right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right" vertical="center" wrapText="1"/>
    </xf>
    <xf numFmtId="0" fontId="0" fillId="3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0" xfId="0" applyFont="1" applyFill="1" applyBorder="1"/>
    <xf numFmtId="0" fontId="0" fillId="4" borderId="11" xfId="0" applyFont="1" applyFill="1" applyBorder="1"/>
    <xf numFmtId="0" fontId="0" fillId="4" borderId="13" xfId="0" applyFont="1" applyFill="1" applyBorder="1"/>
    <xf numFmtId="0" fontId="0" fillId="3" borderId="7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0" fillId="4" borderId="17" xfId="0" applyFont="1" applyFill="1" applyBorder="1"/>
    <xf numFmtId="0" fontId="0" fillId="4" borderId="0" xfId="0" applyFont="1" applyFill="1" applyBorder="1"/>
    <xf numFmtId="0" fontId="0" fillId="4" borderId="19" xfId="0" applyFont="1" applyFill="1" applyBorder="1"/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4" borderId="22" xfId="0" applyFont="1" applyFill="1" applyBorder="1"/>
    <xf numFmtId="0" fontId="0" fillId="4" borderId="31" xfId="0" applyFont="1" applyFill="1" applyBorder="1"/>
    <xf numFmtId="0" fontId="0" fillId="4" borderId="25" xfId="0" applyFont="1" applyFill="1" applyBorder="1"/>
    <xf numFmtId="0" fontId="1" fillId="4" borderId="26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center"/>
    </xf>
    <xf numFmtId="1" fontId="4" fillId="6" borderId="28" xfId="0" applyNumberFormat="1" applyFont="1" applyFill="1" applyBorder="1" applyAlignment="1">
      <alignment horizontal="center"/>
    </xf>
    <xf numFmtId="1" fontId="4" fillId="6" borderId="29" xfId="0" applyNumberFormat="1" applyFont="1" applyFill="1" applyBorder="1" applyAlignment="1">
      <alignment horizontal="center"/>
    </xf>
    <xf numFmtId="1" fontId="4" fillId="5" borderId="37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/>
    </xf>
    <xf numFmtId="1" fontId="4" fillId="7" borderId="28" xfId="0" applyNumberFormat="1" applyFont="1" applyFill="1" applyBorder="1" applyAlignment="1">
      <alignment horizontal="center"/>
    </xf>
    <xf numFmtId="1" fontId="4" fillId="7" borderId="5" xfId="0" applyNumberFormat="1" applyFont="1" applyFill="1" applyBorder="1" applyAlignment="1">
      <alignment horizontal="center"/>
    </xf>
    <xf numFmtId="1" fontId="4" fillId="7" borderId="29" xfId="0" applyNumberFormat="1" applyFont="1" applyFill="1" applyBorder="1" applyAlignment="1">
      <alignment horizontal="center"/>
    </xf>
    <xf numFmtId="1" fontId="4" fillId="5" borderId="17" xfId="0" applyNumberFormat="1" applyFont="1" applyFill="1" applyBorder="1" applyAlignment="1">
      <alignment horizontal="right"/>
    </xf>
    <xf numFmtId="1" fontId="4" fillId="5" borderId="17" xfId="0" applyNumberFormat="1" applyFont="1" applyFill="1" applyBorder="1" applyAlignment="1">
      <alignment horizontal="right" vertical="center"/>
    </xf>
    <xf numFmtId="1" fontId="4" fillId="6" borderId="28" xfId="0" applyNumberFormat="1" applyFont="1" applyFill="1" applyBorder="1" applyAlignment="1">
      <alignment horizontal="center" vertical="center"/>
    </xf>
    <xf numFmtId="1" fontId="4" fillId="6" borderId="29" xfId="0" applyNumberFormat="1" applyFont="1" applyFill="1" applyBorder="1" applyAlignment="1">
      <alignment horizontal="center" vertical="center"/>
    </xf>
    <xf numFmtId="1" fontId="4" fillId="5" borderId="28" xfId="0" applyNumberFormat="1" applyFont="1" applyFill="1" applyBorder="1" applyAlignment="1">
      <alignment horizontal="center" vertical="center"/>
    </xf>
    <xf numFmtId="1" fontId="4" fillId="5" borderId="0" xfId="0" applyNumberFormat="1" applyFont="1" applyFill="1" applyBorder="1" applyAlignment="1">
      <alignment horizontal="center" vertical="center"/>
    </xf>
    <xf numFmtId="1" fontId="4" fillId="7" borderId="28" xfId="0" applyNumberFormat="1" applyFont="1" applyFill="1" applyBorder="1" applyAlignment="1">
      <alignment horizontal="center" vertical="center"/>
    </xf>
    <xf numFmtId="1" fontId="4" fillId="7" borderId="18" xfId="0" applyNumberFormat="1" applyFont="1" applyFill="1" applyBorder="1" applyAlignment="1">
      <alignment horizontal="center" vertical="center"/>
    </xf>
    <xf numFmtId="1" fontId="4" fillId="7" borderId="5" xfId="0" applyNumberFormat="1" applyFont="1" applyFill="1" applyBorder="1" applyAlignment="1">
      <alignment horizontal="center" vertical="center"/>
    </xf>
    <xf numFmtId="1" fontId="4" fillId="7" borderId="29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right"/>
    </xf>
    <xf numFmtId="0" fontId="4" fillId="5" borderId="31" xfId="0" applyFont="1" applyFill="1" applyBorder="1" applyAlignment="1">
      <alignment horizontal="right"/>
    </xf>
    <xf numFmtId="0" fontId="4" fillId="5" borderId="23" xfId="0" applyFont="1" applyFill="1" applyBorder="1" applyAlignment="1">
      <alignment horizontal="center"/>
    </xf>
    <xf numFmtId="1" fontId="4" fillId="6" borderId="32" xfId="0" applyNumberFormat="1" applyFont="1" applyFill="1" applyBorder="1" applyAlignment="1">
      <alignment horizontal="center"/>
    </xf>
    <xf numFmtId="1" fontId="4" fillId="6" borderId="33" xfId="0" applyNumberFormat="1" applyFont="1" applyFill="1" applyBorder="1" applyAlignment="1">
      <alignment horizontal="center"/>
    </xf>
    <xf numFmtId="1" fontId="4" fillId="5" borderId="31" xfId="0" applyNumberFormat="1" applyFont="1" applyFill="1" applyBorder="1" applyAlignment="1">
      <alignment horizontal="center"/>
    </xf>
    <xf numFmtId="1" fontId="4" fillId="5" borderId="25" xfId="0" applyNumberFormat="1" applyFont="1" applyFill="1" applyBorder="1" applyAlignment="1">
      <alignment horizontal="center"/>
    </xf>
    <xf numFmtId="1" fontId="4" fillId="7" borderId="32" xfId="0" applyNumberFormat="1" applyFont="1" applyFill="1" applyBorder="1" applyAlignment="1">
      <alignment horizontal="center"/>
    </xf>
    <xf numFmtId="1" fontId="4" fillId="7" borderId="24" xfId="0" applyNumberFormat="1" applyFont="1" applyFill="1" applyBorder="1" applyAlignment="1">
      <alignment horizontal="center"/>
    </xf>
    <xf numFmtId="1" fontId="4" fillId="7" borderId="23" xfId="0" applyNumberFormat="1" applyFont="1" applyFill="1" applyBorder="1" applyAlignment="1">
      <alignment horizontal="center"/>
    </xf>
    <xf numFmtId="1" fontId="4" fillId="7" borderId="33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/>
    </xf>
    <xf numFmtId="164" fontId="4" fillId="6" borderId="29" xfId="0" applyNumberFormat="1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164" fontId="4" fillId="7" borderId="28" xfId="0" applyNumberFormat="1" applyFont="1" applyFill="1" applyBorder="1" applyAlignment="1">
      <alignment horizontal="center"/>
    </xf>
    <xf numFmtId="164" fontId="4" fillId="7" borderId="18" xfId="0" applyNumberFormat="1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164" fontId="4" fillId="7" borderId="29" xfId="0" applyNumberFormat="1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 vertical="center"/>
    </xf>
    <xf numFmtId="164" fontId="4" fillId="6" borderId="18" xfId="0" applyNumberFormat="1" applyFont="1" applyFill="1" applyBorder="1" applyAlignment="1">
      <alignment horizontal="center" vertical="center"/>
    </xf>
    <xf numFmtId="164" fontId="4" fillId="6" borderId="29" xfId="0" applyNumberFormat="1" applyFont="1" applyFill="1" applyBorder="1" applyAlignment="1">
      <alignment horizontal="center" vertical="center"/>
    </xf>
    <xf numFmtId="164" fontId="4" fillId="5" borderId="28" xfId="0" applyNumberFormat="1" applyFont="1" applyFill="1" applyBorder="1" applyAlignment="1">
      <alignment horizontal="center" vertical="center"/>
    </xf>
    <xf numFmtId="164" fontId="4" fillId="7" borderId="28" xfId="0" applyNumberFormat="1" applyFont="1" applyFill="1" applyBorder="1" applyAlignment="1">
      <alignment horizontal="center" vertical="center"/>
    </xf>
    <xf numFmtId="164" fontId="4" fillId="7" borderId="18" xfId="0" applyNumberFormat="1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164" fontId="4" fillId="7" borderId="29" xfId="0" applyNumberFormat="1" applyFont="1" applyFill="1" applyBorder="1" applyAlignment="1">
      <alignment horizontal="center" vertical="center"/>
    </xf>
    <xf numFmtId="164" fontId="4" fillId="6" borderId="32" xfId="0" applyNumberFormat="1" applyFont="1" applyFill="1" applyBorder="1" applyAlignment="1">
      <alignment horizontal="center"/>
    </xf>
    <xf numFmtId="164" fontId="4" fillId="6" borderId="24" xfId="0" applyNumberFormat="1" applyFont="1" applyFill="1" applyBorder="1" applyAlignment="1">
      <alignment horizontal="center"/>
    </xf>
    <xf numFmtId="164" fontId="4" fillId="6" borderId="33" xfId="0" applyNumberFormat="1" applyFont="1" applyFill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/>
    </xf>
    <xf numFmtId="164" fontId="4" fillId="5" borderId="31" xfId="0" applyNumberFormat="1" applyFont="1" applyFill="1" applyBorder="1" applyAlignment="1">
      <alignment horizontal="center"/>
    </xf>
    <xf numFmtId="164" fontId="4" fillId="7" borderId="32" xfId="0" applyNumberFormat="1" applyFont="1" applyFill="1" applyBorder="1" applyAlignment="1">
      <alignment horizontal="center"/>
    </xf>
    <xf numFmtId="164" fontId="4" fillId="7" borderId="24" xfId="0" applyNumberFormat="1" applyFont="1" applyFill="1" applyBorder="1" applyAlignment="1">
      <alignment horizontal="center"/>
    </xf>
    <xf numFmtId="164" fontId="4" fillId="7" borderId="23" xfId="0" applyNumberFormat="1" applyFont="1" applyFill="1" applyBorder="1" applyAlignment="1">
      <alignment horizontal="center"/>
    </xf>
    <xf numFmtId="164" fontId="4" fillId="7" borderId="33" xfId="0" applyNumberFormat="1" applyFont="1" applyFill="1" applyBorder="1" applyAlignment="1">
      <alignment horizontal="center"/>
    </xf>
    <xf numFmtId="0" fontId="0" fillId="2" borderId="17" xfId="0" applyFont="1" applyFill="1" applyBorder="1"/>
    <xf numFmtId="0" fontId="0" fillId="2" borderId="19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/>
    </xf>
    <xf numFmtId="1" fontId="4" fillId="5" borderId="15" xfId="0" applyNumberFormat="1" applyFont="1" applyFill="1" applyBorder="1" applyAlignment="1">
      <alignment horizontal="center"/>
    </xf>
    <xf numFmtId="1" fontId="4" fillId="5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right"/>
    </xf>
    <xf numFmtId="1" fontId="4" fillId="5" borderId="18" xfId="0" applyNumberFormat="1" applyFont="1" applyFill="1" applyBorder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vertical="center"/>
    </xf>
    <xf numFmtId="1" fontId="4" fillId="5" borderId="39" xfId="0" applyNumberFormat="1" applyFont="1" applyFill="1" applyBorder="1" applyAlignment="1">
      <alignment horizontal="center"/>
    </xf>
    <xf numFmtId="1" fontId="4" fillId="5" borderId="8" xfId="0" applyNumberFormat="1" applyFont="1" applyFill="1" applyBorder="1" applyAlignment="1">
      <alignment horizontal="center"/>
    </xf>
    <xf numFmtId="1" fontId="4" fillId="5" borderId="9" xfId="0" applyNumberFormat="1" applyFont="1" applyFill="1" applyBorder="1" applyAlignment="1">
      <alignment horizontal="center"/>
    </xf>
    <xf numFmtId="164" fontId="4" fillId="5" borderId="18" xfId="0" applyNumberFormat="1" applyFont="1" applyFill="1" applyBorder="1" applyAlignment="1">
      <alignment horizontal="center" vertical="center"/>
    </xf>
    <xf numFmtId="164" fontId="4" fillId="5" borderId="39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/>
    </xf>
    <xf numFmtId="0" fontId="4" fillId="9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2" fillId="0" borderId="0" xfId="0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1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11" borderId="30" xfId="0" applyFont="1" applyFill="1" applyBorder="1" applyAlignment="1">
      <alignment horizontal="right" vertical="center"/>
    </xf>
    <xf numFmtId="165" fontId="16" fillId="11" borderId="40" xfId="0" applyNumberFormat="1" applyFont="1" applyFill="1" applyBorder="1" applyAlignment="1">
      <alignment horizontal="center" vertical="center" wrapText="1"/>
    </xf>
    <xf numFmtId="0" fontId="3" fillId="12" borderId="18" xfId="0" applyFont="1" applyFill="1" applyBorder="1" applyAlignment="1">
      <alignment horizontal="right"/>
    </xf>
    <xf numFmtId="2" fontId="3" fillId="12" borderId="2" xfId="0" applyNumberFormat="1" applyFont="1" applyFill="1" applyBorder="1" applyAlignment="1">
      <alignment horizontal="center"/>
    </xf>
    <xf numFmtId="2" fontId="17" fillId="12" borderId="0" xfId="0" applyNumberFormat="1" applyFont="1" applyFill="1" applyAlignment="1" applyProtection="1">
      <alignment horizontal="center" vertical="center"/>
      <protection locked="0"/>
    </xf>
    <xf numFmtId="2" fontId="18" fillId="12" borderId="0" xfId="0" applyNumberFormat="1" applyFont="1" applyFill="1" applyAlignment="1">
      <alignment horizontal="center"/>
    </xf>
    <xf numFmtId="2" fontId="17" fillId="12" borderId="0" xfId="0" applyNumberFormat="1" applyFont="1" applyFill="1" applyAlignment="1">
      <alignment horizontal="center"/>
    </xf>
    <xf numFmtId="2" fontId="3" fillId="12" borderId="0" xfId="0" applyNumberFormat="1" applyFont="1" applyFill="1" applyAlignment="1">
      <alignment horizontal="center"/>
    </xf>
    <xf numFmtId="2" fontId="3" fillId="12" borderId="0" xfId="0" applyNumberFormat="1" applyFont="1" applyFill="1" applyAlignment="1" applyProtection="1">
      <alignment horizontal="center" vertical="center"/>
      <protection locked="0"/>
    </xf>
    <xf numFmtId="2" fontId="14" fillId="12" borderId="0" xfId="0" applyNumberFormat="1" applyFont="1" applyFill="1" applyAlignment="1">
      <alignment horizontal="center"/>
    </xf>
    <xf numFmtId="9" fontId="3" fillId="12" borderId="0" xfId="0" applyNumberFormat="1" applyFont="1" applyFill="1" applyAlignment="1" applyProtection="1">
      <alignment horizontal="center" vertical="center"/>
      <protection locked="0"/>
    </xf>
    <xf numFmtId="9" fontId="3" fillId="12" borderId="0" xfId="0" applyNumberFormat="1" applyFont="1" applyFill="1" applyAlignment="1">
      <alignment horizontal="center"/>
    </xf>
    <xf numFmtId="0" fontId="3" fillId="12" borderId="39" xfId="0" applyFont="1" applyFill="1" applyBorder="1" applyAlignment="1">
      <alignment horizontal="right"/>
    </xf>
    <xf numFmtId="9" fontId="3" fillId="12" borderId="8" xfId="0" applyNumberFormat="1" applyFont="1" applyFill="1" applyBorder="1" applyAlignment="1" applyProtection="1">
      <alignment horizontal="center" vertical="center"/>
      <protection locked="0"/>
    </xf>
    <xf numFmtId="9" fontId="3" fillId="12" borderId="8" xfId="0" applyNumberFormat="1" applyFont="1" applyFill="1" applyBorder="1" applyAlignment="1">
      <alignment horizontal="center"/>
    </xf>
    <xf numFmtId="10" fontId="3" fillId="12" borderId="8" xfId="0" applyNumberFormat="1" applyFont="1" applyFill="1" applyBorder="1" applyAlignment="1" applyProtection="1">
      <alignment horizontal="center" vertical="center"/>
      <protection locked="0"/>
    </xf>
    <xf numFmtId="10" fontId="3" fillId="12" borderId="8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0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3" borderId="4" xfId="0" applyFont="1" applyFill="1" applyBorder="1" applyAlignment="1">
      <alignment horizontal="left" vertical="center" indent="2"/>
    </xf>
    <xf numFmtId="0" fontId="4" fillId="3" borderId="4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4" fillId="4" borderId="12" xfId="0" applyFont="1" applyFill="1" applyBorder="1" applyAlignment="1">
      <alignment horizontal="center" vertical="center" wrapText="1"/>
    </xf>
    <xf numFmtId="0" fontId="14" fillId="4" borderId="41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49" fontId="14" fillId="2" borderId="0" xfId="0" applyNumberFormat="1" applyFont="1" applyFill="1" applyAlignment="1">
      <alignment horizontal="center" vertical="center" wrapText="1"/>
    </xf>
    <xf numFmtId="0" fontId="1" fillId="4" borderId="14" xfId="0" applyFont="1" applyFill="1" applyBorder="1"/>
    <xf numFmtId="0" fontId="1" fillId="4" borderId="3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left"/>
    </xf>
    <xf numFmtId="0" fontId="4" fillId="7" borderId="0" xfId="0" applyFont="1" applyFill="1" applyAlignment="1">
      <alignment horizontal="center"/>
    </xf>
    <xf numFmtId="0" fontId="4" fillId="5" borderId="19" xfId="0" applyFont="1" applyFill="1" applyBorder="1" applyAlignment="1">
      <alignment horizontal="left"/>
    </xf>
    <xf numFmtId="0" fontId="3" fillId="2" borderId="0" xfId="0" applyFont="1" applyFill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20" xfId="0" applyFont="1" applyFill="1" applyBorder="1" applyAlignment="1">
      <alignment horizontal="right"/>
    </xf>
    <xf numFmtId="0" fontId="4" fillId="7" borderId="8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1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1" fillId="0" borderId="0" xfId="0" applyFont="1" applyAlignment="1">
      <alignment vertical="center"/>
    </xf>
    <xf numFmtId="1" fontId="4" fillId="6" borderId="5" xfId="0" applyNumberFormat="1" applyFont="1" applyFill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/>
    </xf>
    <xf numFmtId="1" fontId="4" fillId="6" borderId="23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 vertical="center"/>
    </xf>
    <xf numFmtId="164" fontId="4" fillId="6" borderId="23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1" fillId="4" borderId="0" xfId="0" applyFont="1" applyFill="1" applyBorder="1"/>
    <xf numFmtId="0" fontId="4" fillId="7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right" vertical="center" wrapText="1"/>
    </xf>
    <xf numFmtId="0" fontId="4" fillId="13" borderId="0" xfId="0" applyFont="1" applyFill="1" applyBorder="1" applyAlignment="1">
      <alignment horizontal="right" vertical="center" wrapText="1"/>
    </xf>
    <xf numFmtId="0" fontId="0" fillId="13" borderId="0" xfId="0" applyFill="1" applyAlignment="1">
      <alignment horizontal="right" vertical="center" wrapText="1"/>
    </xf>
    <xf numFmtId="0" fontId="4" fillId="13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10" borderId="0" xfId="0" applyFill="1" applyAlignment="1">
      <alignment horizontal="right" vertical="center" wrapText="1"/>
    </xf>
    <xf numFmtId="0" fontId="0" fillId="13" borderId="0" xfId="0" applyFill="1" applyAlignment="1">
      <alignment horizontal="right" vertical="center"/>
    </xf>
    <xf numFmtId="0" fontId="3" fillId="0" borderId="39" xfId="0" applyFont="1" applyFill="1" applyBorder="1" applyAlignment="1">
      <alignment horizontal="right"/>
    </xf>
    <xf numFmtId="10" fontId="3" fillId="0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/>
    <xf numFmtId="0" fontId="4" fillId="0" borderId="19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vertical="center"/>
    </xf>
    <xf numFmtId="1" fontId="4" fillId="0" borderId="0" xfId="0" applyNumberFormat="1" applyFont="1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2" fontId="17" fillId="12" borderId="1" xfId="0" applyNumberFormat="1" applyFont="1" applyFill="1" applyBorder="1" applyAlignment="1" applyProtection="1">
      <alignment horizontal="center" vertical="center"/>
      <protection locked="0"/>
    </xf>
    <xf numFmtId="2" fontId="18" fillId="12" borderId="2" xfId="0" applyNumberFormat="1" applyFont="1" applyFill="1" applyBorder="1" applyAlignment="1">
      <alignment horizontal="center"/>
    </xf>
    <xf numFmtId="2" fontId="17" fillId="1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0" fontId="3" fillId="8" borderId="2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0" fillId="14" borderId="0" xfId="0" applyFill="1"/>
    <xf numFmtId="0" fontId="0" fillId="14" borderId="0" xfId="0" applyFill="1" applyAlignment="1">
      <alignment horizontal="center" wrapText="1"/>
    </xf>
    <xf numFmtId="0" fontId="0" fillId="13" borderId="0" xfId="0" applyFill="1"/>
    <xf numFmtId="0" fontId="0" fillId="13" borderId="0" xfId="0" applyFill="1" applyAlignment="1">
      <alignment horizontal="center" wrapText="1"/>
    </xf>
    <xf numFmtId="0" fontId="0" fillId="9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DAAAB31-366E-4C80-BBC7-2AFDE6F5EDF8}">
      <tableStyleElement type="wholeTable" dxfId="1"/>
      <tableStyleElement type="headerRow" dxfId="0"/>
    </tableStyle>
  </tableStyles>
  <colors>
    <mruColors>
      <color rgb="FFC386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58162641877123222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B4-4911-B171-F3399A53E87F}"/>
            </c:ext>
          </c:extLst>
        </c:ser>
        <c:ser>
          <c:idx val="1"/>
          <c:order val="1"/>
          <c:tx>
            <c:v>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B4-4911-B171-F3399A53E87F}"/>
            </c:ext>
          </c:extLst>
        </c:ser>
        <c:ser>
          <c:idx val="2"/>
          <c:order val="2"/>
          <c:tx>
            <c:v>3</c:v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6B4-4911-B171-F3399A53E87F}"/>
            </c:ext>
          </c:extLst>
        </c:ser>
        <c:ser>
          <c:idx val="3"/>
          <c:order val="3"/>
          <c:tx>
            <c:v>4</c:v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6B4-4911-B171-F3399A53E87F}"/>
            </c:ext>
          </c:extLst>
        </c:ser>
        <c:ser>
          <c:idx val="4"/>
          <c:order val="4"/>
          <c:tx>
            <c:v>5</c:v>
          </c:tx>
          <c:spPr>
            <a:ln>
              <a:solidFill>
                <a:srgbClr val="FFFF66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6B4-4911-B171-F3399A53E87F}"/>
            </c:ext>
          </c:extLst>
        </c:ser>
        <c:ser>
          <c:idx val="5"/>
          <c:order val="5"/>
          <c:tx>
            <c:v>6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66B4-4911-B171-F3399A53E87F}"/>
            </c:ext>
          </c:extLst>
        </c:ser>
        <c:ser>
          <c:idx val="6"/>
          <c:order val="6"/>
          <c:tx>
            <c:v>7</c:v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66B4-4911-B171-F3399A53E87F}"/>
            </c:ext>
          </c:extLst>
        </c:ser>
        <c:ser>
          <c:idx val="7"/>
          <c:order val="7"/>
          <c:tx>
            <c:v>8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66B4-4911-B171-F3399A53E87F}"/>
            </c:ext>
          </c:extLst>
        </c:ser>
        <c:ser>
          <c:idx val="8"/>
          <c:order val="8"/>
          <c:tx>
            <c:v>9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66B4-4911-B171-F3399A53E87F}"/>
            </c:ext>
          </c:extLst>
        </c:ser>
        <c:ser>
          <c:idx val="9"/>
          <c:order val="9"/>
          <c:tx>
            <c:v>10</c:v>
          </c:tx>
          <c:spPr>
            <a:ln>
              <a:solidFill>
                <a:srgbClr val="A50021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66B4-4911-B171-F3399A53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08080"/>
        <c:axId val="615208864"/>
      </c:lineChart>
      <c:catAx>
        <c:axId val="61520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615208864"/>
        <c:crosses val="autoZero"/>
        <c:auto val="1"/>
        <c:lblAlgn val="ctr"/>
        <c:lblOffset val="100"/>
        <c:noMultiLvlLbl val="0"/>
      </c:catAx>
      <c:valAx>
        <c:axId val="615208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Total rainfall (mm month</a:t>
                </a:r>
                <a:r>
                  <a:rPr lang="en-US" b="0" baseline="30000"/>
                  <a:t>-1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208080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82603440305275144"/>
          <c:h val="0.1443042863789183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58162641877123222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General</c:formatCode>
              <c:ptCount val="120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  <c:pt idx="12">
                <c:v>24.190322580645159</c:v>
              </c:pt>
              <c:pt idx="13">
                <c:v>24.782142857142858</c:v>
              </c:pt>
              <c:pt idx="14">
                <c:v>24.719354838709677</c:v>
              </c:pt>
              <c:pt idx="15">
                <c:v>23.906666666666666</c:v>
              </c:pt>
              <c:pt idx="16">
                <c:v>23.443548387096776</c:v>
              </c:pt>
              <c:pt idx="17">
                <c:v>22.966666666666669</c:v>
              </c:pt>
              <c:pt idx="18">
                <c:v>22.459824046920815</c:v>
              </c:pt>
              <c:pt idx="19">
                <c:v>22.730107526881717</c:v>
              </c:pt>
              <c:pt idx="20">
                <c:v>23.331666666666663</c:v>
              </c:pt>
              <c:pt idx="21">
                <c:v>23.977956989247311</c:v>
              </c:pt>
              <c:pt idx="22">
                <c:v>24.066666666666663</c:v>
              </c:pt>
              <c:pt idx="23">
                <c:v>23.634739454094294</c:v>
              </c:pt>
              <c:pt idx="24">
                <c:v>24.190322580645159</c:v>
              </c:pt>
              <c:pt idx="25">
                <c:v>24.782142857142858</c:v>
              </c:pt>
              <c:pt idx="26">
                <c:v>24.719354838709677</c:v>
              </c:pt>
              <c:pt idx="27">
                <c:v>23.906666666666666</c:v>
              </c:pt>
              <c:pt idx="28">
                <c:v>23.443548387096776</c:v>
              </c:pt>
              <c:pt idx="29">
                <c:v>22.966666666666669</c:v>
              </c:pt>
              <c:pt idx="30">
                <c:v>22.459824046920815</c:v>
              </c:pt>
              <c:pt idx="31">
                <c:v>22.730107526881717</c:v>
              </c:pt>
              <c:pt idx="32">
                <c:v>23.331666666666663</c:v>
              </c:pt>
              <c:pt idx="33">
                <c:v>23.977956989247311</c:v>
              </c:pt>
              <c:pt idx="34">
                <c:v>24.066666666666663</c:v>
              </c:pt>
              <c:pt idx="35">
                <c:v>23.634739454094294</c:v>
              </c:pt>
              <c:pt idx="36">
                <c:v>24.190322580645159</c:v>
              </c:pt>
              <c:pt idx="37">
                <c:v>24.782142857142858</c:v>
              </c:pt>
              <c:pt idx="38">
                <c:v>24.719354838709677</c:v>
              </c:pt>
              <c:pt idx="39">
                <c:v>23.906666666666666</c:v>
              </c:pt>
              <c:pt idx="40">
                <c:v>23.443548387096776</c:v>
              </c:pt>
              <c:pt idx="41">
                <c:v>22.966666666666669</c:v>
              </c:pt>
              <c:pt idx="42">
                <c:v>22.459824046920815</c:v>
              </c:pt>
              <c:pt idx="43">
                <c:v>22.730107526881717</c:v>
              </c:pt>
              <c:pt idx="44">
                <c:v>23.331666666666663</c:v>
              </c:pt>
              <c:pt idx="45">
                <c:v>23.977956989247311</c:v>
              </c:pt>
              <c:pt idx="46">
                <c:v>24.066666666666663</c:v>
              </c:pt>
              <c:pt idx="47">
                <c:v>23.634739454094294</c:v>
              </c:pt>
              <c:pt idx="48">
                <c:v>24.190322580645159</c:v>
              </c:pt>
              <c:pt idx="49">
                <c:v>24.782142857142858</c:v>
              </c:pt>
              <c:pt idx="50">
                <c:v>24.719354838709677</c:v>
              </c:pt>
              <c:pt idx="51">
                <c:v>23.906666666666666</c:v>
              </c:pt>
              <c:pt idx="52">
                <c:v>23.443548387096776</c:v>
              </c:pt>
              <c:pt idx="53">
                <c:v>22.966666666666669</c:v>
              </c:pt>
              <c:pt idx="54">
                <c:v>22.459824046920815</c:v>
              </c:pt>
              <c:pt idx="55">
                <c:v>22.730107526881717</c:v>
              </c:pt>
              <c:pt idx="56">
                <c:v>23.331666666666663</c:v>
              </c:pt>
              <c:pt idx="57">
                <c:v>23.977956989247311</c:v>
              </c:pt>
              <c:pt idx="58">
                <c:v>24.066666666666663</c:v>
              </c:pt>
              <c:pt idx="59">
                <c:v>23.634739454094294</c:v>
              </c:pt>
              <c:pt idx="60">
                <c:v>24.190322580645159</c:v>
              </c:pt>
              <c:pt idx="61">
                <c:v>24.782142857142858</c:v>
              </c:pt>
              <c:pt idx="62">
                <c:v>24.719354838709677</c:v>
              </c:pt>
              <c:pt idx="63">
                <c:v>23.906666666666666</c:v>
              </c:pt>
              <c:pt idx="64">
                <c:v>23.443548387096776</c:v>
              </c:pt>
              <c:pt idx="65">
                <c:v>22.966666666666669</c:v>
              </c:pt>
              <c:pt idx="66">
                <c:v>22.459824046920815</c:v>
              </c:pt>
              <c:pt idx="67">
                <c:v>22.730107526881717</c:v>
              </c:pt>
              <c:pt idx="68">
                <c:v>23.331666666666663</c:v>
              </c:pt>
              <c:pt idx="69">
                <c:v>23.977956989247311</c:v>
              </c:pt>
              <c:pt idx="70">
                <c:v>24.066666666666663</c:v>
              </c:pt>
              <c:pt idx="71">
                <c:v>23.634739454094294</c:v>
              </c:pt>
              <c:pt idx="72">
                <c:v>24.190322580645159</c:v>
              </c:pt>
              <c:pt idx="73">
                <c:v>24.782142857142858</c:v>
              </c:pt>
              <c:pt idx="74">
                <c:v>24.719354838709677</c:v>
              </c:pt>
              <c:pt idx="75">
                <c:v>23.906666666666666</c:v>
              </c:pt>
              <c:pt idx="76">
                <c:v>23.443548387096776</c:v>
              </c:pt>
              <c:pt idx="77">
                <c:v>22.966666666666669</c:v>
              </c:pt>
              <c:pt idx="78">
                <c:v>22.459824046920815</c:v>
              </c:pt>
              <c:pt idx="79">
                <c:v>22.730107526881717</c:v>
              </c:pt>
              <c:pt idx="80">
                <c:v>23.331666666666663</c:v>
              </c:pt>
              <c:pt idx="81">
                <c:v>23.977956989247311</c:v>
              </c:pt>
              <c:pt idx="82">
                <c:v>24.066666666666663</c:v>
              </c:pt>
              <c:pt idx="83">
                <c:v>23.634739454094294</c:v>
              </c:pt>
              <c:pt idx="84">
                <c:v>24.190322580645159</c:v>
              </c:pt>
              <c:pt idx="85">
                <c:v>24.782142857142858</c:v>
              </c:pt>
              <c:pt idx="86">
                <c:v>24.719354838709677</c:v>
              </c:pt>
              <c:pt idx="87">
                <c:v>23.906666666666666</c:v>
              </c:pt>
              <c:pt idx="88">
                <c:v>23.443548387096776</c:v>
              </c:pt>
              <c:pt idx="89">
                <c:v>22.966666666666669</c:v>
              </c:pt>
              <c:pt idx="90">
                <c:v>22.459824046920815</c:v>
              </c:pt>
              <c:pt idx="91">
                <c:v>22.730107526881717</c:v>
              </c:pt>
              <c:pt idx="92">
                <c:v>23.331666666666663</c:v>
              </c:pt>
              <c:pt idx="93">
                <c:v>23.977956989247311</c:v>
              </c:pt>
              <c:pt idx="94">
                <c:v>24.066666666666663</c:v>
              </c:pt>
              <c:pt idx="95">
                <c:v>23.634739454094294</c:v>
              </c:pt>
              <c:pt idx="96">
                <c:v>24.190322580645159</c:v>
              </c:pt>
              <c:pt idx="97">
                <c:v>24.782142857142858</c:v>
              </c:pt>
              <c:pt idx="98">
                <c:v>24.719354838709677</c:v>
              </c:pt>
              <c:pt idx="99">
                <c:v>23.906666666666666</c:v>
              </c:pt>
              <c:pt idx="100">
                <c:v>23.443548387096776</c:v>
              </c:pt>
              <c:pt idx="101">
                <c:v>22.966666666666669</c:v>
              </c:pt>
              <c:pt idx="102">
                <c:v>22.459824046920815</c:v>
              </c:pt>
              <c:pt idx="103">
                <c:v>22.730107526881717</c:v>
              </c:pt>
              <c:pt idx="104">
                <c:v>23.331666666666663</c:v>
              </c:pt>
              <c:pt idx="105">
                <c:v>23.977956989247311</c:v>
              </c:pt>
              <c:pt idx="106">
                <c:v>24.066666666666663</c:v>
              </c:pt>
              <c:pt idx="107">
                <c:v>23.634739454094294</c:v>
              </c:pt>
              <c:pt idx="108">
                <c:v>24.190322580645159</c:v>
              </c:pt>
              <c:pt idx="109">
                <c:v>24.782142857142858</c:v>
              </c:pt>
              <c:pt idx="110">
                <c:v>24.719354838709677</c:v>
              </c:pt>
              <c:pt idx="111">
                <c:v>23.906666666666666</c:v>
              </c:pt>
              <c:pt idx="112">
                <c:v>23.443548387096776</c:v>
              </c:pt>
              <c:pt idx="113">
                <c:v>22.966666666666669</c:v>
              </c:pt>
              <c:pt idx="114">
                <c:v>22.459824046920815</c:v>
              </c:pt>
              <c:pt idx="115">
                <c:v>22.730107526881717</c:v>
              </c:pt>
              <c:pt idx="116">
                <c:v>23.331666666666663</c:v>
              </c:pt>
              <c:pt idx="117">
                <c:v>23.977956989247311</c:v>
              </c:pt>
              <c:pt idx="118">
                <c:v>24.066666666666663</c:v>
              </c:pt>
              <c:pt idx="119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D2-4B16-893A-ADE429619490}"/>
            </c:ext>
          </c:extLst>
        </c:ser>
        <c:ser>
          <c:idx val="0"/>
          <c:order val="1"/>
          <c:tx>
            <c:v>Decadal average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120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  <c:pt idx="12">
                <c:v>24.190322580645159</c:v>
              </c:pt>
              <c:pt idx="13">
                <c:v>24.782142857142855</c:v>
              </c:pt>
              <c:pt idx="14">
                <c:v>24.719354838709677</c:v>
              </c:pt>
              <c:pt idx="15">
                <c:v>23.906666666666666</c:v>
              </c:pt>
              <c:pt idx="16">
                <c:v>23.443548387096772</c:v>
              </c:pt>
              <c:pt idx="17">
                <c:v>22.966666666666669</c:v>
              </c:pt>
              <c:pt idx="18">
                <c:v>22.459824046920811</c:v>
              </c:pt>
              <c:pt idx="19">
                <c:v>22.730107526881714</c:v>
              </c:pt>
              <c:pt idx="20">
                <c:v>23.33166666666666</c:v>
              </c:pt>
              <c:pt idx="21">
                <c:v>23.977956989247307</c:v>
              </c:pt>
              <c:pt idx="22">
                <c:v>24.066666666666663</c:v>
              </c:pt>
              <c:pt idx="23">
                <c:v>23.634739454094298</c:v>
              </c:pt>
              <c:pt idx="24">
                <c:v>24.190322580645159</c:v>
              </c:pt>
              <c:pt idx="25">
                <c:v>24.782142857142855</c:v>
              </c:pt>
              <c:pt idx="26">
                <c:v>24.719354838709677</c:v>
              </c:pt>
              <c:pt idx="27">
                <c:v>23.906666666666666</c:v>
              </c:pt>
              <c:pt idx="28">
                <c:v>23.443548387096772</c:v>
              </c:pt>
              <c:pt idx="29">
                <c:v>22.966666666666669</c:v>
              </c:pt>
              <c:pt idx="30">
                <c:v>22.459824046920811</c:v>
              </c:pt>
              <c:pt idx="31">
                <c:v>22.730107526881714</c:v>
              </c:pt>
              <c:pt idx="32">
                <c:v>23.33166666666666</c:v>
              </c:pt>
              <c:pt idx="33">
                <c:v>23.977956989247307</c:v>
              </c:pt>
              <c:pt idx="34">
                <c:v>24.066666666666663</c:v>
              </c:pt>
              <c:pt idx="35">
                <c:v>23.634739454094298</c:v>
              </c:pt>
              <c:pt idx="36">
                <c:v>24.190322580645159</c:v>
              </c:pt>
              <c:pt idx="37">
                <c:v>24.782142857142855</c:v>
              </c:pt>
              <c:pt idx="38">
                <c:v>24.719354838709677</c:v>
              </c:pt>
              <c:pt idx="39">
                <c:v>23.906666666666666</c:v>
              </c:pt>
              <c:pt idx="40">
                <c:v>23.443548387096772</c:v>
              </c:pt>
              <c:pt idx="41">
                <c:v>22.966666666666669</c:v>
              </c:pt>
              <c:pt idx="42">
                <c:v>22.459824046920811</c:v>
              </c:pt>
              <c:pt idx="43">
                <c:v>22.730107526881714</c:v>
              </c:pt>
              <c:pt idx="44">
                <c:v>23.33166666666666</c:v>
              </c:pt>
              <c:pt idx="45">
                <c:v>23.977956989247307</c:v>
              </c:pt>
              <c:pt idx="46">
                <c:v>24.066666666666663</c:v>
              </c:pt>
              <c:pt idx="47">
                <c:v>23.634739454094298</c:v>
              </c:pt>
              <c:pt idx="48">
                <c:v>24.190322580645159</c:v>
              </c:pt>
              <c:pt idx="49">
                <c:v>24.782142857142855</c:v>
              </c:pt>
              <c:pt idx="50">
                <c:v>24.719354838709677</c:v>
              </c:pt>
              <c:pt idx="51">
                <c:v>23.906666666666666</c:v>
              </c:pt>
              <c:pt idx="52">
                <c:v>23.443548387096772</c:v>
              </c:pt>
              <c:pt idx="53">
                <c:v>22.966666666666669</c:v>
              </c:pt>
              <c:pt idx="54">
                <c:v>22.459824046920811</c:v>
              </c:pt>
              <c:pt idx="55">
                <c:v>22.730107526881714</c:v>
              </c:pt>
              <c:pt idx="56">
                <c:v>23.33166666666666</c:v>
              </c:pt>
              <c:pt idx="57">
                <c:v>23.977956989247307</c:v>
              </c:pt>
              <c:pt idx="58">
                <c:v>24.066666666666663</c:v>
              </c:pt>
              <c:pt idx="59">
                <c:v>23.634739454094298</c:v>
              </c:pt>
              <c:pt idx="60">
                <c:v>24.190322580645159</c:v>
              </c:pt>
              <c:pt idx="61">
                <c:v>24.782142857142855</c:v>
              </c:pt>
              <c:pt idx="62">
                <c:v>24.719354838709677</c:v>
              </c:pt>
              <c:pt idx="63">
                <c:v>23.906666666666666</c:v>
              </c:pt>
              <c:pt idx="64">
                <c:v>23.443548387096772</c:v>
              </c:pt>
              <c:pt idx="65">
                <c:v>22.966666666666669</c:v>
              </c:pt>
              <c:pt idx="66">
                <c:v>22.459824046920811</c:v>
              </c:pt>
              <c:pt idx="67">
                <c:v>22.730107526881714</c:v>
              </c:pt>
              <c:pt idx="68">
                <c:v>23.33166666666666</c:v>
              </c:pt>
              <c:pt idx="69">
                <c:v>23.977956989247307</c:v>
              </c:pt>
              <c:pt idx="70">
                <c:v>24.066666666666663</c:v>
              </c:pt>
              <c:pt idx="71">
                <c:v>23.634739454094298</c:v>
              </c:pt>
              <c:pt idx="72">
                <c:v>24.190322580645159</c:v>
              </c:pt>
              <c:pt idx="73">
                <c:v>24.782142857142855</c:v>
              </c:pt>
              <c:pt idx="74">
                <c:v>24.719354838709677</c:v>
              </c:pt>
              <c:pt idx="75">
                <c:v>23.906666666666666</c:v>
              </c:pt>
              <c:pt idx="76">
                <c:v>23.443548387096772</c:v>
              </c:pt>
              <c:pt idx="77">
                <c:v>22.966666666666669</c:v>
              </c:pt>
              <c:pt idx="78">
                <c:v>22.459824046920811</c:v>
              </c:pt>
              <c:pt idx="79">
                <c:v>22.730107526881714</c:v>
              </c:pt>
              <c:pt idx="80">
                <c:v>23.33166666666666</c:v>
              </c:pt>
              <c:pt idx="81">
                <c:v>23.977956989247307</c:v>
              </c:pt>
              <c:pt idx="82">
                <c:v>24.066666666666663</c:v>
              </c:pt>
              <c:pt idx="83">
                <c:v>23.634739454094298</c:v>
              </c:pt>
              <c:pt idx="84">
                <c:v>24.190322580645159</c:v>
              </c:pt>
              <c:pt idx="85">
                <c:v>24.782142857142855</c:v>
              </c:pt>
              <c:pt idx="86">
                <c:v>24.719354838709677</c:v>
              </c:pt>
              <c:pt idx="87">
                <c:v>23.906666666666666</c:v>
              </c:pt>
              <c:pt idx="88">
                <c:v>23.443548387096772</c:v>
              </c:pt>
              <c:pt idx="89">
                <c:v>22.966666666666669</c:v>
              </c:pt>
              <c:pt idx="90">
                <c:v>22.459824046920811</c:v>
              </c:pt>
              <c:pt idx="91">
                <c:v>22.730107526881714</c:v>
              </c:pt>
              <c:pt idx="92">
                <c:v>23.33166666666666</c:v>
              </c:pt>
              <c:pt idx="93">
                <c:v>23.977956989247307</c:v>
              </c:pt>
              <c:pt idx="94">
                <c:v>24.066666666666663</c:v>
              </c:pt>
              <c:pt idx="95">
                <c:v>23.634739454094298</c:v>
              </c:pt>
              <c:pt idx="96">
                <c:v>24.190322580645159</c:v>
              </c:pt>
              <c:pt idx="97">
                <c:v>24.782142857142855</c:v>
              </c:pt>
              <c:pt idx="98">
                <c:v>24.719354838709677</c:v>
              </c:pt>
              <c:pt idx="99">
                <c:v>23.906666666666666</c:v>
              </c:pt>
              <c:pt idx="100">
                <c:v>23.443548387096772</c:v>
              </c:pt>
              <c:pt idx="101">
                <c:v>22.966666666666669</c:v>
              </c:pt>
              <c:pt idx="102">
                <c:v>22.459824046920811</c:v>
              </c:pt>
              <c:pt idx="103">
                <c:v>22.730107526881714</c:v>
              </c:pt>
              <c:pt idx="104">
                <c:v>23.33166666666666</c:v>
              </c:pt>
              <c:pt idx="105">
                <c:v>23.977956989247307</c:v>
              </c:pt>
              <c:pt idx="106">
                <c:v>24.066666666666663</c:v>
              </c:pt>
              <c:pt idx="107">
                <c:v>23.634739454094298</c:v>
              </c:pt>
              <c:pt idx="108">
                <c:v>24.190322580645159</c:v>
              </c:pt>
              <c:pt idx="109">
                <c:v>24.782142857142855</c:v>
              </c:pt>
              <c:pt idx="110">
                <c:v>24.719354838709677</c:v>
              </c:pt>
              <c:pt idx="111">
                <c:v>23.906666666666666</c:v>
              </c:pt>
              <c:pt idx="112">
                <c:v>23.443548387096772</c:v>
              </c:pt>
              <c:pt idx="113">
                <c:v>22.966666666666669</c:v>
              </c:pt>
              <c:pt idx="114">
                <c:v>22.459824046920811</c:v>
              </c:pt>
              <c:pt idx="115">
                <c:v>22.730107526881714</c:v>
              </c:pt>
              <c:pt idx="116">
                <c:v>23.33166666666666</c:v>
              </c:pt>
              <c:pt idx="117">
                <c:v>23.977956989247307</c:v>
              </c:pt>
              <c:pt idx="118">
                <c:v>24.066666666666663</c:v>
              </c:pt>
              <c:pt idx="119">
                <c:v>23.634739454094298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AD2-4B16-893A-ADE42961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7392"/>
        <c:axId val="614957200"/>
      </c:lineChart>
      <c:catAx>
        <c:axId val="61496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61495720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614957200"/>
        <c:scaling>
          <c:orientation val="minMax"/>
          <c:min val="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air</a:t>
                </a:r>
                <a:r>
                  <a:rPr lang="en-US" b="0" baseline="0"/>
                  <a:t> temp (</a:t>
                </a:r>
                <a:r>
                  <a:rPr lang="en-US" b="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°C)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967392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71278653773978484"/>
          <c:h val="0.100796618650093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58162641877123222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General</c:formatCode>
              <c:ptCount val="120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  <c:pt idx="12">
                <c:v>6.3</c:v>
              </c:pt>
              <c:pt idx="13">
                <c:v>59.2</c:v>
              </c:pt>
              <c:pt idx="14">
                <c:v>108.5</c:v>
              </c:pt>
              <c:pt idx="15">
                <c:v>113.8</c:v>
              </c:pt>
              <c:pt idx="16">
                <c:v>261.40000000000003</c:v>
              </c:pt>
              <c:pt idx="17">
                <c:v>22.5</c:v>
              </c:pt>
              <c:pt idx="18">
                <c:v>128.63636363636363</c:v>
              </c:pt>
              <c:pt idx="19">
                <c:v>92.066666666666663</c:v>
              </c:pt>
              <c:pt idx="20">
                <c:v>162.6</c:v>
              </c:pt>
              <c:pt idx="21">
                <c:v>147.35833333333329</c:v>
              </c:pt>
              <c:pt idx="22">
                <c:v>64.3</c:v>
              </c:pt>
              <c:pt idx="23">
                <c:v>28.676923076923075</c:v>
              </c:pt>
              <c:pt idx="24">
                <c:v>6.3</c:v>
              </c:pt>
              <c:pt idx="25">
                <c:v>59.2</c:v>
              </c:pt>
              <c:pt idx="26">
                <c:v>108.5</c:v>
              </c:pt>
              <c:pt idx="27">
                <c:v>113.8</c:v>
              </c:pt>
              <c:pt idx="28">
                <c:v>261.40000000000003</c:v>
              </c:pt>
              <c:pt idx="29">
                <c:v>22.5</c:v>
              </c:pt>
              <c:pt idx="30">
                <c:v>128.63636363636363</c:v>
              </c:pt>
              <c:pt idx="31">
                <c:v>92.066666666666663</c:v>
              </c:pt>
              <c:pt idx="32">
                <c:v>162.6</c:v>
              </c:pt>
              <c:pt idx="33">
                <c:v>147.35833333333329</c:v>
              </c:pt>
              <c:pt idx="34">
                <c:v>64.3</c:v>
              </c:pt>
              <c:pt idx="35">
                <c:v>28.676923076923075</c:v>
              </c:pt>
              <c:pt idx="36">
                <c:v>6.3</c:v>
              </c:pt>
              <c:pt idx="37">
                <c:v>59.2</c:v>
              </c:pt>
              <c:pt idx="38">
                <c:v>108.5</c:v>
              </c:pt>
              <c:pt idx="39">
                <c:v>113.8</c:v>
              </c:pt>
              <c:pt idx="40">
                <c:v>261.40000000000003</c:v>
              </c:pt>
              <c:pt idx="41">
                <c:v>22.5</c:v>
              </c:pt>
              <c:pt idx="42">
                <c:v>128.63636363636363</c:v>
              </c:pt>
              <c:pt idx="43">
                <c:v>92.066666666666663</c:v>
              </c:pt>
              <c:pt idx="44">
                <c:v>162.6</c:v>
              </c:pt>
              <c:pt idx="45">
                <c:v>147.35833333333329</c:v>
              </c:pt>
              <c:pt idx="46">
                <c:v>64.3</c:v>
              </c:pt>
              <c:pt idx="47">
                <c:v>28.676923076923075</c:v>
              </c:pt>
              <c:pt idx="48">
                <c:v>6.3</c:v>
              </c:pt>
              <c:pt idx="49">
                <c:v>59.2</c:v>
              </c:pt>
              <c:pt idx="50">
                <c:v>108.5</c:v>
              </c:pt>
              <c:pt idx="51">
                <c:v>113.8</c:v>
              </c:pt>
              <c:pt idx="52">
                <c:v>261.40000000000003</c:v>
              </c:pt>
              <c:pt idx="53">
                <c:v>22.5</c:v>
              </c:pt>
              <c:pt idx="54">
                <c:v>128.63636363636363</c:v>
              </c:pt>
              <c:pt idx="55">
                <c:v>92.066666666666663</c:v>
              </c:pt>
              <c:pt idx="56">
                <c:v>162.6</c:v>
              </c:pt>
              <c:pt idx="57">
                <c:v>147.35833333333329</c:v>
              </c:pt>
              <c:pt idx="58">
                <c:v>64.3</c:v>
              </c:pt>
              <c:pt idx="59">
                <c:v>28.676923076923075</c:v>
              </c:pt>
              <c:pt idx="60">
                <c:v>6.3</c:v>
              </c:pt>
              <c:pt idx="61">
                <c:v>59.2</c:v>
              </c:pt>
              <c:pt idx="62">
                <c:v>108.5</c:v>
              </c:pt>
              <c:pt idx="63">
                <c:v>113.8</c:v>
              </c:pt>
              <c:pt idx="64">
                <c:v>261.40000000000003</c:v>
              </c:pt>
              <c:pt idx="65">
                <c:v>22.5</c:v>
              </c:pt>
              <c:pt idx="66">
                <c:v>128.63636363636363</c:v>
              </c:pt>
              <c:pt idx="67">
                <c:v>92.066666666666663</c:v>
              </c:pt>
              <c:pt idx="68">
                <c:v>162.6</c:v>
              </c:pt>
              <c:pt idx="69">
                <c:v>147.35833333333329</c:v>
              </c:pt>
              <c:pt idx="70">
                <c:v>64.3</c:v>
              </c:pt>
              <c:pt idx="71">
                <c:v>28.676923076923075</c:v>
              </c:pt>
              <c:pt idx="72">
                <c:v>6.3</c:v>
              </c:pt>
              <c:pt idx="73">
                <c:v>59.2</c:v>
              </c:pt>
              <c:pt idx="74">
                <c:v>108.5</c:v>
              </c:pt>
              <c:pt idx="75">
                <c:v>113.8</c:v>
              </c:pt>
              <c:pt idx="76">
                <c:v>261.40000000000003</c:v>
              </c:pt>
              <c:pt idx="77">
                <c:v>22.5</c:v>
              </c:pt>
              <c:pt idx="78">
                <c:v>128.63636363636363</c:v>
              </c:pt>
              <c:pt idx="79">
                <c:v>92.066666666666663</c:v>
              </c:pt>
              <c:pt idx="80">
                <c:v>162.6</c:v>
              </c:pt>
              <c:pt idx="81">
                <c:v>147.35833333333329</c:v>
              </c:pt>
              <c:pt idx="82">
                <c:v>64.3</c:v>
              </c:pt>
              <c:pt idx="83">
                <c:v>28.676923076923075</c:v>
              </c:pt>
              <c:pt idx="84">
                <c:v>6.3</c:v>
              </c:pt>
              <c:pt idx="85">
                <c:v>59.2</c:v>
              </c:pt>
              <c:pt idx="86">
                <c:v>108.5</c:v>
              </c:pt>
              <c:pt idx="87">
                <c:v>113.8</c:v>
              </c:pt>
              <c:pt idx="88">
                <c:v>261.40000000000003</c:v>
              </c:pt>
              <c:pt idx="89">
                <c:v>22.5</c:v>
              </c:pt>
              <c:pt idx="90">
                <c:v>128.63636363636363</c:v>
              </c:pt>
              <c:pt idx="91">
                <c:v>92.066666666666663</c:v>
              </c:pt>
              <c:pt idx="92">
                <c:v>162.6</c:v>
              </c:pt>
              <c:pt idx="93">
                <c:v>147.35833333333329</c:v>
              </c:pt>
              <c:pt idx="94">
                <c:v>64.3</c:v>
              </c:pt>
              <c:pt idx="95">
                <c:v>28.676923076923075</c:v>
              </c:pt>
              <c:pt idx="96">
                <c:v>6.3</c:v>
              </c:pt>
              <c:pt idx="97">
                <c:v>59.2</c:v>
              </c:pt>
              <c:pt idx="98">
                <c:v>108.5</c:v>
              </c:pt>
              <c:pt idx="99">
                <c:v>113.8</c:v>
              </c:pt>
              <c:pt idx="100">
                <c:v>261.40000000000003</c:v>
              </c:pt>
              <c:pt idx="101">
                <c:v>22.5</c:v>
              </c:pt>
              <c:pt idx="102">
                <c:v>128.63636363636363</c:v>
              </c:pt>
              <c:pt idx="103">
                <c:v>92.066666666666663</c:v>
              </c:pt>
              <c:pt idx="104">
                <c:v>162.6</c:v>
              </c:pt>
              <c:pt idx="105">
                <c:v>147.35833333333329</c:v>
              </c:pt>
              <c:pt idx="106">
                <c:v>64.3</c:v>
              </c:pt>
              <c:pt idx="107">
                <c:v>28.676923076923075</c:v>
              </c:pt>
              <c:pt idx="108">
                <c:v>6.3</c:v>
              </c:pt>
              <c:pt idx="109">
                <c:v>59.2</c:v>
              </c:pt>
              <c:pt idx="110">
                <c:v>108.5</c:v>
              </c:pt>
              <c:pt idx="111">
                <c:v>113.8</c:v>
              </c:pt>
              <c:pt idx="112">
                <c:v>261.40000000000003</c:v>
              </c:pt>
              <c:pt idx="113">
                <c:v>22.5</c:v>
              </c:pt>
              <c:pt idx="114">
                <c:v>128.63636363636363</c:v>
              </c:pt>
              <c:pt idx="115">
                <c:v>92.066666666666663</c:v>
              </c:pt>
              <c:pt idx="116">
                <c:v>162.6</c:v>
              </c:pt>
              <c:pt idx="117">
                <c:v>147.35833333333329</c:v>
              </c:pt>
              <c:pt idx="118">
                <c:v>64.3</c:v>
              </c:pt>
              <c:pt idx="119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FF-4118-AB4C-9CF0FDAAFD6A}"/>
            </c:ext>
          </c:extLst>
        </c:ser>
        <c:ser>
          <c:idx val="0"/>
          <c:order val="1"/>
          <c:tx>
            <c:v>Decadal average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120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  <c:pt idx="12">
                <c:v>6.2999999999999989</c:v>
              </c:pt>
              <c:pt idx="13">
                <c:v>59.2</c:v>
              </c:pt>
              <c:pt idx="14">
                <c:v>108.5</c:v>
              </c:pt>
              <c:pt idx="15">
                <c:v>113.79999999999998</c:v>
              </c:pt>
              <c:pt idx="16">
                <c:v>261.40000000000003</c:v>
              </c:pt>
              <c:pt idx="17">
                <c:v>22.5</c:v>
              </c:pt>
              <c:pt idx="18">
                <c:v>128.6363636363636</c:v>
              </c:pt>
              <c:pt idx="19">
                <c:v>92.066666666666649</c:v>
              </c:pt>
              <c:pt idx="20">
                <c:v>162.59999999999997</c:v>
              </c:pt>
              <c:pt idx="21">
                <c:v>147.35833333333332</c:v>
              </c:pt>
              <c:pt idx="22">
                <c:v>64.299999999999983</c:v>
              </c:pt>
              <c:pt idx="23">
                <c:v>28.676923076923067</c:v>
              </c:pt>
              <c:pt idx="24">
                <c:v>6.2999999999999989</c:v>
              </c:pt>
              <c:pt idx="25">
                <c:v>59.2</c:v>
              </c:pt>
              <c:pt idx="26">
                <c:v>108.5</c:v>
              </c:pt>
              <c:pt idx="27">
                <c:v>113.79999999999998</c:v>
              </c:pt>
              <c:pt idx="28">
                <c:v>261.40000000000003</c:v>
              </c:pt>
              <c:pt idx="29">
                <c:v>22.5</c:v>
              </c:pt>
              <c:pt idx="30">
                <c:v>128.6363636363636</c:v>
              </c:pt>
              <c:pt idx="31">
                <c:v>92.066666666666649</c:v>
              </c:pt>
              <c:pt idx="32">
                <c:v>162.59999999999997</c:v>
              </c:pt>
              <c:pt idx="33">
                <c:v>147.35833333333332</c:v>
              </c:pt>
              <c:pt idx="34">
                <c:v>64.299999999999983</c:v>
              </c:pt>
              <c:pt idx="35">
                <c:v>28.676923076923067</c:v>
              </c:pt>
              <c:pt idx="36">
                <c:v>6.2999999999999989</c:v>
              </c:pt>
              <c:pt idx="37">
                <c:v>59.2</c:v>
              </c:pt>
              <c:pt idx="38">
                <c:v>108.5</c:v>
              </c:pt>
              <c:pt idx="39">
                <c:v>113.79999999999998</c:v>
              </c:pt>
              <c:pt idx="40">
                <c:v>261.40000000000003</c:v>
              </c:pt>
              <c:pt idx="41">
                <c:v>22.5</c:v>
              </c:pt>
              <c:pt idx="42">
                <c:v>128.6363636363636</c:v>
              </c:pt>
              <c:pt idx="43">
                <c:v>92.066666666666649</c:v>
              </c:pt>
              <c:pt idx="44">
                <c:v>162.59999999999997</c:v>
              </c:pt>
              <c:pt idx="45">
                <c:v>147.35833333333332</c:v>
              </c:pt>
              <c:pt idx="46">
                <c:v>64.299999999999983</c:v>
              </c:pt>
              <c:pt idx="47">
                <c:v>28.676923076923067</c:v>
              </c:pt>
              <c:pt idx="48">
                <c:v>6.2999999999999989</c:v>
              </c:pt>
              <c:pt idx="49">
                <c:v>59.2</c:v>
              </c:pt>
              <c:pt idx="50">
                <c:v>108.5</c:v>
              </c:pt>
              <c:pt idx="51">
                <c:v>113.79999999999998</c:v>
              </c:pt>
              <c:pt idx="52">
                <c:v>261.40000000000003</c:v>
              </c:pt>
              <c:pt idx="53">
                <c:v>22.5</c:v>
              </c:pt>
              <c:pt idx="54">
                <c:v>128.6363636363636</c:v>
              </c:pt>
              <c:pt idx="55">
                <c:v>92.066666666666649</c:v>
              </c:pt>
              <c:pt idx="56">
                <c:v>162.59999999999997</c:v>
              </c:pt>
              <c:pt idx="57">
                <c:v>147.35833333333332</c:v>
              </c:pt>
              <c:pt idx="58">
                <c:v>64.299999999999983</c:v>
              </c:pt>
              <c:pt idx="59">
                <c:v>28.676923076923067</c:v>
              </c:pt>
              <c:pt idx="60">
                <c:v>6.2999999999999989</c:v>
              </c:pt>
              <c:pt idx="61">
                <c:v>59.2</c:v>
              </c:pt>
              <c:pt idx="62">
                <c:v>108.5</c:v>
              </c:pt>
              <c:pt idx="63">
                <c:v>113.79999999999998</c:v>
              </c:pt>
              <c:pt idx="64">
                <c:v>261.40000000000003</c:v>
              </c:pt>
              <c:pt idx="65">
                <c:v>22.5</c:v>
              </c:pt>
              <c:pt idx="66">
                <c:v>128.6363636363636</c:v>
              </c:pt>
              <c:pt idx="67">
                <c:v>92.066666666666649</c:v>
              </c:pt>
              <c:pt idx="68">
                <c:v>162.59999999999997</c:v>
              </c:pt>
              <c:pt idx="69">
                <c:v>147.35833333333332</c:v>
              </c:pt>
              <c:pt idx="70">
                <c:v>64.299999999999983</c:v>
              </c:pt>
              <c:pt idx="71">
                <c:v>28.676923076923067</c:v>
              </c:pt>
              <c:pt idx="72">
                <c:v>6.2999999999999989</c:v>
              </c:pt>
              <c:pt idx="73">
                <c:v>59.2</c:v>
              </c:pt>
              <c:pt idx="74">
                <c:v>108.5</c:v>
              </c:pt>
              <c:pt idx="75">
                <c:v>113.79999999999998</c:v>
              </c:pt>
              <c:pt idx="76">
                <c:v>261.40000000000003</c:v>
              </c:pt>
              <c:pt idx="77">
                <c:v>22.5</c:v>
              </c:pt>
              <c:pt idx="78">
                <c:v>128.6363636363636</c:v>
              </c:pt>
              <c:pt idx="79">
                <c:v>92.066666666666649</c:v>
              </c:pt>
              <c:pt idx="80">
                <c:v>162.59999999999997</c:v>
              </c:pt>
              <c:pt idx="81">
                <c:v>147.35833333333332</c:v>
              </c:pt>
              <c:pt idx="82">
                <c:v>64.299999999999983</c:v>
              </c:pt>
              <c:pt idx="83">
                <c:v>28.676923076923067</c:v>
              </c:pt>
              <c:pt idx="84">
                <c:v>6.2999999999999989</c:v>
              </c:pt>
              <c:pt idx="85">
                <c:v>59.2</c:v>
              </c:pt>
              <c:pt idx="86">
                <c:v>108.5</c:v>
              </c:pt>
              <c:pt idx="87">
                <c:v>113.79999999999998</c:v>
              </c:pt>
              <c:pt idx="88">
                <c:v>261.40000000000003</c:v>
              </c:pt>
              <c:pt idx="89">
                <c:v>22.5</c:v>
              </c:pt>
              <c:pt idx="90">
                <c:v>128.6363636363636</c:v>
              </c:pt>
              <c:pt idx="91">
                <c:v>92.066666666666649</c:v>
              </c:pt>
              <c:pt idx="92">
                <c:v>162.59999999999997</c:v>
              </c:pt>
              <c:pt idx="93">
                <c:v>147.35833333333332</c:v>
              </c:pt>
              <c:pt idx="94">
                <c:v>64.299999999999983</c:v>
              </c:pt>
              <c:pt idx="95">
                <c:v>28.676923076923067</c:v>
              </c:pt>
              <c:pt idx="96">
                <c:v>6.2999999999999989</c:v>
              </c:pt>
              <c:pt idx="97">
                <c:v>59.2</c:v>
              </c:pt>
              <c:pt idx="98">
                <c:v>108.5</c:v>
              </c:pt>
              <c:pt idx="99">
                <c:v>113.79999999999998</c:v>
              </c:pt>
              <c:pt idx="100">
                <c:v>261.40000000000003</c:v>
              </c:pt>
              <c:pt idx="101">
                <c:v>22.5</c:v>
              </c:pt>
              <c:pt idx="102">
                <c:v>128.6363636363636</c:v>
              </c:pt>
              <c:pt idx="103">
                <c:v>92.066666666666649</c:v>
              </c:pt>
              <c:pt idx="104">
                <c:v>162.59999999999997</c:v>
              </c:pt>
              <c:pt idx="105">
                <c:v>147.35833333333332</c:v>
              </c:pt>
              <c:pt idx="106">
                <c:v>64.299999999999983</c:v>
              </c:pt>
              <c:pt idx="107">
                <c:v>28.676923076923067</c:v>
              </c:pt>
              <c:pt idx="108">
                <c:v>6.2999999999999989</c:v>
              </c:pt>
              <c:pt idx="109">
                <c:v>59.2</c:v>
              </c:pt>
              <c:pt idx="110">
                <c:v>108.5</c:v>
              </c:pt>
              <c:pt idx="111">
                <c:v>113.79999999999998</c:v>
              </c:pt>
              <c:pt idx="112">
                <c:v>261.40000000000003</c:v>
              </c:pt>
              <c:pt idx="113">
                <c:v>22.5</c:v>
              </c:pt>
              <c:pt idx="114">
                <c:v>128.6363636363636</c:v>
              </c:pt>
              <c:pt idx="115">
                <c:v>92.066666666666649</c:v>
              </c:pt>
              <c:pt idx="116">
                <c:v>162.59999999999997</c:v>
              </c:pt>
              <c:pt idx="117">
                <c:v>147.35833333333332</c:v>
              </c:pt>
              <c:pt idx="118">
                <c:v>64.299999999999983</c:v>
              </c:pt>
              <c:pt idx="119">
                <c:v>28.676923076923067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FF-4118-AB4C-9CF0FDAA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6216"/>
        <c:axId val="614964648"/>
      </c:lineChart>
      <c:catAx>
        <c:axId val="61496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61496464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614964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Total rainfall (mm month</a:t>
                </a:r>
                <a:r>
                  <a:rPr lang="en-US" b="0" baseline="30000"/>
                  <a:t>-1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966216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71278653773978484"/>
          <c:h val="0.100796618650093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58162641877123222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General</c:formatCode>
              <c:ptCount val="120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  <c:pt idx="12">
                <c:v>24.190322580645166</c:v>
              </c:pt>
              <c:pt idx="13">
                <c:v>24.782142857142851</c:v>
              </c:pt>
              <c:pt idx="14">
                <c:v>24.719354838709677</c:v>
              </c:pt>
              <c:pt idx="15">
                <c:v>23.90666666666667</c:v>
              </c:pt>
              <c:pt idx="16">
                <c:v>23.443548387096783</c:v>
              </c:pt>
              <c:pt idx="17">
                <c:v>22.966666666666661</c:v>
              </c:pt>
              <c:pt idx="18">
                <c:v>22.459824046920819</c:v>
              </c:pt>
              <c:pt idx="19">
                <c:v>22.730107526881717</c:v>
              </c:pt>
              <c:pt idx="20">
                <c:v>23.331666666666667</c:v>
              </c:pt>
              <c:pt idx="21">
                <c:v>23.977956989247314</c:v>
              </c:pt>
              <c:pt idx="22">
                <c:v>24.066666666666663</c:v>
              </c:pt>
              <c:pt idx="23">
                <c:v>23.634739454094287</c:v>
              </c:pt>
              <c:pt idx="24">
                <c:v>24.190322580645166</c:v>
              </c:pt>
              <c:pt idx="25">
                <c:v>24.782142857142851</c:v>
              </c:pt>
              <c:pt idx="26">
                <c:v>24.719354838709677</c:v>
              </c:pt>
              <c:pt idx="27">
                <c:v>23.90666666666667</c:v>
              </c:pt>
              <c:pt idx="28">
                <c:v>23.443548387096783</c:v>
              </c:pt>
              <c:pt idx="29">
                <c:v>22.966666666666661</c:v>
              </c:pt>
              <c:pt idx="30">
                <c:v>22.459824046920819</c:v>
              </c:pt>
              <c:pt idx="31">
                <c:v>22.730107526881717</c:v>
              </c:pt>
              <c:pt idx="32">
                <c:v>23.331666666666667</c:v>
              </c:pt>
              <c:pt idx="33">
                <c:v>23.977956989247314</c:v>
              </c:pt>
              <c:pt idx="34">
                <c:v>24.066666666666663</c:v>
              </c:pt>
              <c:pt idx="35">
                <c:v>23.634739454094287</c:v>
              </c:pt>
              <c:pt idx="36">
                <c:v>24.190322580645166</c:v>
              </c:pt>
              <c:pt idx="37">
                <c:v>24.782142857142851</c:v>
              </c:pt>
              <c:pt idx="38">
                <c:v>24.719354838709677</c:v>
              </c:pt>
              <c:pt idx="39">
                <c:v>23.90666666666667</c:v>
              </c:pt>
              <c:pt idx="40">
                <c:v>23.443548387096783</c:v>
              </c:pt>
              <c:pt idx="41">
                <c:v>22.966666666666661</c:v>
              </c:pt>
              <c:pt idx="42">
                <c:v>22.459824046920819</c:v>
              </c:pt>
              <c:pt idx="43">
                <c:v>22.730107526881717</c:v>
              </c:pt>
              <c:pt idx="44">
                <c:v>23.331666666666667</c:v>
              </c:pt>
              <c:pt idx="45">
                <c:v>23.977956989247314</c:v>
              </c:pt>
              <c:pt idx="46">
                <c:v>24.066666666666663</c:v>
              </c:pt>
              <c:pt idx="47">
                <c:v>23.634739454094287</c:v>
              </c:pt>
              <c:pt idx="48">
                <c:v>24.190322580645166</c:v>
              </c:pt>
              <c:pt idx="49">
                <c:v>24.782142857142851</c:v>
              </c:pt>
              <c:pt idx="50">
                <c:v>24.719354838709677</c:v>
              </c:pt>
              <c:pt idx="51">
                <c:v>23.90666666666667</c:v>
              </c:pt>
              <c:pt idx="52">
                <c:v>23.443548387096783</c:v>
              </c:pt>
              <c:pt idx="53">
                <c:v>22.966666666666661</c:v>
              </c:pt>
              <c:pt idx="54">
                <c:v>22.459824046920819</c:v>
              </c:pt>
              <c:pt idx="55">
                <c:v>22.730107526881717</c:v>
              </c:pt>
              <c:pt idx="56">
                <c:v>23.331666666666667</c:v>
              </c:pt>
              <c:pt idx="57">
                <c:v>23.977956989247314</c:v>
              </c:pt>
              <c:pt idx="58">
                <c:v>24.066666666666663</c:v>
              </c:pt>
              <c:pt idx="59">
                <c:v>23.634739454094287</c:v>
              </c:pt>
              <c:pt idx="60">
                <c:v>24.190322580645166</c:v>
              </c:pt>
              <c:pt idx="61">
                <c:v>24.782142857142851</c:v>
              </c:pt>
              <c:pt idx="62">
                <c:v>24.719354838709677</c:v>
              </c:pt>
              <c:pt idx="63">
                <c:v>23.90666666666667</c:v>
              </c:pt>
              <c:pt idx="64">
                <c:v>23.443548387096783</c:v>
              </c:pt>
              <c:pt idx="65">
                <c:v>22.966666666666661</c:v>
              </c:pt>
              <c:pt idx="66">
                <c:v>22.459824046920819</c:v>
              </c:pt>
              <c:pt idx="67">
                <c:v>22.730107526881717</c:v>
              </c:pt>
              <c:pt idx="68">
                <c:v>23.331666666666667</c:v>
              </c:pt>
              <c:pt idx="69">
                <c:v>23.977956989247314</c:v>
              </c:pt>
              <c:pt idx="70">
                <c:v>24.066666666666663</c:v>
              </c:pt>
              <c:pt idx="71">
                <c:v>23.634739454094287</c:v>
              </c:pt>
              <c:pt idx="72">
                <c:v>24.190322580645166</c:v>
              </c:pt>
              <c:pt idx="73">
                <c:v>24.782142857142851</c:v>
              </c:pt>
              <c:pt idx="74">
                <c:v>24.719354838709677</c:v>
              </c:pt>
              <c:pt idx="75">
                <c:v>23.90666666666667</c:v>
              </c:pt>
              <c:pt idx="76">
                <c:v>23.443548387096783</c:v>
              </c:pt>
              <c:pt idx="77">
                <c:v>22.966666666666661</c:v>
              </c:pt>
              <c:pt idx="78">
                <c:v>22.459824046920819</c:v>
              </c:pt>
              <c:pt idx="79">
                <c:v>22.730107526881717</c:v>
              </c:pt>
              <c:pt idx="80">
                <c:v>23.331666666666667</c:v>
              </c:pt>
              <c:pt idx="81">
                <c:v>23.977956989247314</c:v>
              </c:pt>
              <c:pt idx="82">
                <c:v>24.066666666666663</c:v>
              </c:pt>
              <c:pt idx="83">
                <c:v>23.634739454094287</c:v>
              </c:pt>
              <c:pt idx="84">
                <c:v>24.190322580645166</c:v>
              </c:pt>
              <c:pt idx="85">
                <c:v>24.782142857142851</c:v>
              </c:pt>
              <c:pt idx="86">
                <c:v>24.719354838709677</c:v>
              </c:pt>
              <c:pt idx="87">
                <c:v>23.90666666666667</c:v>
              </c:pt>
              <c:pt idx="88">
                <c:v>23.443548387096783</c:v>
              </c:pt>
              <c:pt idx="89">
                <c:v>22.966666666666661</c:v>
              </c:pt>
              <c:pt idx="90">
                <c:v>22.459824046920819</c:v>
              </c:pt>
              <c:pt idx="91">
                <c:v>22.730107526881717</c:v>
              </c:pt>
              <c:pt idx="92">
                <c:v>23.331666666666667</c:v>
              </c:pt>
              <c:pt idx="93">
                <c:v>23.977956989247314</c:v>
              </c:pt>
              <c:pt idx="94">
                <c:v>24.066666666666663</c:v>
              </c:pt>
              <c:pt idx="95">
                <c:v>23.634739454094287</c:v>
              </c:pt>
              <c:pt idx="96">
                <c:v>24.190322580645166</c:v>
              </c:pt>
              <c:pt idx="97">
                <c:v>24.782142857142851</c:v>
              </c:pt>
              <c:pt idx="98">
                <c:v>24.719354838709677</c:v>
              </c:pt>
              <c:pt idx="99">
                <c:v>23.90666666666667</c:v>
              </c:pt>
              <c:pt idx="100">
                <c:v>23.443548387096783</c:v>
              </c:pt>
              <c:pt idx="101">
                <c:v>22.966666666666661</c:v>
              </c:pt>
              <c:pt idx="102">
                <c:v>22.459824046920819</c:v>
              </c:pt>
              <c:pt idx="103">
                <c:v>22.730107526881717</c:v>
              </c:pt>
              <c:pt idx="104">
                <c:v>23.331666666666667</c:v>
              </c:pt>
              <c:pt idx="105">
                <c:v>23.977956989247314</c:v>
              </c:pt>
              <c:pt idx="106">
                <c:v>24.066666666666663</c:v>
              </c:pt>
              <c:pt idx="107">
                <c:v>23.634739454094287</c:v>
              </c:pt>
              <c:pt idx="108">
                <c:v>24.190322580645166</c:v>
              </c:pt>
              <c:pt idx="109">
                <c:v>24.782142857142851</c:v>
              </c:pt>
              <c:pt idx="110">
                <c:v>24.719354838709677</c:v>
              </c:pt>
              <c:pt idx="111">
                <c:v>23.90666666666667</c:v>
              </c:pt>
              <c:pt idx="112">
                <c:v>23.443548387096783</c:v>
              </c:pt>
              <c:pt idx="113">
                <c:v>22.966666666666661</c:v>
              </c:pt>
              <c:pt idx="114">
                <c:v>22.459824046920819</c:v>
              </c:pt>
              <c:pt idx="115">
                <c:v>22.730107526881717</c:v>
              </c:pt>
              <c:pt idx="116">
                <c:v>23.331666666666667</c:v>
              </c:pt>
              <c:pt idx="117">
                <c:v>23.977956989247314</c:v>
              </c:pt>
              <c:pt idx="118">
                <c:v>24.066666666666663</c:v>
              </c:pt>
              <c:pt idx="119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47-4EAB-9838-87017766D14A}"/>
            </c:ext>
          </c:extLst>
        </c:ser>
        <c:ser>
          <c:idx val="0"/>
          <c:order val="1"/>
          <c:tx>
            <c:v>Decadal average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120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  <c:pt idx="12">
                <c:v>24.190322580645159</c:v>
              </c:pt>
              <c:pt idx="13">
                <c:v>24.782142857142855</c:v>
              </c:pt>
              <c:pt idx="14">
                <c:v>24.719354838709677</c:v>
              </c:pt>
              <c:pt idx="15">
                <c:v>23.906666666666666</c:v>
              </c:pt>
              <c:pt idx="16">
                <c:v>23.443548387096772</c:v>
              </c:pt>
              <c:pt idx="17">
                <c:v>22.966666666666669</c:v>
              </c:pt>
              <c:pt idx="18">
                <c:v>22.459824046920811</c:v>
              </c:pt>
              <c:pt idx="19">
                <c:v>22.730107526881714</c:v>
              </c:pt>
              <c:pt idx="20">
                <c:v>23.33166666666666</c:v>
              </c:pt>
              <c:pt idx="21">
                <c:v>23.977956989247307</c:v>
              </c:pt>
              <c:pt idx="22">
                <c:v>24.066666666666663</c:v>
              </c:pt>
              <c:pt idx="23">
                <c:v>23.634739454094298</c:v>
              </c:pt>
              <c:pt idx="24">
                <c:v>24.190322580645159</c:v>
              </c:pt>
              <c:pt idx="25">
                <c:v>24.782142857142855</c:v>
              </c:pt>
              <c:pt idx="26">
                <c:v>24.719354838709677</c:v>
              </c:pt>
              <c:pt idx="27">
                <c:v>23.906666666666666</c:v>
              </c:pt>
              <c:pt idx="28">
                <c:v>23.443548387096772</c:v>
              </c:pt>
              <c:pt idx="29">
                <c:v>22.966666666666669</c:v>
              </c:pt>
              <c:pt idx="30">
                <c:v>22.459824046920811</c:v>
              </c:pt>
              <c:pt idx="31">
                <c:v>22.730107526881714</c:v>
              </c:pt>
              <c:pt idx="32">
                <c:v>23.33166666666666</c:v>
              </c:pt>
              <c:pt idx="33">
                <c:v>23.977956989247307</c:v>
              </c:pt>
              <c:pt idx="34">
                <c:v>24.066666666666663</c:v>
              </c:pt>
              <c:pt idx="35">
                <c:v>23.634739454094298</c:v>
              </c:pt>
              <c:pt idx="36">
                <c:v>24.190322580645159</c:v>
              </c:pt>
              <c:pt idx="37">
                <c:v>24.782142857142855</c:v>
              </c:pt>
              <c:pt idx="38">
                <c:v>24.719354838709677</c:v>
              </c:pt>
              <c:pt idx="39">
                <c:v>23.906666666666666</c:v>
              </c:pt>
              <c:pt idx="40">
                <c:v>23.443548387096772</c:v>
              </c:pt>
              <c:pt idx="41">
                <c:v>22.966666666666669</c:v>
              </c:pt>
              <c:pt idx="42">
                <c:v>22.459824046920811</c:v>
              </c:pt>
              <c:pt idx="43">
                <c:v>22.730107526881714</c:v>
              </c:pt>
              <c:pt idx="44">
                <c:v>23.33166666666666</c:v>
              </c:pt>
              <c:pt idx="45">
                <c:v>23.977956989247307</c:v>
              </c:pt>
              <c:pt idx="46">
                <c:v>24.066666666666663</c:v>
              </c:pt>
              <c:pt idx="47">
                <c:v>23.634739454094298</c:v>
              </c:pt>
              <c:pt idx="48">
                <c:v>24.190322580645159</c:v>
              </c:pt>
              <c:pt idx="49">
                <c:v>24.782142857142855</c:v>
              </c:pt>
              <c:pt idx="50">
                <c:v>24.719354838709677</c:v>
              </c:pt>
              <c:pt idx="51">
                <c:v>23.906666666666666</c:v>
              </c:pt>
              <c:pt idx="52">
                <c:v>23.443548387096772</c:v>
              </c:pt>
              <c:pt idx="53">
                <c:v>22.966666666666669</c:v>
              </c:pt>
              <c:pt idx="54">
                <c:v>22.459824046920811</c:v>
              </c:pt>
              <c:pt idx="55">
                <c:v>22.730107526881714</c:v>
              </c:pt>
              <c:pt idx="56">
                <c:v>23.33166666666666</c:v>
              </c:pt>
              <c:pt idx="57">
                <c:v>23.977956989247307</c:v>
              </c:pt>
              <c:pt idx="58">
                <c:v>24.066666666666663</c:v>
              </c:pt>
              <c:pt idx="59">
                <c:v>23.634739454094298</c:v>
              </c:pt>
              <c:pt idx="60">
                <c:v>24.190322580645159</c:v>
              </c:pt>
              <c:pt idx="61">
                <c:v>24.782142857142855</c:v>
              </c:pt>
              <c:pt idx="62">
                <c:v>24.719354838709677</c:v>
              </c:pt>
              <c:pt idx="63">
                <c:v>23.906666666666666</c:v>
              </c:pt>
              <c:pt idx="64">
                <c:v>23.443548387096772</c:v>
              </c:pt>
              <c:pt idx="65">
                <c:v>22.966666666666669</c:v>
              </c:pt>
              <c:pt idx="66">
                <c:v>22.459824046920811</c:v>
              </c:pt>
              <c:pt idx="67">
                <c:v>22.730107526881714</c:v>
              </c:pt>
              <c:pt idx="68">
                <c:v>23.33166666666666</c:v>
              </c:pt>
              <c:pt idx="69">
                <c:v>23.977956989247307</c:v>
              </c:pt>
              <c:pt idx="70">
                <c:v>24.066666666666663</c:v>
              </c:pt>
              <c:pt idx="71">
                <c:v>23.634739454094298</c:v>
              </c:pt>
              <c:pt idx="72">
                <c:v>24.190322580645159</c:v>
              </c:pt>
              <c:pt idx="73">
                <c:v>24.782142857142855</c:v>
              </c:pt>
              <c:pt idx="74">
                <c:v>24.719354838709677</c:v>
              </c:pt>
              <c:pt idx="75">
                <c:v>23.906666666666666</c:v>
              </c:pt>
              <c:pt idx="76">
                <c:v>23.443548387096772</c:v>
              </c:pt>
              <c:pt idx="77">
                <c:v>22.966666666666669</c:v>
              </c:pt>
              <c:pt idx="78">
                <c:v>22.459824046920811</c:v>
              </c:pt>
              <c:pt idx="79">
                <c:v>22.730107526881714</c:v>
              </c:pt>
              <c:pt idx="80">
                <c:v>23.33166666666666</c:v>
              </c:pt>
              <c:pt idx="81">
                <c:v>23.977956989247307</c:v>
              </c:pt>
              <c:pt idx="82">
                <c:v>24.066666666666663</c:v>
              </c:pt>
              <c:pt idx="83">
                <c:v>23.634739454094298</c:v>
              </c:pt>
              <c:pt idx="84">
                <c:v>24.190322580645159</c:v>
              </c:pt>
              <c:pt idx="85">
                <c:v>24.782142857142855</c:v>
              </c:pt>
              <c:pt idx="86">
                <c:v>24.719354838709677</c:v>
              </c:pt>
              <c:pt idx="87">
                <c:v>23.906666666666666</c:v>
              </c:pt>
              <c:pt idx="88">
                <c:v>23.443548387096772</c:v>
              </c:pt>
              <c:pt idx="89">
                <c:v>22.966666666666669</c:v>
              </c:pt>
              <c:pt idx="90">
                <c:v>22.459824046920811</c:v>
              </c:pt>
              <c:pt idx="91">
                <c:v>22.730107526881714</c:v>
              </c:pt>
              <c:pt idx="92">
                <c:v>23.33166666666666</c:v>
              </c:pt>
              <c:pt idx="93">
                <c:v>23.977956989247307</c:v>
              </c:pt>
              <c:pt idx="94">
                <c:v>24.066666666666663</c:v>
              </c:pt>
              <c:pt idx="95">
                <c:v>23.634739454094298</c:v>
              </c:pt>
              <c:pt idx="96">
                <c:v>24.190322580645159</c:v>
              </c:pt>
              <c:pt idx="97">
                <c:v>24.782142857142855</c:v>
              </c:pt>
              <c:pt idx="98">
                <c:v>24.719354838709677</c:v>
              </c:pt>
              <c:pt idx="99">
                <c:v>23.906666666666666</c:v>
              </c:pt>
              <c:pt idx="100">
                <c:v>23.443548387096772</c:v>
              </c:pt>
              <c:pt idx="101">
                <c:v>22.966666666666669</c:v>
              </c:pt>
              <c:pt idx="102">
                <c:v>22.459824046920811</c:v>
              </c:pt>
              <c:pt idx="103">
                <c:v>22.730107526881714</c:v>
              </c:pt>
              <c:pt idx="104">
                <c:v>23.33166666666666</c:v>
              </c:pt>
              <c:pt idx="105">
                <c:v>23.977956989247307</c:v>
              </c:pt>
              <c:pt idx="106">
                <c:v>24.066666666666663</c:v>
              </c:pt>
              <c:pt idx="107">
                <c:v>23.634739454094298</c:v>
              </c:pt>
              <c:pt idx="108">
                <c:v>24.190322580645159</c:v>
              </c:pt>
              <c:pt idx="109">
                <c:v>24.782142857142855</c:v>
              </c:pt>
              <c:pt idx="110">
                <c:v>24.719354838709677</c:v>
              </c:pt>
              <c:pt idx="111">
                <c:v>23.906666666666666</c:v>
              </c:pt>
              <c:pt idx="112">
                <c:v>23.443548387096772</c:v>
              </c:pt>
              <c:pt idx="113">
                <c:v>22.966666666666669</c:v>
              </c:pt>
              <c:pt idx="114">
                <c:v>22.459824046920811</c:v>
              </c:pt>
              <c:pt idx="115">
                <c:v>22.730107526881714</c:v>
              </c:pt>
              <c:pt idx="116">
                <c:v>23.33166666666666</c:v>
              </c:pt>
              <c:pt idx="117">
                <c:v>23.977956989247307</c:v>
              </c:pt>
              <c:pt idx="118">
                <c:v>24.066666666666663</c:v>
              </c:pt>
              <c:pt idx="119">
                <c:v>23.634739454094298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47-4EAB-9838-87017766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8176"/>
        <c:axId val="614965824"/>
      </c:lineChart>
      <c:catAx>
        <c:axId val="61496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61496582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614965824"/>
        <c:scaling>
          <c:orientation val="minMax"/>
          <c:min val="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air</a:t>
                </a:r>
                <a:r>
                  <a:rPr lang="en-US" b="0" baseline="0"/>
                  <a:t> temp (</a:t>
                </a:r>
                <a:r>
                  <a:rPr lang="en-US" b="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°C)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968176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71278653773978484"/>
          <c:h val="0.100796618650093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58162641877123222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4A-45C2-8666-BCF7C7E456A5}"/>
            </c:ext>
          </c:extLst>
        </c:ser>
        <c:ser>
          <c:idx val="1"/>
          <c:order val="1"/>
          <c:tx>
            <c:v>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D4A-45C2-8666-BCF7C7E456A5}"/>
            </c:ext>
          </c:extLst>
        </c:ser>
        <c:ser>
          <c:idx val="2"/>
          <c:order val="2"/>
          <c:tx>
            <c:v>3</c:v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D4A-45C2-8666-BCF7C7E456A5}"/>
            </c:ext>
          </c:extLst>
        </c:ser>
        <c:ser>
          <c:idx val="3"/>
          <c:order val="3"/>
          <c:tx>
            <c:v>4</c:v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D4A-45C2-8666-BCF7C7E456A5}"/>
            </c:ext>
          </c:extLst>
        </c:ser>
        <c:ser>
          <c:idx val="4"/>
          <c:order val="4"/>
          <c:tx>
            <c:v>5</c:v>
          </c:tx>
          <c:spPr>
            <a:ln>
              <a:solidFill>
                <a:srgbClr val="FFFF66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D4A-45C2-8666-BCF7C7E456A5}"/>
            </c:ext>
          </c:extLst>
        </c:ser>
        <c:ser>
          <c:idx val="5"/>
          <c:order val="5"/>
          <c:tx>
            <c:v>6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D4A-45C2-8666-BCF7C7E456A5}"/>
            </c:ext>
          </c:extLst>
        </c:ser>
        <c:ser>
          <c:idx val="6"/>
          <c:order val="6"/>
          <c:tx>
            <c:v>7</c:v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3D4A-45C2-8666-BCF7C7E456A5}"/>
            </c:ext>
          </c:extLst>
        </c:ser>
        <c:ser>
          <c:idx val="7"/>
          <c:order val="7"/>
          <c:tx>
            <c:v>8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3D4A-45C2-8666-BCF7C7E456A5}"/>
            </c:ext>
          </c:extLst>
        </c:ser>
        <c:ser>
          <c:idx val="8"/>
          <c:order val="8"/>
          <c:tx>
            <c:v>9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3D4A-45C2-8666-BCF7C7E456A5}"/>
            </c:ext>
          </c:extLst>
        </c:ser>
        <c:ser>
          <c:idx val="9"/>
          <c:order val="9"/>
          <c:tx>
            <c:v>10</c:v>
          </c:tx>
          <c:spPr>
            <a:ln>
              <a:solidFill>
                <a:srgbClr val="A50021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3D4A-45C2-8666-BCF7C7E4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12784"/>
        <c:axId val="615219840"/>
      </c:lineChart>
      <c:catAx>
        <c:axId val="61521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615219840"/>
        <c:crosses val="autoZero"/>
        <c:auto val="1"/>
        <c:lblAlgn val="ctr"/>
        <c:lblOffset val="100"/>
        <c:noMultiLvlLbl val="0"/>
      </c:catAx>
      <c:valAx>
        <c:axId val="615219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air temperature (ºC)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3.951502616713138E-2"/>
              <c:y val="8.5091161263704928E-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61521278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82603440305275144"/>
          <c:h val="0.1443042863789183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58162641877123222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86-44E2-9D3B-8D26E670CC2B}"/>
            </c:ext>
          </c:extLst>
        </c:ser>
        <c:ser>
          <c:idx val="1"/>
          <c:order val="1"/>
          <c:tx>
            <c:v>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86-44E2-9D3B-8D26E670CC2B}"/>
            </c:ext>
          </c:extLst>
        </c:ser>
        <c:ser>
          <c:idx val="2"/>
          <c:order val="2"/>
          <c:tx>
            <c:v>3</c:v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186-44E2-9D3B-8D26E670CC2B}"/>
            </c:ext>
          </c:extLst>
        </c:ser>
        <c:ser>
          <c:idx val="3"/>
          <c:order val="3"/>
          <c:tx>
            <c:v>4</c:v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186-44E2-9D3B-8D26E670CC2B}"/>
            </c:ext>
          </c:extLst>
        </c:ser>
        <c:ser>
          <c:idx val="4"/>
          <c:order val="4"/>
          <c:tx>
            <c:v>5</c:v>
          </c:tx>
          <c:spPr>
            <a:ln>
              <a:solidFill>
                <a:srgbClr val="FFFF66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186-44E2-9D3B-8D26E670CC2B}"/>
            </c:ext>
          </c:extLst>
        </c:ser>
        <c:ser>
          <c:idx val="5"/>
          <c:order val="5"/>
          <c:tx>
            <c:v>6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186-44E2-9D3B-8D26E670CC2B}"/>
            </c:ext>
          </c:extLst>
        </c:ser>
        <c:ser>
          <c:idx val="6"/>
          <c:order val="6"/>
          <c:tx>
            <c:v>7</c:v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9186-44E2-9D3B-8D26E670CC2B}"/>
            </c:ext>
          </c:extLst>
        </c:ser>
        <c:ser>
          <c:idx val="7"/>
          <c:order val="7"/>
          <c:tx>
            <c:v>8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186-44E2-9D3B-8D26E670CC2B}"/>
            </c:ext>
          </c:extLst>
        </c:ser>
        <c:ser>
          <c:idx val="8"/>
          <c:order val="8"/>
          <c:tx>
            <c:v>9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9186-44E2-9D3B-8D26E670CC2B}"/>
            </c:ext>
          </c:extLst>
        </c:ser>
        <c:ser>
          <c:idx val="9"/>
          <c:order val="9"/>
          <c:tx>
            <c:v>10</c:v>
          </c:tx>
          <c:spPr>
            <a:ln>
              <a:solidFill>
                <a:srgbClr val="A50021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9186-44E2-9D3B-8D26E670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16312"/>
        <c:axId val="615216704"/>
      </c:lineChart>
      <c:catAx>
        <c:axId val="61521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615216704"/>
        <c:crosses val="autoZero"/>
        <c:auto val="1"/>
        <c:lblAlgn val="ctr"/>
        <c:lblOffset val="100"/>
        <c:noMultiLvlLbl val="0"/>
      </c:catAx>
      <c:valAx>
        <c:axId val="615216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Total rainfall (mm month</a:t>
                </a:r>
                <a:r>
                  <a:rPr lang="en-US" b="0" baseline="30000"/>
                  <a:t>-1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216312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82603440305275144"/>
          <c:h val="0.1443042863789183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58162641877123222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F7-4AF5-9EE5-50F22DB76F96}"/>
            </c:ext>
          </c:extLst>
        </c:ser>
        <c:ser>
          <c:idx val="1"/>
          <c:order val="1"/>
          <c:tx>
            <c:v>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F7-4AF5-9EE5-50F22DB76F96}"/>
            </c:ext>
          </c:extLst>
        </c:ser>
        <c:ser>
          <c:idx val="2"/>
          <c:order val="2"/>
          <c:tx>
            <c:v>3</c:v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F7-4AF5-9EE5-50F22DB76F96}"/>
            </c:ext>
          </c:extLst>
        </c:ser>
        <c:ser>
          <c:idx val="3"/>
          <c:order val="3"/>
          <c:tx>
            <c:v>4</c:v>
          </c:tx>
          <c:spPr>
            <a:ln>
              <a:solidFill>
                <a:srgbClr val="FFFFFF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F7-4AF5-9EE5-50F22DB76F96}"/>
            </c:ext>
          </c:extLst>
        </c:ser>
        <c:ser>
          <c:idx val="4"/>
          <c:order val="4"/>
          <c:tx>
            <c:v>5</c:v>
          </c:tx>
          <c:spPr>
            <a:ln>
              <a:solidFill>
                <a:srgbClr val="FFFF66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9F7-4AF5-9EE5-50F22DB76F96}"/>
            </c:ext>
          </c:extLst>
        </c:ser>
        <c:ser>
          <c:idx val="5"/>
          <c:order val="5"/>
          <c:tx>
            <c:v>6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09F7-4AF5-9EE5-50F22DB76F96}"/>
            </c:ext>
          </c:extLst>
        </c:ser>
        <c:ser>
          <c:idx val="6"/>
          <c:order val="6"/>
          <c:tx>
            <c:v>7</c:v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09F7-4AF5-9EE5-50F22DB76F96}"/>
            </c:ext>
          </c:extLst>
        </c:ser>
        <c:ser>
          <c:idx val="7"/>
          <c:order val="7"/>
          <c:tx>
            <c:v>8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09F7-4AF5-9EE5-50F22DB76F96}"/>
            </c:ext>
          </c:extLst>
        </c:ser>
        <c:ser>
          <c:idx val="8"/>
          <c:order val="8"/>
          <c:tx>
            <c:v>9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09F7-4AF5-9EE5-50F22DB76F96}"/>
            </c:ext>
          </c:extLst>
        </c:ser>
        <c:ser>
          <c:idx val="9"/>
          <c:order val="9"/>
          <c:tx>
            <c:v>10</c:v>
          </c:tx>
          <c:spPr>
            <a:ln>
              <a:solidFill>
                <a:srgbClr val="A50021"/>
              </a:solidFill>
            </a:ln>
          </c:spPr>
          <c:marker>
            <c:symbol val="none"/>
          </c:marker>
          <c: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09F7-4AF5-9EE5-50F22DB7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17488"/>
        <c:axId val="615210040"/>
      </c:lineChart>
      <c:catAx>
        <c:axId val="61521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615210040"/>
        <c:crosses val="autoZero"/>
        <c:auto val="1"/>
        <c:lblAlgn val="ctr"/>
        <c:lblOffset val="100"/>
        <c:noMultiLvlLbl val="0"/>
      </c:catAx>
      <c:valAx>
        <c:axId val="615210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air temperature (ºC)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3.951502616713138E-2"/>
              <c:y val="8.5091161263704928E-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615217488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82603440305275144"/>
          <c:h val="0.1443042863789183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6429419148693369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84D-45B9-BDAC-605E10C07E19}"/>
            </c:ext>
          </c:extLst>
        </c:ser>
        <c:ser>
          <c:idx val="1"/>
          <c:order val="1"/>
          <c:tx>
            <c:v>2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84D-45B9-BDAC-605E10C07E19}"/>
            </c:ext>
          </c:extLst>
        </c:ser>
        <c:ser>
          <c:idx val="2"/>
          <c:order val="2"/>
          <c:tx>
            <c:v>3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84D-45B9-BDAC-605E10C07E19}"/>
            </c:ext>
          </c:extLst>
        </c:ser>
        <c:ser>
          <c:idx val="3"/>
          <c:order val="3"/>
          <c:tx>
            <c:v>4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84D-45B9-BDAC-605E10C07E19}"/>
            </c:ext>
          </c:extLst>
        </c:ser>
        <c:ser>
          <c:idx val="4"/>
          <c:order val="4"/>
          <c:tx>
            <c:v>5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84D-45B9-BDAC-605E10C07E19}"/>
            </c:ext>
          </c:extLst>
        </c:ser>
        <c:ser>
          <c:idx val="5"/>
          <c:order val="5"/>
          <c:tx>
            <c:v>6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D653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84D-45B9-BDAC-605E10C07E19}"/>
            </c:ext>
          </c:extLst>
        </c:ser>
        <c:ser>
          <c:idx val="6"/>
          <c:order val="6"/>
          <c:tx>
            <c:v>7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84D-45B9-BDAC-605E10C07E19}"/>
            </c:ext>
          </c:extLst>
        </c:ser>
        <c:ser>
          <c:idx val="7"/>
          <c:order val="7"/>
          <c:tx>
            <c:v>8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84D-45B9-BDAC-605E10C07E19}"/>
            </c:ext>
          </c:extLst>
        </c:ser>
        <c:ser>
          <c:idx val="8"/>
          <c:order val="8"/>
          <c:tx>
            <c:v>9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84D-45B9-BDAC-605E10C07E19}"/>
            </c:ext>
          </c:extLst>
        </c:ser>
        <c:ser>
          <c:idx val="9"/>
          <c:order val="9"/>
          <c:tx>
            <c:v>10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784D-45B9-BDAC-605E10C0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10824"/>
        <c:axId val="615217880"/>
      </c:scatterChart>
      <c:valAx>
        <c:axId val="615210824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monthly rainfall (mm)</a:t>
                </a:r>
              </a:p>
            </c:rich>
          </c:tx>
          <c:layout>
            <c:manualLayout>
              <c:xMode val="edge"/>
              <c:yMode val="edge"/>
              <c:x val="0.29164793080110268"/>
              <c:y val="0.79137588988667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5217880"/>
        <c:crosses val="autoZero"/>
        <c:crossBetween val="midCat"/>
        <c:majorUnit val="50"/>
      </c:valAx>
      <c:valAx>
        <c:axId val="615217880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rainfall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210824"/>
        <c:crosses val="autoZero"/>
        <c:crossBetween val="midCat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82139385424772093"/>
          <c:h val="0.1004305798265086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6350"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6429419148693369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52C-4DB5-B05F-D6C487AA3981}"/>
            </c:ext>
          </c:extLst>
        </c:ser>
        <c:ser>
          <c:idx val="1"/>
          <c:order val="1"/>
          <c:tx>
            <c:v>2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52C-4DB5-B05F-D6C487AA3981}"/>
            </c:ext>
          </c:extLst>
        </c:ser>
        <c:ser>
          <c:idx val="2"/>
          <c:order val="2"/>
          <c:tx>
            <c:v>3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2C-4DB5-B05F-D6C487AA3981}"/>
            </c:ext>
          </c:extLst>
        </c:ser>
        <c:ser>
          <c:idx val="3"/>
          <c:order val="3"/>
          <c:tx>
            <c:v>4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52C-4DB5-B05F-D6C487AA3981}"/>
            </c:ext>
          </c:extLst>
        </c:ser>
        <c:ser>
          <c:idx val="4"/>
          <c:order val="4"/>
          <c:tx>
            <c:v>5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52C-4DB5-B05F-D6C487AA3981}"/>
            </c:ext>
          </c:extLst>
        </c:ser>
        <c:ser>
          <c:idx val="5"/>
          <c:order val="5"/>
          <c:tx>
            <c:v>6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D653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52C-4DB5-B05F-D6C487AA3981}"/>
            </c:ext>
          </c:extLst>
        </c:ser>
        <c:ser>
          <c:idx val="6"/>
          <c:order val="6"/>
          <c:tx>
            <c:v>7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52C-4DB5-B05F-D6C487AA3981}"/>
            </c:ext>
          </c:extLst>
        </c:ser>
        <c:ser>
          <c:idx val="7"/>
          <c:order val="7"/>
          <c:tx>
            <c:v>8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52C-4DB5-B05F-D6C487AA3981}"/>
            </c:ext>
          </c:extLst>
        </c:ser>
        <c:ser>
          <c:idx val="8"/>
          <c:order val="8"/>
          <c:tx>
            <c:v>9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52C-4DB5-B05F-D6C487AA3981}"/>
            </c:ext>
          </c:extLst>
        </c:ser>
        <c:ser>
          <c:idx val="9"/>
          <c:order val="9"/>
          <c:tx>
            <c:v>10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24.190322580645159</c:v>
              </c:pt>
              <c:pt idx="1">
                <c:v>24.782142857142858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23.443548387096776</c:v>
              </c:pt>
              <c:pt idx="5">
                <c:v>22.966666666666669</c:v>
              </c:pt>
              <c:pt idx="6">
                <c:v>22.459824046920815</c:v>
              </c:pt>
              <c:pt idx="7">
                <c:v>22.730107526881717</c:v>
              </c:pt>
              <c:pt idx="8">
                <c:v>23.331666666666663</c:v>
              </c:pt>
              <c:pt idx="9">
                <c:v>23.977956989247311</c:v>
              </c:pt>
              <c:pt idx="10">
                <c:v>24.066666666666663</c:v>
              </c:pt>
              <c:pt idx="11">
                <c:v>23.634739454094294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152C-4DB5-B05F-D6C487AA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20624"/>
        <c:axId val="615221800"/>
      </c:scatterChart>
      <c:valAx>
        <c:axId val="615220624"/>
        <c:scaling>
          <c:orientation val="minMax"/>
          <c:max val="30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monthly air temp (</a:t>
                </a:r>
                <a:r>
                  <a:rPr lang="en-US" b="0">
                    <a:latin typeface="Calibri" panose="020F0502020204030204" pitchFamily="34" charset="0"/>
                    <a:cs typeface="Calibri" panose="020F0502020204030204" pitchFamily="34" charset="0"/>
                  </a:rPr>
                  <a:t>°C</a:t>
                </a:r>
                <a:r>
                  <a:rPr lang="en-US" b="0"/>
                  <a:t>)</a:t>
                </a:r>
              </a:p>
            </c:rich>
          </c:tx>
          <c:layout>
            <c:manualLayout>
              <c:xMode val="edge"/>
              <c:yMode val="edge"/>
              <c:x val="0.29164793080110268"/>
              <c:y val="0.79137588988667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5221800"/>
        <c:crosses val="autoZero"/>
        <c:crossBetween val="midCat"/>
        <c:majorUnit val="2"/>
      </c:valAx>
      <c:valAx>
        <c:axId val="615221800"/>
        <c:scaling>
          <c:orientation val="minMax"/>
          <c:max val="30"/>
          <c:min val="1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air temp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220624"/>
        <c:crosses val="autoZero"/>
        <c:crossBetween val="midCat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8235210052557187"/>
          <c:h val="0.1004305798265086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6350"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6429419148693369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24A-4A31-A2B1-24E39C8121D8}"/>
            </c:ext>
          </c:extLst>
        </c:ser>
        <c:ser>
          <c:idx val="1"/>
          <c:order val="1"/>
          <c:tx>
            <c:v>2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24A-4A31-A2B1-24E39C8121D8}"/>
            </c:ext>
          </c:extLst>
        </c:ser>
        <c:ser>
          <c:idx val="2"/>
          <c:order val="2"/>
          <c:tx>
            <c:v>3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4A-4A31-A2B1-24E39C8121D8}"/>
            </c:ext>
          </c:extLst>
        </c:ser>
        <c:ser>
          <c:idx val="3"/>
          <c:order val="3"/>
          <c:tx>
            <c:v>4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24A-4A31-A2B1-24E39C8121D8}"/>
            </c:ext>
          </c:extLst>
        </c:ser>
        <c:ser>
          <c:idx val="4"/>
          <c:order val="4"/>
          <c:tx>
            <c:v>5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24A-4A31-A2B1-24E39C8121D8}"/>
            </c:ext>
          </c:extLst>
        </c:ser>
        <c:ser>
          <c:idx val="5"/>
          <c:order val="5"/>
          <c:tx>
            <c:v>6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D653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24A-4A31-A2B1-24E39C8121D8}"/>
            </c:ext>
          </c:extLst>
        </c:ser>
        <c:ser>
          <c:idx val="6"/>
          <c:order val="6"/>
          <c:tx>
            <c:v>7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24A-4A31-A2B1-24E39C8121D8}"/>
            </c:ext>
          </c:extLst>
        </c:ser>
        <c:ser>
          <c:idx val="7"/>
          <c:order val="7"/>
          <c:tx>
            <c:v>8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24A-4A31-A2B1-24E39C8121D8}"/>
            </c:ext>
          </c:extLst>
        </c:ser>
        <c:ser>
          <c:idx val="8"/>
          <c:order val="8"/>
          <c:tx>
            <c:v>9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24A-4A31-A2B1-24E39C8121D8}"/>
            </c:ext>
          </c:extLst>
        </c:ser>
        <c:ser>
          <c:idx val="9"/>
          <c:order val="9"/>
          <c:tx>
            <c:v>10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</c:numLit>
          </c:xVal>
          <c:yVal>
            <c:numLit>
              <c:formatCode>General</c:formatCode>
              <c:ptCount val="12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24A-4A31-A2B1-24E39C8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22584"/>
        <c:axId val="615221016"/>
      </c:scatterChart>
      <c:valAx>
        <c:axId val="615222584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monthly rainfall (mm)</a:t>
                </a:r>
              </a:p>
            </c:rich>
          </c:tx>
          <c:layout>
            <c:manualLayout>
              <c:xMode val="edge"/>
              <c:yMode val="edge"/>
              <c:x val="0.29164793080110268"/>
              <c:y val="0.79137588988667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5221016"/>
        <c:crosses val="autoZero"/>
        <c:crossBetween val="midCat"/>
        <c:majorUnit val="50"/>
      </c:valAx>
      <c:valAx>
        <c:axId val="615221016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rainfall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222584"/>
        <c:crosses val="autoZero"/>
        <c:crossBetween val="midCat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82139385424772093"/>
          <c:h val="0.1004305798265086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6350"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6429419148693369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FD2-429D-8B99-AEF409DC22A4}"/>
            </c:ext>
          </c:extLst>
        </c:ser>
        <c:ser>
          <c:idx val="1"/>
          <c:order val="1"/>
          <c:tx>
            <c:v>2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D2-429D-8B99-AEF409DC22A4}"/>
            </c:ext>
          </c:extLst>
        </c:ser>
        <c:ser>
          <c:idx val="2"/>
          <c:order val="2"/>
          <c:tx>
            <c:v>3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D2-429D-8B99-AEF409DC22A4}"/>
            </c:ext>
          </c:extLst>
        </c:ser>
        <c:ser>
          <c:idx val="3"/>
          <c:order val="3"/>
          <c:tx>
            <c:v>4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FD2-429D-8B99-AEF409DC22A4}"/>
            </c:ext>
          </c:extLst>
        </c:ser>
        <c:ser>
          <c:idx val="4"/>
          <c:order val="4"/>
          <c:tx>
            <c:v>5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FD2-429D-8B99-AEF409DC22A4}"/>
            </c:ext>
          </c:extLst>
        </c:ser>
        <c:ser>
          <c:idx val="5"/>
          <c:order val="5"/>
          <c:tx>
            <c:v>6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D653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FD2-429D-8B99-AEF409DC22A4}"/>
            </c:ext>
          </c:extLst>
        </c:ser>
        <c:ser>
          <c:idx val="6"/>
          <c:order val="6"/>
          <c:tx>
            <c:v>7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FD2-429D-8B99-AEF409DC22A4}"/>
            </c:ext>
          </c:extLst>
        </c:ser>
        <c:ser>
          <c:idx val="7"/>
          <c:order val="7"/>
          <c:tx>
            <c:v>8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FD2-429D-8B99-AEF409DC22A4}"/>
            </c:ext>
          </c:extLst>
        </c:ser>
        <c:ser>
          <c:idx val="8"/>
          <c:order val="8"/>
          <c:tx>
            <c:v>9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FD2-429D-8B99-AEF409DC22A4}"/>
            </c:ext>
          </c:extLst>
        </c:ser>
        <c:ser>
          <c:idx val="9"/>
          <c:order val="9"/>
          <c:tx>
            <c:v>10</c:v>
          </c:tx>
          <c:spPr>
            <a:ln w="3429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24.190322580645159</c:v>
              </c:pt>
              <c:pt idx="1">
                <c:v>24.782142857142855</c:v>
              </c:pt>
              <c:pt idx="2">
                <c:v>24.719354838709677</c:v>
              </c:pt>
              <c:pt idx="3">
                <c:v>23.906666666666666</c:v>
              </c:pt>
              <c:pt idx="4">
                <c:v>23.443548387096772</c:v>
              </c:pt>
              <c:pt idx="5">
                <c:v>22.966666666666669</c:v>
              </c:pt>
              <c:pt idx="6">
                <c:v>22.459824046920811</c:v>
              </c:pt>
              <c:pt idx="7">
                <c:v>22.730107526881714</c:v>
              </c:pt>
              <c:pt idx="8">
                <c:v>23.33166666666666</c:v>
              </c:pt>
              <c:pt idx="9">
                <c:v>23.977956989247307</c:v>
              </c:pt>
              <c:pt idx="10">
                <c:v>24.066666666666663</c:v>
              </c:pt>
              <c:pt idx="11">
                <c:v>23.634739454094298</c:v>
              </c:pt>
            </c:numLit>
          </c:xVal>
          <c:yVal>
            <c:numLit>
              <c:formatCode>General</c:formatCode>
              <c:ptCount val="12"/>
              <c:pt idx="0">
                <c:v>24.190322580645166</c:v>
              </c:pt>
              <c:pt idx="1">
                <c:v>24.782142857142851</c:v>
              </c:pt>
              <c:pt idx="2">
                <c:v>24.719354838709677</c:v>
              </c:pt>
              <c:pt idx="3">
                <c:v>23.90666666666667</c:v>
              </c:pt>
              <c:pt idx="4">
                <c:v>23.443548387096783</c:v>
              </c:pt>
              <c:pt idx="5">
                <c:v>22.966666666666661</c:v>
              </c:pt>
              <c:pt idx="6">
                <c:v>22.459824046920819</c:v>
              </c:pt>
              <c:pt idx="7">
                <c:v>22.730107526881717</c:v>
              </c:pt>
              <c:pt idx="8">
                <c:v>23.331666666666667</c:v>
              </c:pt>
              <c:pt idx="9">
                <c:v>23.977956989247314</c:v>
              </c:pt>
              <c:pt idx="10">
                <c:v>24.066666666666663</c:v>
              </c:pt>
              <c:pt idx="11">
                <c:v>23.634739454094287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FD2-429D-8B99-AEF409DC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65432"/>
        <c:axId val="614958768"/>
      </c:scatterChart>
      <c:valAx>
        <c:axId val="614965432"/>
        <c:scaling>
          <c:orientation val="minMax"/>
          <c:max val="30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monthly rainfall (mm)</a:t>
                </a:r>
              </a:p>
            </c:rich>
          </c:tx>
          <c:layout>
            <c:manualLayout>
              <c:xMode val="edge"/>
              <c:yMode val="edge"/>
              <c:x val="0.29164793080110268"/>
              <c:y val="0.79137588988667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4958768"/>
        <c:crosses val="autoZero"/>
        <c:crossBetween val="midCat"/>
        <c:majorUnit val="2"/>
      </c:valAx>
      <c:valAx>
        <c:axId val="614958768"/>
        <c:scaling>
          <c:orientation val="minMax"/>
          <c:min val="1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air temp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965432"/>
        <c:crosses val="autoZero"/>
        <c:crossBetween val="midCat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8235210052557187"/>
          <c:h val="0.1004305798265086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6350"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04268675455115"/>
          <c:y val="6.4250692621755617E-2"/>
          <c:w val="0.74810922787193979"/>
          <c:h val="0.58162641877123222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General</c:formatCode>
              <c:ptCount val="120"/>
              <c:pt idx="0">
                <c:v>6.3</c:v>
              </c:pt>
              <c:pt idx="1">
                <c:v>59.2</c:v>
              </c:pt>
              <c:pt idx="2">
                <c:v>108.5</c:v>
              </c:pt>
              <c:pt idx="3">
                <c:v>113.8</c:v>
              </c:pt>
              <c:pt idx="4">
                <c:v>261.40000000000003</c:v>
              </c:pt>
              <c:pt idx="5">
                <c:v>22.5</c:v>
              </c:pt>
              <c:pt idx="6">
                <c:v>128.63636363636363</c:v>
              </c:pt>
              <c:pt idx="7">
                <c:v>92.066666666666663</c:v>
              </c:pt>
              <c:pt idx="8">
                <c:v>162.6</c:v>
              </c:pt>
              <c:pt idx="9">
                <c:v>147.35833333333329</c:v>
              </c:pt>
              <c:pt idx="10">
                <c:v>64.3</c:v>
              </c:pt>
              <c:pt idx="11">
                <c:v>28.676923076923075</c:v>
              </c:pt>
              <c:pt idx="12">
                <c:v>6.3</c:v>
              </c:pt>
              <c:pt idx="13">
                <c:v>59.2</c:v>
              </c:pt>
              <c:pt idx="14">
                <c:v>108.5</c:v>
              </c:pt>
              <c:pt idx="15">
                <c:v>113.8</c:v>
              </c:pt>
              <c:pt idx="16">
                <c:v>261.40000000000003</c:v>
              </c:pt>
              <c:pt idx="17">
                <c:v>22.5</c:v>
              </c:pt>
              <c:pt idx="18">
                <c:v>128.63636363636363</c:v>
              </c:pt>
              <c:pt idx="19">
                <c:v>92.066666666666663</c:v>
              </c:pt>
              <c:pt idx="20">
                <c:v>162.6</c:v>
              </c:pt>
              <c:pt idx="21">
                <c:v>147.35833333333329</c:v>
              </c:pt>
              <c:pt idx="22">
                <c:v>64.3</c:v>
              </c:pt>
              <c:pt idx="23">
                <c:v>28.676923076923075</c:v>
              </c:pt>
              <c:pt idx="24">
                <c:v>6.3</c:v>
              </c:pt>
              <c:pt idx="25">
                <c:v>59.2</c:v>
              </c:pt>
              <c:pt idx="26">
                <c:v>108.5</c:v>
              </c:pt>
              <c:pt idx="27">
                <c:v>113.8</c:v>
              </c:pt>
              <c:pt idx="28">
                <c:v>261.40000000000003</c:v>
              </c:pt>
              <c:pt idx="29">
                <c:v>22.5</c:v>
              </c:pt>
              <c:pt idx="30">
                <c:v>128.63636363636363</c:v>
              </c:pt>
              <c:pt idx="31">
                <c:v>92.066666666666663</c:v>
              </c:pt>
              <c:pt idx="32">
                <c:v>162.6</c:v>
              </c:pt>
              <c:pt idx="33">
                <c:v>147.35833333333329</c:v>
              </c:pt>
              <c:pt idx="34">
                <c:v>64.3</c:v>
              </c:pt>
              <c:pt idx="35">
                <c:v>28.676923076923075</c:v>
              </c:pt>
              <c:pt idx="36">
                <c:v>6.3</c:v>
              </c:pt>
              <c:pt idx="37">
                <c:v>59.2</c:v>
              </c:pt>
              <c:pt idx="38">
                <c:v>108.5</c:v>
              </c:pt>
              <c:pt idx="39">
                <c:v>113.8</c:v>
              </c:pt>
              <c:pt idx="40">
                <c:v>261.40000000000003</c:v>
              </c:pt>
              <c:pt idx="41">
                <c:v>22.5</c:v>
              </c:pt>
              <c:pt idx="42">
                <c:v>128.63636363636363</c:v>
              </c:pt>
              <c:pt idx="43">
                <c:v>92.066666666666663</c:v>
              </c:pt>
              <c:pt idx="44">
                <c:v>162.6</c:v>
              </c:pt>
              <c:pt idx="45">
                <c:v>147.35833333333329</c:v>
              </c:pt>
              <c:pt idx="46">
                <c:v>64.3</c:v>
              </c:pt>
              <c:pt idx="47">
                <c:v>28.676923076923075</c:v>
              </c:pt>
              <c:pt idx="48">
                <c:v>6.3</c:v>
              </c:pt>
              <c:pt idx="49">
                <c:v>59.2</c:v>
              </c:pt>
              <c:pt idx="50">
                <c:v>108.5</c:v>
              </c:pt>
              <c:pt idx="51">
                <c:v>113.8</c:v>
              </c:pt>
              <c:pt idx="52">
                <c:v>261.40000000000003</c:v>
              </c:pt>
              <c:pt idx="53">
                <c:v>22.5</c:v>
              </c:pt>
              <c:pt idx="54">
                <c:v>128.63636363636363</c:v>
              </c:pt>
              <c:pt idx="55">
                <c:v>92.066666666666663</c:v>
              </c:pt>
              <c:pt idx="56">
                <c:v>162.6</c:v>
              </c:pt>
              <c:pt idx="57">
                <c:v>147.35833333333329</c:v>
              </c:pt>
              <c:pt idx="58">
                <c:v>64.3</c:v>
              </c:pt>
              <c:pt idx="59">
                <c:v>28.676923076923075</c:v>
              </c:pt>
              <c:pt idx="60">
                <c:v>6.3</c:v>
              </c:pt>
              <c:pt idx="61">
                <c:v>59.2</c:v>
              </c:pt>
              <c:pt idx="62">
                <c:v>108.5</c:v>
              </c:pt>
              <c:pt idx="63">
                <c:v>113.8</c:v>
              </c:pt>
              <c:pt idx="64">
                <c:v>261.40000000000003</c:v>
              </c:pt>
              <c:pt idx="65">
                <c:v>22.5</c:v>
              </c:pt>
              <c:pt idx="66">
                <c:v>128.63636363636363</c:v>
              </c:pt>
              <c:pt idx="67">
                <c:v>92.066666666666663</c:v>
              </c:pt>
              <c:pt idx="68">
                <c:v>162.6</c:v>
              </c:pt>
              <c:pt idx="69">
                <c:v>147.35833333333329</c:v>
              </c:pt>
              <c:pt idx="70">
                <c:v>64.3</c:v>
              </c:pt>
              <c:pt idx="71">
                <c:v>28.676923076923075</c:v>
              </c:pt>
              <c:pt idx="72">
                <c:v>6.3</c:v>
              </c:pt>
              <c:pt idx="73">
                <c:v>59.2</c:v>
              </c:pt>
              <c:pt idx="74">
                <c:v>108.5</c:v>
              </c:pt>
              <c:pt idx="75">
                <c:v>113.8</c:v>
              </c:pt>
              <c:pt idx="76">
                <c:v>261.40000000000003</c:v>
              </c:pt>
              <c:pt idx="77">
                <c:v>22.5</c:v>
              </c:pt>
              <c:pt idx="78">
                <c:v>128.63636363636363</c:v>
              </c:pt>
              <c:pt idx="79">
                <c:v>92.066666666666663</c:v>
              </c:pt>
              <c:pt idx="80">
                <c:v>162.6</c:v>
              </c:pt>
              <c:pt idx="81">
                <c:v>147.35833333333329</c:v>
              </c:pt>
              <c:pt idx="82">
                <c:v>64.3</c:v>
              </c:pt>
              <c:pt idx="83">
                <c:v>28.676923076923075</c:v>
              </c:pt>
              <c:pt idx="84">
                <c:v>6.3</c:v>
              </c:pt>
              <c:pt idx="85">
                <c:v>59.2</c:v>
              </c:pt>
              <c:pt idx="86">
                <c:v>108.5</c:v>
              </c:pt>
              <c:pt idx="87">
                <c:v>113.8</c:v>
              </c:pt>
              <c:pt idx="88">
                <c:v>261.40000000000003</c:v>
              </c:pt>
              <c:pt idx="89">
                <c:v>22.5</c:v>
              </c:pt>
              <c:pt idx="90">
                <c:v>128.63636363636363</c:v>
              </c:pt>
              <c:pt idx="91">
                <c:v>92.066666666666663</c:v>
              </c:pt>
              <c:pt idx="92">
                <c:v>162.6</c:v>
              </c:pt>
              <c:pt idx="93">
                <c:v>147.35833333333329</c:v>
              </c:pt>
              <c:pt idx="94">
                <c:v>64.3</c:v>
              </c:pt>
              <c:pt idx="95">
                <c:v>28.676923076923075</c:v>
              </c:pt>
              <c:pt idx="96">
                <c:v>6.3</c:v>
              </c:pt>
              <c:pt idx="97">
                <c:v>59.2</c:v>
              </c:pt>
              <c:pt idx="98">
                <c:v>108.5</c:v>
              </c:pt>
              <c:pt idx="99">
                <c:v>113.8</c:v>
              </c:pt>
              <c:pt idx="100">
                <c:v>261.40000000000003</c:v>
              </c:pt>
              <c:pt idx="101">
                <c:v>22.5</c:v>
              </c:pt>
              <c:pt idx="102">
                <c:v>128.63636363636363</c:v>
              </c:pt>
              <c:pt idx="103">
                <c:v>92.066666666666663</c:v>
              </c:pt>
              <c:pt idx="104">
                <c:v>162.6</c:v>
              </c:pt>
              <c:pt idx="105">
                <c:v>147.35833333333329</c:v>
              </c:pt>
              <c:pt idx="106">
                <c:v>64.3</c:v>
              </c:pt>
              <c:pt idx="107">
                <c:v>28.676923076923075</c:v>
              </c:pt>
              <c:pt idx="108">
                <c:v>6.3</c:v>
              </c:pt>
              <c:pt idx="109">
                <c:v>59.2</c:v>
              </c:pt>
              <c:pt idx="110">
                <c:v>108.5</c:v>
              </c:pt>
              <c:pt idx="111">
                <c:v>113.8</c:v>
              </c:pt>
              <c:pt idx="112">
                <c:v>261.40000000000003</c:v>
              </c:pt>
              <c:pt idx="113">
                <c:v>22.5</c:v>
              </c:pt>
              <c:pt idx="114">
                <c:v>128.63636363636363</c:v>
              </c:pt>
              <c:pt idx="115">
                <c:v>92.066666666666663</c:v>
              </c:pt>
              <c:pt idx="116">
                <c:v>162.6</c:v>
              </c:pt>
              <c:pt idx="117">
                <c:v>147.35833333333329</c:v>
              </c:pt>
              <c:pt idx="118">
                <c:v>64.3</c:v>
              </c:pt>
              <c:pt idx="119">
                <c:v>28.676923076923075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62-484A-B8B5-087D2F45CD7F}"/>
            </c:ext>
          </c:extLst>
        </c:ser>
        <c:ser>
          <c:idx val="0"/>
          <c:order val="1"/>
          <c:tx>
            <c:v>Decadal average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120"/>
              <c:pt idx="0">
                <c:v>6.2999999999999989</c:v>
              </c:pt>
              <c:pt idx="1">
                <c:v>59.2</c:v>
              </c:pt>
              <c:pt idx="2">
                <c:v>108.5</c:v>
              </c:pt>
              <c:pt idx="3">
                <c:v>113.79999999999998</c:v>
              </c:pt>
              <c:pt idx="4">
                <c:v>261.40000000000003</c:v>
              </c:pt>
              <c:pt idx="5">
                <c:v>22.5</c:v>
              </c:pt>
              <c:pt idx="6">
                <c:v>128.6363636363636</c:v>
              </c:pt>
              <c:pt idx="7">
                <c:v>92.066666666666649</c:v>
              </c:pt>
              <c:pt idx="8">
                <c:v>162.59999999999997</c:v>
              </c:pt>
              <c:pt idx="9">
                <c:v>147.35833333333332</c:v>
              </c:pt>
              <c:pt idx="10">
                <c:v>64.299999999999983</c:v>
              </c:pt>
              <c:pt idx="11">
                <c:v>28.676923076923067</c:v>
              </c:pt>
              <c:pt idx="12">
                <c:v>6.2999999999999989</c:v>
              </c:pt>
              <c:pt idx="13">
                <c:v>59.2</c:v>
              </c:pt>
              <c:pt idx="14">
                <c:v>108.5</c:v>
              </c:pt>
              <c:pt idx="15">
                <c:v>113.79999999999998</c:v>
              </c:pt>
              <c:pt idx="16">
                <c:v>261.40000000000003</c:v>
              </c:pt>
              <c:pt idx="17">
                <c:v>22.5</c:v>
              </c:pt>
              <c:pt idx="18">
                <c:v>128.6363636363636</c:v>
              </c:pt>
              <c:pt idx="19">
                <c:v>92.066666666666649</c:v>
              </c:pt>
              <c:pt idx="20">
                <c:v>162.59999999999997</c:v>
              </c:pt>
              <c:pt idx="21">
                <c:v>147.35833333333332</c:v>
              </c:pt>
              <c:pt idx="22">
                <c:v>64.299999999999983</c:v>
              </c:pt>
              <c:pt idx="23">
                <c:v>28.676923076923067</c:v>
              </c:pt>
              <c:pt idx="24">
                <c:v>6.2999999999999989</c:v>
              </c:pt>
              <c:pt idx="25">
                <c:v>59.2</c:v>
              </c:pt>
              <c:pt idx="26">
                <c:v>108.5</c:v>
              </c:pt>
              <c:pt idx="27">
                <c:v>113.79999999999998</c:v>
              </c:pt>
              <c:pt idx="28">
                <c:v>261.40000000000003</c:v>
              </c:pt>
              <c:pt idx="29">
                <c:v>22.5</c:v>
              </c:pt>
              <c:pt idx="30">
                <c:v>128.6363636363636</c:v>
              </c:pt>
              <c:pt idx="31">
                <c:v>92.066666666666649</c:v>
              </c:pt>
              <c:pt idx="32">
                <c:v>162.59999999999997</c:v>
              </c:pt>
              <c:pt idx="33">
                <c:v>147.35833333333332</c:v>
              </c:pt>
              <c:pt idx="34">
                <c:v>64.299999999999983</c:v>
              </c:pt>
              <c:pt idx="35">
                <c:v>28.676923076923067</c:v>
              </c:pt>
              <c:pt idx="36">
                <c:v>6.2999999999999989</c:v>
              </c:pt>
              <c:pt idx="37">
                <c:v>59.2</c:v>
              </c:pt>
              <c:pt idx="38">
                <c:v>108.5</c:v>
              </c:pt>
              <c:pt idx="39">
                <c:v>113.79999999999998</c:v>
              </c:pt>
              <c:pt idx="40">
                <c:v>261.40000000000003</c:v>
              </c:pt>
              <c:pt idx="41">
                <c:v>22.5</c:v>
              </c:pt>
              <c:pt idx="42">
                <c:v>128.6363636363636</c:v>
              </c:pt>
              <c:pt idx="43">
                <c:v>92.066666666666649</c:v>
              </c:pt>
              <c:pt idx="44">
                <c:v>162.59999999999997</c:v>
              </c:pt>
              <c:pt idx="45">
                <c:v>147.35833333333332</c:v>
              </c:pt>
              <c:pt idx="46">
                <c:v>64.299999999999983</c:v>
              </c:pt>
              <c:pt idx="47">
                <c:v>28.676923076923067</c:v>
              </c:pt>
              <c:pt idx="48">
                <c:v>6.2999999999999989</c:v>
              </c:pt>
              <c:pt idx="49">
                <c:v>59.2</c:v>
              </c:pt>
              <c:pt idx="50">
                <c:v>108.5</c:v>
              </c:pt>
              <c:pt idx="51">
                <c:v>113.79999999999998</c:v>
              </c:pt>
              <c:pt idx="52">
                <c:v>261.40000000000003</c:v>
              </c:pt>
              <c:pt idx="53">
                <c:v>22.5</c:v>
              </c:pt>
              <c:pt idx="54">
                <c:v>128.6363636363636</c:v>
              </c:pt>
              <c:pt idx="55">
                <c:v>92.066666666666649</c:v>
              </c:pt>
              <c:pt idx="56">
                <c:v>162.59999999999997</c:v>
              </c:pt>
              <c:pt idx="57">
                <c:v>147.35833333333332</c:v>
              </c:pt>
              <c:pt idx="58">
                <c:v>64.299999999999983</c:v>
              </c:pt>
              <c:pt idx="59">
                <c:v>28.676923076923067</c:v>
              </c:pt>
              <c:pt idx="60">
                <c:v>6.2999999999999989</c:v>
              </c:pt>
              <c:pt idx="61">
                <c:v>59.2</c:v>
              </c:pt>
              <c:pt idx="62">
                <c:v>108.5</c:v>
              </c:pt>
              <c:pt idx="63">
                <c:v>113.79999999999998</c:v>
              </c:pt>
              <c:pt idx="64">
                <c:v>261.40000000000003</c:v>
              </c:pt>
              <c:pt idx="65">
                <c:v>22.5</c:v>
              </c:pt>
              <c:pt idx="66">
                <c:v>128.6363636363636</c:v>
              </c:pt>
              <c:pt idx="67">
                <c:v>92.066666666666649</c:v>
              </c:pt>
              <c:pt idx="68">
                <c:v>162.59999999999997</c:v>
              </c:pt>
              <c:pt idx="69">
                <c:v>147.35833333333332</c:v>
              </c:pt>
              <c:pt idx="70">
                <c:v>64.299999999999983</c:v>
              </c:pt>
              <c:pt idx="71">
                <c:v>28.676923076923067</c:v>
              </c:pt>
              <c:pt idx="72">
                <c:v>6.2999999999999989</c:v>
              </c:pt>
              <c:pt idx="73">
                <c:v>59.2</c:v>
              </c:pt>
              <c:pt idx="74">
                <c:v>108.5</c:v>
              </c:pt>
              <c:pt idx="75">
                <c:v>113.79999999999998</c:v>
              </c:pt>
              <c:pt idx="76">
                <c:v>261.40000000000003</c:v>
              </c:pt>
              <c:pt idx="77">
                <c:v>22.5</c:v>
              </c:pt>
              <c:pt idx="78">
                <c:v>128.6363636363636</c:v>
              </c:pt>
              <c:pt idx="79">
                <c:v>92.066666666666649</c:v>
              </c:pt>
              <c:pt idx="80">
                <c:v>162.59999999999997</c:v>
              </c:pt>
              <c:pt idx="81">
                <c:v>147.35833333333332</c:v>
              </c:pt>
              <c:pt idx="82">
                <c:v>64.299999999999983</c:v>
              </c:pt>
              <c:pt idx="83">
                <c:v>28.676923076923067</c:v>
              </c:pt>
              <c:pt idx="84">
                <c:v>6.2999999999999989</c:v>
              </c:pt>
              <c:pt idx="85">
                <c:v>59.2</c:v>
              </c:pt>
              <c:pt idx="86">
                <c:v>108.5</c:v>
              </c:pt>
              <c:pt idx="87">
                <c:v>113.79999999999998</c:v>
              </c:pt>
              <c:pt idx="88">
                <c:v>261.40000000000003</c:v>
              </c:pt>
              <c:pt idx="89">
                <c:v>22.5</c:v>
              </c:pt>
              <c:pt idx="90">
                <c:v>128.6363636363636</c:v>
              </c:pt>
              <c:pt idx="91">
                <c:v>92.066666666666649</c:v>
              </c:pt>
              <c:pt idx="92">
                <c:v>162.59999999999997</c:v>
              </c:pt>
              <c:pt idx="93">
                <c:v>147.35833333333332</c:v>
              </c:pt>
              <c:pt idx="94">
                <c:v>64.299999999999983</c:v>
              </c:pt>
              <c:pt idx="95">
                <c:v>28.676923076923067</c:v>
              </c:pt>
              <c:pt idx="96">
                <c:v>6.2999999999999989</c:v>
              </c:pt>
              <c:pt idx="97">
                <c:v>59.2</c:v>
              </c:pt>
              <c:pt idx="98">
                <c:v>108.5</c:v>
              </c:pt>
              <c:pt idx="99">
                <c:v>113.79999999999998</c:v>
              </c:pt>
              <c:pt idx="100">
                <c:v>261.40000000000003</c:v>
              </c:pt>
              <c:pt idx="101">
                <c:v>22.5</c:v>
              </c:pt>
              <c:pt idx="102">
                <c:v>128.6363636363636</c:v>
              </c:pt>
              <c:pt idx="103">
                <c:v>92.066666666666649</c:v>
              </c:pt>
              <c:pt idx="104">
                <c:v>162.59999999999997</c:v>
              </c:pt>
              <c:pt idx="105">
                <c:v>147.35833333333332</c:v>
              </c:pt>
              <c:pt idx="106">
                <c:v>64.299999999999983</c:v>
              </c:pt>
              <c:pt idx="107">
                <c:v>28.676923076923067</c:v>
              </c:pt>
              <c:pt idx="108">
                <c:v>6.2999999999999989</c:v>
              </c:pt>
              <c:pt idx="109">
                <c:v>59.2</c:v>
              </c:pt>
              <c:pt idx="110">
                <c:v>108.5</c:v>
              </c:pt>
              <c:pt idx="111">
                <c:v>113.79999999999998</c:v>
              </c:pt>
              <c:pt idx="112">
                <c:v>261.40000000000003</c:v>
              </c:pt>
              <c:pt idx="113">
                <c:v>22.5</c:v>
              </c:pt>
              <c:pt idx="114">
                <c:v>128.6363636363636</c:v>
              </c:pt>
              <c:pt idx="115">
                <c:v>92.066666666666649</c:v>
              </c:pt>
              <c:pt idx="116">
                <c:v>162.59999999999997</c:v>
              </c:pt>
              <c:pt idx="117">
                <c:v>147.35833333333332</c:v>
              </c:pt>
              <c:pt idx="118">
                <c:v>64.299999999999983</c:v>
              </c:pt>
              <c:pt idx="119">
                <c:v>28.676923076923067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262-484A-B8B5-087D2F45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1904"/>
        <c:axId val="614963080"/>
      </c:lineChart>
      <c:catAx>
        <c:axId val="6149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61496308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614963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Total rainfall (mm month</a:t>
                </a:r>
                <a:r>
                  <a:rPr lang="en-US" b="0" baseline="30000"/>
                  <a:t>-1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96190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2783831628322034"/>
          <c:y val="0.85569571362108177"/>
          <c:w val="0.69142477530789348"/>
          <c:h val="0.100796618650093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_INSTRUCTIONS_ENTERDATA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hyperlink" Target="#SHEET_INSTRUCTIONS_ENTERDATA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49529</xdr:rowOff>
    </xdr:from>
    <xdr:to>
      <xdr:col>2</xdr:col>
      <xdr:colOff>455160</xdr:colOff>
      <xdr:row>4</xdr:row>
      <xdr:rowOff>193289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0490" y="287654"/>
          <a:ext cx="1059045" cy="543810"/>
        </a:xfrm>
        <a:prstGeom prst="rect">
          <a:avLst/>
        </a:prstGeom>
        <a:solidFill>
          <a:srgbClr val="99CC00"/>
        </a:solidFill>
        <a:ln w="9525">
          <a:noFill/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Go</a:t>
          </a:r>
          <a:r>
            <a:rPr lang="en-GB" sz="1100" baseline="0">
              <a:solidFill>
                <a:sysClr val="windowText" lastClr="000000"/>
              </a:solidFill>
            </a:rPr>
            <a:t> to back to instructions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3F8F4B57-754B-41C3-BEFA-71DB34A40BD7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  <cdr:relSizeAnchor xmlns:cdr="http://schemas.openxmlformats.org/drawingml/2006/chartDrawing">
    <cdr:from>
      <cdr:x>0</cdr:x>
      <cdr:y>0.84866</cdr:y>
    </cdr:from>
    <cdr:to>
      <cdr:x>0.29458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1933575"/>
          <a:ext cx="914400" cy="34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Year</a:t>
          </a:r>
        </a:p>
      </cdr:txBody>
    </cdr:sp>
  </cdr:relSizeAnchor>
  <cdr:relSizeAnchor xmlns:cdr="http://schemas.openxmlformats.org/drawingml/2006/chartDrawing">
    <cdr:from>
      <cdr:x>0.19404</cdr:x>
      <cdr:y>0.0722</cdr:y>
    </cdr:from>
    <cdr:to>
      <cdr:x>0.93234</cdr:x>
      <cdr:y>0.70427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D558E7F-FDBB-45F4-B485-B99690B2540C}"/>
            </a:ext>
          </a:extLst>
        </cdr:cNvPr>
        <cdr:cNvCxnSpPr/>
      </cdr:nvCxnSpPr>
      <cdr:spPr>
        <a:xfrm xmlns:a="http://schemas.openxmlformats.org/drawingml/2006/main" flipV="1">
          <a:off x="594704" y="165100"/>
          <a:ext cx="2262795" cy="14453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509632BA-F362-4D7D-B531-003E0C241F5C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D3671ECA-E179-4A95-B7C5-A451C191600F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204C7F4E-A4CF-4653-A133-C9A5ABFBA154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0AC1A0DC-BCF0-498D-B712-35ADAB8147B3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514350" cy="200025"/>
    <xdr:pic>
      <xdr:nvPicPr>
        <xdr:cNvPr id="3" name="Picture 450">
          <a:extLst>
            <a:ext uri="{FF2B5EF4-FFF2-40B4-BE49-F238E27FC236}">
              <a16:creationId xmlns:a16="http://schemas.microsoft.com/office/drawing/2014/main" id="{00B10D94-A4E7-4031-B897-3B8F653C9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743825" y="74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33371" cy="190496"/>
    <xdr:pic>
      <xdr:nvPicPr>
        <xdr:cNvPr id="5" name="Picture 322">
          <a:extLst>
            <a:ext uri="{FF2B5EF4-FFF2-40B4-BE49-F238E27FC236}">
              <a16:creationId xmlns:a16="http://schemas.microsoft.com/office/drawing/2014/main" id="{78D6E813-A436-4780-91DE-A0FF78C34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743825" y="99060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3</xdr:col>
      <xdr:colOff>0</xdr:colOff>
      <xdr:row>22</xdr:row>
      <xdr:rowOff>0</xdr:rowOff>
    </xdr:from>
    <xdr:to>
      <xdr:col>3</xdr:col>
      <xdr:colOff>266700</xdr:colOff>
      <xdr:row>22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3FD527-3762-4922-9DE3-FD4E410B1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54483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45720</xdr:rowOff>
    </xdr:from>
    <xdr:to>
      <xdr:col>1</xdr:col>
      <xdr:colOff>1133340</xdr:colOff>
      <xdr:row>4</xdr:row>
      <xdr:rowOff>189480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0490" y="283845"/>
          <a:ext cx="1080000" cy="543810"/>
        </a:xfrm>
        <a:prstGeom prst="rect">
          <a:avLst/>
        </a:prstGeom>
        <a:solidFill>
          <a:srgbClr val="99CC00"/>
        </a:solidFill>
        <a:ln w="9525">
          <a:noFill/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Go</a:t>
          </a:r>
          <a:r>
            <a:rPr lang="en-GB" sz="1100" baseline="0">
              <a:solidFill>
                <a:sysClr val="windowText" lastClr="000000"/>
              </a:solidFill>
            </a:rPr>
            <a:t> to back to instructions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11430</xdr:colOff>
      <xdr:row>15</xdr:row>
      <xdr:rowOff>0</xdr:rowOff>
    </xdr:from>
    <xdr:to>
      <xdr:col>2</xdr:col>
      <xdr:colOff>210390</xdr:colOff>
      <xdr:row>26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2</xdr:col>
      <xdr:colOff>198960</xdr:colOff>
      <xdr:row>40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</xdr:colOff>
      <xdr:row>44</xdr:row>
      <xdr:rowOff>0</xdr:rowOff>
    </xdr:from>
    <xdr:to>
      <xdr:col>2</xdr:col>
      <xdr:colOff>210390</xdr:colOff>
      <xdr:row>55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58</xdr:row>
      <xdr:rowOff>0</xdr:rowOff>
    </xdr:from>
    <xdr:to>
      <xdr:col>2</xdr:col>
      <xdr:colOff>208485</xdr:colOff>
      <xdr:row>69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606427</xdr:colOff>
      <xdr:row>15</xdr:row>
      <xdr:rowOff>6349</xdr:rowOff>
    </xdr:from>
    <xdr:to>
      <xdr:col>22</xdr:col>
      <xdr:colOff>12091</xdr:colOff>
      <xdr:row>26</xdr:row>
      <xdr:rowOff>197533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11114</xdr:colOff>
      <xdr:row>28</xdr:row>
      <xdr:rowOff>188912</xdr:rowOff>
    </xdr:from>
    <xdr:to>
      <xdr:col>22</xdr:col>
      <xdr:colOff>27965</xdr:colOff>
      <xdr:row>40</xdr:row>
      <xdr:rowOff>189596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590551</xdr:colOff>
      <xdr:row>44</xdr:row>
      <xdr:rowOff>6350</xdr:rowOff>
    </xdr:from>
    <xdr:to>
      <xdr:col>21</xdr:col>
      <xdr:colOff>607403</xdr:colOff>
      <xdr:row>55</xdr:row>
      <xdr:rowOff>197534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590551</xdr:colOff>
      <xdr:row>58</xdr:row>
      <xdr:rowOff>6350</xdr:rowOff>
    </xdr:from>
    <xdr:to>
      <xdr:col>21</xdr:col>
      <xdr:colOff>607403</xdr:colOff>
      <xdr:row>69</xdr:row>
      <xdr:rowOff>197534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31749</xdr:colOff>
      <xdr:row>15</xdr:row>
      <xdr:rowOff>7938</xdr:rowOff>
    </xdr:from>
    <xdr:to>
      <xdr:col>27</xdr:col>
      <xdr:colOff>579959</xdr:colOff>
      <xdr:row>26</xdr:row>
      <xdr:rowOff>190818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39687</xdr:colOff>
      <xdr:row>29</xdr:row>
      <xdr:rowOff>7938</xdr:rowOff>
    </xdr:from>
    <xdr:to>
      <xdr:col>27</xdr:col>
      <xdr:colOff>587897</xdr:colOff>
      <xdr:row>40</xdr:row>
      <xdr:rowOff>190818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31749</xdr:colOff>
      <xdr:row>44</xdr:row>
      <xdr:rowOff>7938</xdr:rowOff>
    </xdr:from>
    <xdr:to>
      <xdr:col>27</xdr:col>
      <xdr:colOff>579959</xdr:colOff>
      <xdr:row>55</xdr:row>
      <xdr:rowOff>190818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39687</xdr:colOff>
      <xdr:row>58</xdr:row>
      <xdr:rowOff>7938</xdr:rowOff>
    </xdr:from>
    <xdr:to>
      <xdr:col>27</xdr:col>
      <xdr:colOff>587897</xdr:colOff>
      <xdr:row>69</xdr:row>
      <xdr:rowOff>190818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6BA4E94A-3762-47B7-A314-5ED4B5EC024E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  <cdr:relSizeAnchor xmlns:cdr="http://schemas.openxmlformats.org/drawingml/2006/chartDrawing">
    <cdr:from>
      <cdr:x>0</cdr:x>
      <cdr:y>0.84866</cdr:y>
    </cdr:from>
    <cdr:to>
      <cdr:x>0.29458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1933575"/>
          <a:ext cx="914400" cy="34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Year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6C41EF05-9B29-4AFB-A323-CAAA869CBB20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  <cdr:relSizeAnchor xmlns:cdr="http://schemas.openxmlformats.org/drawingml/2006/chartDrawing">
    <cdr:from>
      <cdr:x>0</cdr:x>
      <cdr:y>0.84866</cdr:y>
    </cdr:from>
    <cdr:to>
      <cdr:x>0.29458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1933575"/>
          <a:ext cx="914400" cy="34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Year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D2AB3BB2-2D67-41A9-8FEC-0D6C8F8C20EF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  <cdr:relSizeAnchor xmlns:cdr="http://schemas.openxmlformats.org/drawingml/2006/chartDrawing">
    <cdr:from>
      <cdr:x>0</cdr:x>
      <cdr:y>0.84866</cdr:y>
    </cdr:from>
    <cdr:to>
      <cdr:x>0.29458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1933575"/>
          <a:ext cx="914400" cy="34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Year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5C63A2FE-9B0C-47DA-8AA1-8861069E3BB5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  <cdr:relSizeAnchor xmlns:cdr="http://schemas.openxmlformats.org/drawingml/2006/chartDrawing">
    <cdr:from>
      <cdr:x>0</cdr:x>
      <cdr:y>0.84866</cdr:y>
    </cdr:from>
    <cdr:to>
      <cdr:x>0.29458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1933575"/>
          <a:ext cx="914400" cy="34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Year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B6CF182C-47B8-4D3D-9DCB-1C08A999F1E2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  <cdr:relSizeAnchor xmlns:cdr="http://schemas.openxmlformats.org/drawingml/2006/chartDrawing">
    <cdr:from>
      <cdr:x>0</cdr:x>
      <cdr:y>0.84866</cdr:y>
    </cdr:from>
    <cdr:to>
      <cdr:x>0.29458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1933575"/>
          <a:ext cx="914400" cy="34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Year</a:t>
          </a:r>
        </a:p>
      </cdr:txBody>
    </cdr:sp>
  </cdr:relSizeAnchor>
  <cdr:relSizeAnchor xmlns:cdr="http://schemas.openxmlformats.org/drawingml/2006/chartDrawing">
    <cdr:from>
      <cdr:x>0.19404</cdr:x>
      <cdr:y>0.0722</cdr:y>
    </cdr:from>
    <cdr:to>
      <cdr:x>0.94319</cdr:x>
      <cdr:y>0.70427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42F8CAB-1FD8-4F0A-AA18-9B28DDEC7423}"/>
            </a:ext>
          </a:extLst>
        </cdr:cNvPr>
        <cdr:cNvCxnSpPr/>
      </cdr:nvCxnSpPr>
      <cdr:spPr>
        <a:xfrm xmlns:a="http://schemas.openxmlformats.org/drawingml/2006/main" flipV="1">
          <a:off x="594396" y="165101"/>
          <a:ext cx="2294852" cy="14453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75C2DF9A-0E3E-4AD1-B096-505C4E6A12E2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  <cdr:relSizeAnchor xmlns:cdr="http://schemas.openxmlformats.org/drawingml/2006/chartDrawing">
    <cdr:from>
      <cdr:x>0</cdr:x>
      <cdr:y>0.84866</cdr:y>
    </cdr:from>
    <cdr:to>
      <cdr:x>0.29458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1933575"/>
          <a:ext cx="914400" cy="34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Year</a:t>
          </a:r>
        </a:p>
      </cdr:txBody>
    </cdr:sp>
  </cdr:relSizeAnchor>
  <cdr:relSizeAnchor xmlns:cdr="http://schemas.openxmlformats.org/drawingml/2006/chartDrawing">
    <cdr:from>
      <cdr:x>0.19404</cdr:x>
      <cdr:y>0.07151</cdr:y>
    </cdr:from>
    <cdr:to>
      <cdr:x>0.93804</cdr:x>
      <cdr:y>0.70427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903DE8B-0F93-49C4-945D-7FB6FF7239A1}"/>
            </a:ext>
          </a:extLst>
        </cdr:cNvPr>
        <cdr:cNvCxnSpPr/>
      </cdr:nvCxnSpPr>
      <cdr:spPr>
        <a:xfrm xmlns:a="http://schemas.openxmlformats.org/drawingml/2006/main" flipV="1">
          <a:off x="594704" y="163513"/>
          <a:ext cx="2280257" cy="144693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05C2D1A4-9450-4842-9EC8-9C95E27A822D}"/>
            </a:ext>
          </a:extLst>
        </cdr:cNvPr>
        <cdr:cNvGrpSpPr/>
      </cdr:nvGrpSpPr>
      <cdr:grpSpPr>
        <a:xfrm xmlns:a="http://schemas.openxmlformats.org/drawingml/2006/main">
          <a:off x="0" y="0"/>
          <a:ext cx="0" cy="0"/>
          <a:chOff x="0" y="0"/>
          <a:chExt cx="0" cy="0"/>
        </a:xfrm>
      </cdr:grpSpPr>
    </cdr:grpSp>
  </cdr:relSizeAnchor>
  <cdr:relSizeAnchor xmlns:cdr="http://schemas.openxmlformats.org/drawingml/2006/chartDrawing">
    <cdr:from>
      <cdr:x>0</cdr:x>
      <cdr:y>0.84866</cdr:y>
    </cdr:from>
    <cdr:to>
      <cdr:x>0.29458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1933575"/>
          <a:ext cx="914400" cy="34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Year</a:t>
          </a:r>
        </a:p>
      </cdr:txBody>
    </cdr:sp>
  </cdr:relSizeAnchor>
  <cdr:relSizeAnchor xmlns:cdr="http://schemas.openxmlformats.org/drawingml/2006/chartDrawing">
    <cdr:from>
      <cdr:x>0.19404</cdr:x>
      <cdr:y>0.06804</cdr:y>
    </cdr:from>
    <cdr:to>
      <cdr:x>0.94167</cdr:x>
      <cdr:y>0.70427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EF6A5CF-33C0-41E3-9EC9-366271D7D656}"/>
            </a:ext>
          </a:extLst>
        </cdr:cNvPr>
        <cdr:cNvCxnSpPr/>
      </cdr:nvCxnSpPr>
      <cdr:spPr>
        <a:xfrm xmlns:a="http://schemas.openxmlformats.org/drawingml/2006/main" flipV="1">
          <a:off x="594704" y="155575"/>
          <a:ext cx="2291370" cy="14548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RATOR_Excel/v34/ORATOR%20V1.0.3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Questions"/>
      <sheetName val="Inputs1- Farm location"/>
      <sheetName val="Inputs2- Weather"/>
      <sheetName val="Inputs3- Soils &amp; Crops"/>
      <sheetName val="Inputs3b- Soils &amp; Rotations"/>
      <sheetName val="Inputs3c- Changes in management"/>
      <sheetName val="Inputs3d- Changes in rotations"/>
      <sheetName val="Inputs4- Livestock"/>
      <sheetName val="Inputs5 - Org.Resource &amp; Energy"/>
      <sheetName val="Inputs6 - Labour"/>
      <sheetName val="Inputs7 - Purchases &amp; Sales"/>
      <sheetName val="R2. Impact extra organic waste"/>
      <sheetName val="A1. SOM change"/>
      <sheetName val="A1a. Soils and land use data"/>
      <sheetName val="A1b. Weather inputs"/>
      <sheetName val="A1c. Parameters for SOM calcs"/>
      <sheetName val="A2. Mineral N"/>
      <sheetName val="A2a. Soil N supply"/>
      <sheetName val="A2b. Crop N uptake"/>
      <sheetName val="A2c - Leached N loss"/>
      <sheetName val="A2d - Denitrified N loss"/>
      <sheetName val="A2e - Volatilised N loss"/>
      <sheetName val="A2f - Nitrification"/>
      <sheetName val="A3 - Soil water"/>
      <sheetName val="B1. Change in crop production"/>
      <sheetName val="B1a. Change from temp &amp; rain"/>
      <sheetName val="B1b. NPP - ddays &amp; water stress"/>
      <sheetName val="B1c. Nitrogen limitation"/>
      <sheetName val="C1. Change in animal production"/>
      <sheetName val="C1a. Typical animal production"/>
      <sheetName val="D1. Water use"/>
      <sheetName val="D2. Water use for crops"/>
      <sheetName val="E1. Change in energy use"/>
      <sheetName val="E2. Energy use"/>
      <sheetName val="E3. Proportion energy available"/>
      <sheetName val="F1. Change in labour"/>
      <sheetName val="F2. Labour collecting wood"/>
      <sheetName val="F3. Labour collecting water"/>
      <sheetName val="F4. Labour managing livestock"/>
      <sheetName val="F5. Labour managing crops"/>
      <sheetName val="F6. Other activities"/>
      <sheetName val="G2. Energy"/>
      <sheetName val="G3. Water"/>
      <sheetName val="G4. Food"/>
      <sheetName val="G5. Animal feed &amp; bedding"/>
      <sheetName val="G6. Fertilisers"/>
      <sheetName val="G7. Labour"/>
      <sheetName val="G8. Equipment and other"/>
      <sheetName val="G9. Harvest and sowing months"/>
      <sheetName val="G1. Purchases &amp; Sales"/>
      <sheetName val="H1. Wellbeing"/>
      <sheetName val="Model structure"/>
      <sheetName val="Assumptions &amp; boundaries "/>
      <sheetName val="Limitations"/>
      <sheetName val="References"/>
      <sheetName val="Non-functional sheets -&gt;"/>
      <sheetName val="R1. Impact organic waste (%)"/>
      <sheetName val="Results - Farm"/>
    </sheetNames>
    <sheetDataSet>
      <sheetData sheetId="0"/>
      <sheetData sheetId="1">
        <row r="10">
          <cell r="E10">
            <v>6</v>
          </cell>
        </row>
        <row r="15">
          <cell r="D15" t="str">
            <v>Maharastra</v>
          </cell>
        </row>
      </sheetData>
      <sheetData sheetId="2"/>
      <sheetData sheetId="3">
        <row r="9">
          <cell r="F9">
            <v>23</v>
          </cell>
        </row>
        <row r="10">
          <cell r="F10">
            <v>5</v>
          </cell>
          <cell r="I10" t="str">
            <v>Crop rotation</v>
          </cell>
        </row>
        <row r="16">
          <cell r="D16" t="str">
            <v>Area (ha)</v>
          </cell>
        </row>
        <row r="18">
          <cell r="D18" t="str">
            <v>Soil depth (cm)</v>
          </cell>
        </row>
        <row r="19">
          <cell r="D19" t="str">
            <v>% clay content</v>
          </cell>
        </row>
        <row r="20">
          <cell r="D20" t="str">
            <v>% silt content</v>
          </cell>
        </row>
        <row r="22">
          <cell r="D22" t="str">
            <v>% carbon content</v>
          </cell>
        </row>
        <row r="23">
          <cell r="D23" t="str">
            <v>Soil bulk density (g/ cm³)</v>
          </cell>
        </row>
        <row r="24">
          <cell r="D24" t="str">
            <v>Soil pH</v>
          </cell>
        </row>
        <row r="25">
          <cell r="D25" t="str">
            <v>Soil salinity (EC 1:5)</v>
          </cell>
        </row>
        <row r="27">
          <cell r="D27" t="str">
            <v>Amount of fertiliser N applied (kg ha-1)</v>
          </cell>
        </row>
        <row r="30">
          <cell r="D30" t="str">
            <v>Month of fertiliser application</v>
          </cell>
        </row>
        <row r="32">
          <cell r="D32" t="str">
            <v>Type of organic waste applied</v>
          </cell>
        </row>
        <row r="33">
          <cell r="D33" t="str">
            <v>Month organic waste applied</v>
          </cell>
        </row>
        <row r="34">
          <cell r="D34" t="str">
            <v>Typical amount of organic waste applied (t ha-1)</v>
          </cell>
        </row>
      </sheetData>
      <sheetData sheetId="4">
        <row r="9">
          <cell r="F9">
            <v>26</v>
          </cell>
        </row>
        <row r="15">
          <cell r="D15" t="str">
            <v>Area (ha)</v>
          </cell>
        </row>
        <row r="17">
          <cell r="D17" t="str">
            <v>Soil depth (cm)</v>
          </cell>
        </row>
        <row r="18">
          <cell r="D18" t="str">
            <v>% clay content</v>
          </cell>
        </row>
        <row r="19">
          <cell r="D19" t="str">
            <v>% silt content</v>
          </cell>
        </row>
        <row r="21">
          <cell r="D21" t="str">
            <v>% carbon content</v>
          </cell>
        </row>
        <row r="22">
          <cell r="D22" t="str">
            <v>Soil bulk density (g/ cm³)</v>
          </cell>
        </row>
        <row r="23">
          <cell r="D23" t="str">
            <v>Soil pH</v>
          </cell>
        </row>
        <row r="24">
          <cell r="D24" t="str">
            <v>Soil salinity (EC 1:5)</v>
          </cell>
        </row>
        <row r="26">
          <cell r="D26" t="str">
            <v>Length of rotation (crops)</v>
          </cell>
        </row>
        <row r="151">
          <cell r="D151" t="str">
            <v>Land use / crop</v>
          </cell>
        </row>
        <row r="152">
          <cell r="D152" t="str">
            <v>Month of sowing</v>
          </cell>
        </row>
        <row r="153">
          <cell r="D153" t="str">
            <v>Month of harvest / ploughing out</v>
          </cell>
        </row>
        <row r="154">
          <cell r="D154" t="str">
            <v>Typical yield of harvested product (t ha-1)</v>
          </cell>
        </row>
        <row r="156">
          <cell r="D156" t="str">
            <v>Fertiliser type</v>
          </cell>
        </row>
        <row r="157">
          <cell r="D157" t="str">
            <v>Amount of fertiliser N applied (kg ha-1)</v>
          </cell>
        </row>
        <row r="159">
          <cell r="D159" t="str">
            <v>Month of inorganic fertiliser application</v>
          </cell>
        </row>
        <row r="161">
          <cell r="D161" t="str">
            <v>Type of organic waste applied</v>
          </cell>
        </row>
        <row r="162">
          <cell r="D162" t="str">
            <v>Month organic waste applied</v>
          </cell>
        </row>
        <row r="163">
          <cell r="D163" t="str">
            <v>Typical amount of organic waste applied (t ha-1)</v>
          </cell>
        </row>
      </sheetData>
      <sheetData sheetId="5">
        <row r="17">
          <cell r="D17" t="str">
            <v>Amount of fertiliser N applied (kg ha-1)</v>
          </cell>
        </row>
        <row r="19">
          <cell r="D19" t="str">
            <v>Month of fertiliser application</v>
          </cell>
        </row>
        <row r="21">
          <cell r="D21" t="str">
            <v>Type of organic waste applied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AO3">
            <v>25</v>
          </cell>
        </row>
        <row r="27">
          <cell r="I27" t="str">
            <v>Org. inputs for steady state (t ha-1)</v>
          </cell>
          <cell r="J27" t="str">
            <v>Org. inputs for forward run (t ha-1)</v>
          </cell>
          <cell r="K27" t="str">
            <v>Stock (t ha-1)</v>
          </cell>
          <cell r="L27" t="str">
            <v>Input (t ha-1)</v>
          </cell>
          <cell r="M27" t="str">
            <v>Loss   (t ha-1)</v>
          </cell>
          <cell r="N27" t="str">
            <v>Stock (t ha-1)</v>
          </cell>
          <cell r="O27" t="str">
            <v>Input (t ha-1)</v>
          </cell>
          <cell r="P27" t="str">
            <v>Loss   (t ha-1)</v>
          </cell>
          <cell r="S27" t="str">
            <v>Loss   (t ha-1)</v>
          </cell>
          <cell r="T27" t="str">
            <v>Stock (t ha-1)</v>
          </cell>
          <cell r="W27" t="str">
            <v>Loss   (t ha-1)</v>
          </cell>
        </row>
      </sheetData>
      <sheetData sheetId="13">
        <row r="31">
          <cell r="C31" t="str">
            <v>Proportion of biomass produced on decomposition</v>
          </cell>
        </row>
        <row r="32">
          <cell r="C32" t="str">
            <v>Proportion of humus produced on decomposition</v>
          </cell>
        </row>
        <row r="33">
          <cell r="C33" t="str">
            <v>Proportion of carbon dioxide produced on decomposition</v>
          </cell>
        </row>
        <row r="47">
          <cell r="C47" t="str">
            <v>Month</v>
          </cell>
          <cell r="K47" t="str">
            <v>Crop no. in rotn</v>
          </cell>
          <cell r="P47" t="str">
            <v>Land use</v>
          </cell>
          <cell r="U47" t="str">
            <v>Harvest month</v>
          </cell>
          <cell r="AE47" t="str">
            <v>Growing season (m)</v>
          </cell>
        </row>
        <row r="170">
          <cell r="P170" t="str">
            <v>Organic waste type</v>
          </cell>
        </row>
      </sheetData>
      <sheetData sheetId="14"/>
      <sheetData sheetId="15">
        <row r="10">
          <cell r="C10" t="str">
            <v>None</v>
          </cell>
          <cell r="D10" t="str">
            <v>Grassland</v>
          </cell>
          <cell r="E10" t="str">
            <v>Shrubland</v>
          </cell>
          <cell r="F10" t="str">
            <v>Maize</v>
          </cell>
          <cell r="G10" t="str">
            <v>Haricot beans</v>
          </cell>
          <cell r="H10" t="str">
            <v>Teff</v>
          </cell>
          <cell r="I10" t="str">
            <v>Finger Millet</v>
          </cell>
          <cell r="J10" t="str">
            <v>Pepper</v>
          </cell>
          <cell r="K10" t="str">
            <v>Coffee</v>
          </cell>
          <cell r="L10" t="str">
            <v>Chat</v>
          </cell>
          <cell r="M10" t="str">
            <v>Tomatoes</v>
          </cell>
          <cell r="N10" t="str">
            <v>Cabbage</v>
          </cell>
          <cell r="O10" t="str">
            <v>Wheat</v>
          </cell>
          <cell r="P10" t="str">
            <v>Sorghum</v>
          </cell>
        </row>
        <row r="11">
          <cell r="B11" t="str">
            <v>DPM:RPM ratioa</v>
          </cell>
        </row>
        <row r="12">
          <cell r="B12" t="str">
            <v>Harvest index</v>
          </cell>
        </row>
        <row r="13">
          <cell r="B13" t="str">
            <v>Proportion of NPP that is returned to the soil</v>
          </cell>
        </row>
        <row r="14">
          <cell r="B14" t="str">
            <v>Sowing month (arable crops)</v>
          </cell>
        </row>
        <row r="15">
          <cell r="B15" t="str">
            <v>Harvest month (arable crops)</v>
          </cell>
        </row>
        <row r="38">
          <cell r="B38" t="str">
            <v>Organic waste type</v>
          </cell>
        </row>
        <row r="40">
          <cell r="B40" t="str">
            <v>Proportion of N in organic waste that is ammonium  or urea</v>
          </cell>
        </row>
        <row r="41">
          <cell r="B41" t="str">
            <v>Average DPM:HUM ratio</v>
          </cell>
        </row>
        <row r="42">
          <cell r="B42" t="str">
            <v>Percent IOM</v>
          </cell>
        </row>
        <row r="46">
          <cell r="B46" t="str">
            <v>Annual C inputs as a percent of the untreated organic residue (%)</v>
          </cell>
        </row>
      </sheetData>
      <sheetData sheetId="16">
        <row r="24">
          <cell r="N24">
            <v>26</v>
          </cell>
        </row>
        <row r="36">
          <cell r="G36" t="str">
            <v>Fertiliser</v>
          </cell>
          <cell r="S36" t="str">
            <v>Fertiliser</v>
          </cell>
        </row>
        <row r="38">
          <cell r="E38">
            <v>14.217558820765884</v>
          </cell>
          <cell r="I38">
            <v>13.140206379645155</v>
          </cell>
          <cell r="O38">
            <v>1</v>
          </cell>
          <cell r="Q38">
            <v>1.2023074529317057E-3</v>
          </cell>
          <cell r="U38">
            <v>12.900881137390241</v>
          </cell>
          <cell r="AA38">
            <v>1</v>
          </cell>
        </row>
        <row r="282">
          <cell r="I282">
            <v>0</v>
          </cell>
        </row>
      </sheetData>
      <sheetData sheetId="17"/>
      <sheetData sheetId="18">
        <row r="11">
          <cell r="H11">
            <v>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3">
          <cell r="H13" t="str">
            <v>Number of columns in area block =</v>
          </cell>
        </row>
        <row r="17">
          <cell r="J17" t="str">
            <v>Potential Evapotranspiration during growing season = PET (mm)</v>
          </cell>
        </row>
      </sheetData>
      <sheetData sheetId="27">
        <row r="13">
          <cell r="M13">
            <v>12</v>
          </cell>
        </row>
        <row r="17">
          <cell r="G17" t="str">
            <v>Land use</v>
          </cell>
          <cell r="N17" t="str">
            <v>Yield scaled wrt optimum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8B00-2726-4486-8131-2C3BE46CFD78}">
  <dimension ref="A1:G30"/>
  <sheetViews>
    <sheetView topLeftCell="A7" workbookViewId="0">
      <selection activeCell="F33" sqref="F33"/>
    </sheetView>
  </sheetViews>
  <sheetFormatPr defaultColWidth="9.140625" defaultRowHeight="15" x14ac:dyDescent="0.25"/>
  <cols>
    <col min="1" max="1" width="0.85546875" style="202" customWidth="1"/>
    <col min="2" max="2" width="9.85546875" style="202" bestFit="1" customWidth="1"/>
    <col min="3" max="3" width="32.140625" style="202" customWidth="1"/>
    <col min="4" max="4" width="16.42578125" style="203" customWidth="1"/>
    <col min="5" max="5" width="13" style="203" customWidth="1"/>
    <col min="6" max="6" width="85.42578125" style="204" customWidth="1"/>
    <col min="7" max="7" width="2.28515625" style="203" customWidth="1"/>
    <col min="8" max="16384" width="9.140625" style="202"/>
  </cols>
  <sheetData>
    <row r="1" spans="1:7" x14ac:dyDescent="0.25">
      <c r="A1" s="202" t="s">
        <v>134</v>
      </c>
      <c r="B1" s="202" t="s">
        <v>135</v>
      </c>
    </row>
    <row r="2" spans="1:7" ht="18.75" x14ac:dyDescent="0.25">
      <c r="B2" s="205" t="s">
        <v>136</v>
      </c>
      <c r="C2" s="206"/>
      <c r="D2" s="206"/>
      <c r="E2" s="206"/>
      <c r="F2" s="207"/>
      <c r="G2" s="208"/>
    </row>
    <row r="3" spans="1:7" x14ac:dyDescent="0.25">
      <c r="B3" s="209"/>
      <c r="C3" s="183"/>
      <c r="D3" s="183"/>
      <c r="E3" s="183"/>
      <c r="F3" s="182"/>
      <c r="G3" s="208"/>
    </row>
    <row r="4" spans="1:7" x14ac:dyDescent="0.25">
      <c r="B4" s="209"/>
      <c r="C4" s="183"/>
      <c r="D4" s="183"/>
      <c r="E4" s="183"/>
      <c r="F4" s="182"/>
      <c r="G4" s="208"/>
    </row>
    <row r="5" spans="1:7" x14ac:dyDescent="0.25">
      <c r="B5" s="209"/>
      <c r="C5" s="183"/>
      <c r="D5" s="183"/>
      <c r="E5" s="183"/>
      <c r="F5" s="182"/>
      <c r="G5" s="208"/>
    </row>
    <row r="6" spans="1:7" x14ac:dyDescent="0.25">
      <c r="B6" s="209" t="s">
        <v>137</v>
      </c>
      <c r="C6" s="183"/>
      <c r="D6" s="183"/>
      <c r="E6" s="183"/>
      <c r="F6" s="182"/>
      <c r="G6" s="208"/>
    </row>
    <row r="7" spans="1:7" x14ac:dyDescent="0.25">
      <c r="B7" s="209" t="s">
        <v>138</v>
      </c>
      <c r="C7" s="183"/>
      <c r="D7" s="183"/>
      <c r="E7" s="183"/>
      <c r="F7" s="182"/>
      <c r="G7" s="208"/>
    </row>
    <row r="8" spans="1:7" x14ac:dyDescent="0.25">
      <c r="B8" s="209" t="s">
        <v>139</v>
      </c>
      <c r="C8" s="183"/>
      <c r="D8" s="183"/>
      <c r="E8" s="183"/>
      <c r="F8" s="182"/>
      <c r="G8" s="208"/>
    </row>
    <row r="9" spans="1:7" x14ac:dyDescent="0.25">
      <c r="B9" s="209"/>
      <c r="C9" s="183"/>
      <c r="D9" s="183"/>
      <c r="E9" s="183"/>
      <c r="F9" s="182"/>
      <c r="G9" s="208"/>
    </row>
    <row r="10" spans="1:7" x14ac:dyDescent="0.25">
      <c r="B10" s="210"/>
      <c r="C10" s="184" t="s">
        <v>140</v>
      </c>
      <c r="D10" s="184"/>
      <c r="E10" s="2">
        <v>6</v>
      </c>
      <c r="F10" s="182"/>
      <c r="G10" s="208"/>
    </row>
    <row r="11" spans="1:7" x14ac:dyDescent="0.25">
      <c r="B11" s="211"/>
      <c r="C11" s="212"/>
      <c r="D11" s="212"/>
      <c r="E11" s="212"/>
      <c r="F11" s="213"/>
      <c r="G11" s="208"/>
    </row>
    <row r="12" spans="1:7" ht="15.75" thickBot="1" x14ac:dyDescent="0.3"/>
    <row r="13" spans="1:7" ht="18" customHeight="1" x14ac:dyDescent="0.25">
      <c r="B13" s="214" t="s">
        <v>141</v>
      </c>
      <c r="C13" s="3"/>
      <c r="D13" s="215"/>
      <c r="E13" s="216" t="s">
        <v>154</v>
      </c>
      <c r="F13" s="217" t="s">
        <v>142</v>
      </c>
      <c r="G13" s="218"/>
    </row>
    <row r="14" spans="1:7" ht="18" customHeight="1" x14ac:dyDescent="0.25">
      <c r="B14" s="219" t="s">
        <v>169</v>
      </c>
      <c r="C14" s="220"/>
      <c r="D14" s="4"/>
      <c r="E14" s="221"/>
      <c r="F14" s="222"/>
    </row>
    <row r="15" spans="1:7" ht="18" customHeight="1" x14ac:dyDescent="0.25">
      <c r="A15" s="203"/>
      <c r="B15" s="5"/>
      <c r="C15" s="92" t="s">
        <v>0</v>
      </c>
      <c r="D15" s="163" t="s">
        <v>1</v>
      </c>
      <c r="E15" s="223"/>
      <c r="F15" s="224"/>
    </row>
    <row r="16" spans="1:7" s="225" customFormat="1" ht="18" customHeight="1" x14ac:dyDescent="0.25">
      <c r="B16" s="226"/>
      <c r="C16" s="21"/>
      <c r="D16" s="259"/>
      <c r="E16" s="227"/>
      <c r="F16" s="224"/>
      <c r="G16" s="228"/>
    </row>
    <row r="17" spans="2:7" ht="18" customHeight="1" x14ac:dyDescent="0.25">
      <c r="B17" s="229"/>
      <c r="C17" s="92"/>
      <c r="D17" s="260"/>
      <c r="E17" s="230"/>
      <c r="F17" s="231"/>
    </row>
    <row r="18" spans="2:7" ht="18" customHeight="1" x14ac:dyDescent="0.25">
      <c r="B18" s="219" t="s">
        <v>33</v>
      </c>
      <c r="C18" s="252"/>
      <c r="D18" s="254"/>
      <c r="E18" s="232"/>
      <c r="F18" s="222"/>
    </row>
    <row r="19" spans="2:7" ht="18" customHeight="1" x14ac:dyDescent="0.25">
      <c r="B19" s="92"/>
      <c r="C19" s="92" t="s">
        <v>0</v>
      </c>
      <c r="D19" s="163" t="s">
        <v>168</v>
      </c>
      <c r="E19" s="253"/>
      <c r="F19" s="224"/>
    </row>
    <row r="20" spans="2:7" ht="18" customHeight="1" x14ac:dyDescent="0.25">
      <c r="B20" s="21"/>
      <c r="C20" s="21" t="s">
        <v>2</v>
      </c>
      <c r="D20" s="164">
        <v>7.4932999999999996</v>
      </c>
      <c r="E20" s="249"/>
      <c r="F20" s="233"/>
    </row>
    <row r="21" spans="2:7" ht="18" customHeight="1" x14ac:dyDescent="0.25">
      <c r="B21" s="92"/>
      <c r="C21" s="92" t="s">
        <v>3</v>
      </c>
      <c r="D21" s="163">
        <v>38.19</v>
      </c>
      <c r="E21" s="253"/>
      <c r="F21" s="224"/>
    </row>
    <row r="22" spans="2:7" ht="18" customHeight="1" x14ac:dyDescent="0.25">
      <c r="B22" s="92"/>
      <c r="C22" s="92" t="s">
        <v>4</v>
      </c>
      <c r="D22" s="163">
        <v>62</v>
      </c>
      <c r="E22" s="253"/>
      <c r="F22" s="224"/>
    </row>
    <row r="23" spans="2:7" ht="18" customHeight="1" x14ac:dyDescent="0.25">
      <c r="B23" s="92"/>
      <c r="C23" s="92" t="s">
        <v>166</v>
      </c>
      <c r="D23" s="163">
        <v>1</v>
      </c>
      <c r="E23" s="253" t="s">
        <v>167</v>
      </c>
      <c r="F23" s="224"/>
    </row>
    <row r="24" spans="2:7" ht="18" customHeight="1" x14ac:dyDescent="0.25">
      <c r="B24" s="252"/>
      <c r="C24" s="252"/>
      <c r="D24" s="254"/>
      <c r="E24" s="232"/>
      <c r="F24" s="222"/>
    </row>
    <row r="25" spans="2:7" s="225" customFormat="1" ht="18" customHeight="1" x14ac:dyDescent="0.25">
      <c r="B25" s="92"/>
      <c r="C25" s="255"/>
      <c r="D25" s="248"/>
      <c r="E25" s="249"/>
      <c r="F25" s="224"/>
      <c r="G25" s="228"/>
    </row>
    <row r="26" spans="2:7" s="251" customFormat="1" ht="18" customHeight="1" x14ac:dyDescent="0.25">
      <c r="B26" s="92"/>
      <c r="C26" s="255"/>
      <c r="D26" s="248"/>
      <c r="E26" s="249"/>
      <c r="F26" s="224"/>
      <c r="G26" s="250"/>
    </row>
    <row r="27" spans="2:7" ht="18" customHeight="1" x14ac:dyDescent="0.25"/>
    <row r="28" spans="2:7" ht="18" customHeight="1" x14ac:dyDescent="0.25"/>
    <row r="29" spans="2:7" ht="18" customHeight="1" x14ac:dyDescent="0.25"/>
    <row r="30" spans="2:7" ht="18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6DB4-8286-4EC6-ACD4-E0ED4710A32C}">
  <dimension ref="B1:AX70"/>
  <sheetViews>
    <sheetView workbookViewId="0">
      <selection activeCell="F15" sqref="F15"/>
    </sheetView>
  </sheetViews>
  <sheetFormatPr defaultColWidth="9.140625" defaultRowHeight="15" x14ac:dyDescent="0.25"/>
  <cols>
    <col min="1" max="1" width="0.85546875" style="10" customWidth="1"/>
    <col min="2" max="2" width="43.5703125" style="10" customWidth="1"/>
    <col min="3" max="3" width="3.28515625" style="10" customWidth="1"/>
    <col min="4" max="4" width="12.85546875" style="10" customWidth="1"/>
    <col min="5" max="5" width="10.42578125" style="10" customWidth="1"/>
    <col min="6" max="8" width="10.7109375" style="26" customWidth="1"/>
    <col min="9" max="9" width="10.7109375" style="27" customWidth="1"/>
    <col min="10" max="15" width="10.7109375" style="10" customWidth="1"/>
    <col min="16" max="16" width="1.7109375" style="10" customWidth="1"/>
    <col min="17" max="22" width="9.140625" style="10"/>
    <col min="23" max="23" width="1.7109375" style="10" customWidth="1"/>
    <col min="24" max="16384" width="9.140625" style="10"/>
  </cols>
  <sheetData>
    <row r="1" spans="2:50" ht="3" customHeight="1" x14ac:dyDescent="0.25"/>
    <row r="2" spans="2:50" ht="15.95" customHeight="1" x14ac:dyDescent="0.25">
      <c r="B2" s="28" t="s">
        <v>13</v>
      </c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  <c r="P2" s="32"/>
    </row>
    <row r="3" spans="2:50" ht="15.95" customHeight="1" x14ac:dyDescent="0.25">
      <c r="B3" s="33"/>
      <c r="C3" s="34"/>
      <c r="D3" s="35"/>
      <c r="E3" s="35"/>
      <c r="F3" s="36"/>
      <c r="G3" s="36"/>
      <c r="H3" s="36"/>
      <c r="I3" s="35"/>
      <c r="J3" s="35"/>
      <c r="K3" s="35"/>
      <c r="L3" s="35"/>
      <c r="M3" s="35"/>
      <c r="N3" s="35"/>
      <c r="O3" s="37"/>
      <c r="P3" s="32"/>
    </row>
    <row r="4" spans="2:50" ht="15.95" customHeight="1" x14ac:dyDescent="0.25">
      <c r="B4" s="38" t="s">
        <v>14</v>
      </c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7"/>
      <c r="P4" s="32"/>
    </row>
    <row r="5" spans="2:50" ht="15.95" customHeight="1" x14ac:dyDescent="0.25">
      <c r="B5" s="33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7"/>
      <c r="P5" s="32"/>
    </row>
    <row r="6" spans="2:50" ht="15.95" customHeight="1" x14ac:dyDescent="0.25">
      <c r="B6" s="33"/>
      <c r="C6" s="39"/>
      <c r="D6" s="40" t="s">
        <v>15</v>
      </c>
      <c r="E6" s="40"/>
      <c r="F6" s="30"/>
      <c r="G6" s="30"/>
      <c r="H6" s="30"/>
      <c r="I6" s="283" t="s">
        <v>16</v>
      </c>
      <c r="J6" s="284"/>
      <c r="K6" s="284"/>
      <c r="L6" s="285"/>
      <c r="M6" s="41" t="s">
        <v>17</v>
      </c>
      <c r="N6" s="42"/>
      <c r="O6" s="43"/>
      <c r="P6" s="44"/>
    </row>
    <row r="7" spans="2:50" ht="15.95" customHeight="1" x14ac:dyDescent="0.25">
      <c r="B7" s="33"/>
      <c r="C7" s="45"/>
      <c r="D7" s="35"/>
      <c r="E7" s="46" t="s">
        <v>18</v>
      </c>
      <c r="F7" s="46" t="s">
        <v>19</v>
      </c>
      <c r="G7" s="47">
        <v>100</v>
      </c>
      <c r="H7" s="35" t="s">
        <v>20</v>
      </c>
      <c r="I7" s="286" t="s">
        <v>21</v>
      </c>
      <c r="J7" s="287"/>
      <c r="K7" s="287"/>
      <c r="L7" s="288"/>
      <c r="M7" s="48" t="s">
        <v>22</v>
      </c>
      <c r="N7" s="48"/>
      <c r="O7" s="49"/>
      <c r="P7" s="44"/>
    </row>
    <row r="8" spans="2:50" ht="15.95" customHeight="1" x14ac:dyDescent="0.25">
      <c r="B8" s="50"/>
      <c r="C8" s="45"/>
      <c r="D8" s="35"/>
      <c r="E8" s="46" t="s">
        <v>23</v>
      </c>
      <c r="F8" s="46" t="s">
        <v>24</v>
      </c>
      <c r="G8" s="47">
        <v>100</v>
      </c>
      <c r="H8" s="35" t="s">
        <v>20</v>
      </c>
      <c r="I8" s="286"/>
      <c r="J8" s="287"/>
      <c r="K8" s="287"/>
      <c r="L8" s="288"/>
      <c r="M8" s="48"/>
      <c r="N8" s="48"/>
      <c r="O8" s="49"/>
      <c r="P8" s="44"/>
    </row>
    <row r="9" spans="2:50" ht="15.95" customHeight="1" x14ac:dyDescent="0.25">
      <c r="B9" s="50"/>
      <c r="C9" s="51"/>
      <c r="D9" s="52"/>
      <c r="E9" s="52"/>
      <c r="F9" s="52"/>
      <c r="G9" s="52"/>
      <c r="H9" s="52"/>
      <c r="I9" s="289"/>
      <c r="J9" s="290"/>
      <c r="K9" s="290"/>
      <c r="L9" s="291"/>
      <c r="M9" s="53"/>
      <c r="N9" s="53"/>
      <c r="O9" s="54"/>
      <c r="P9" s="44"/>
    </row>
    <row r="10" spans="2:50" s="32" customFormat="1" ht="4.9000000000000004" customHeight="1" thickBot="1" x14ac:dyDescent="0.3">
      <c r="B10" s="50"/>
      <c r="C10" s="55"/>
      <c r="D10" s="35"/>
      <c r="E10" s="35"/>
      <c r="F10" s="35"/>
      <c r="G10" s="35"/>
      <c r="H10" s="35"/>
      <c r="I10" s="35"/>
      <c r="J10" s="35"/>
      <c r="K10" s="56"/>
      <c r="L10" s="56"/>
      <c r="M10" s="56"/>
      <c r="N10" s="56"/>
      <c r="O10" s="57"/>
    </row>
    <row r="11" spans="2:50" s="32" customFormat="1" ht="15.95" customHeight="1" x14ac:dyDescent="0.25">
      <c r="B11" s="50"/>
      <c r="C11" s="55"/>
      <c r="D11" s="1"/>
      <c r="E11" s="1"/>
      <c r="F11" s="8" t="s">
        <v>25</v>
      </c>
      <c r="G11" s="2">
        <v>26</v>
      </c>
      <c r="H11" s="35"/>
      <c r="I11" s="35"/>
      <c r="J11" s="35"/>
      <c r="K11" s="56"/>
      <c r="L11" s="56"/>
      <c r="M11" s="56"/>
      <c r="N11" s="56"/>
      <c r="O11" s="57"/>
      <c r="Q11" s="58" t="s">
        <v>26</v>
      </c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60"/>
      <c r="AD11" s="61" t="s">
        <v>27</v>
      </c>
      <c r="AE11" s="62"/>
      <c r="AF11" s="62"/>
      <c r="AG11" s="62"/>
      <c r="AH11" s="62"/>
      <c r="AI11" s="62"/>
      <c r="AJ11" s="62"/>
      <c r="AK11" s="62"/>
      <c r="AL11" s="62"/>
      <c r="AM11" s="63"/>
      <c r="AO11" s="61" t="s">
        <v>28</v>
      </c>
      <c r="AP11" s="62"/>
      <c r="AQ11" s="62"/>
      <c r="AR11" s="62"/>
      <c r="AS11" s="62"/>
      <c r="AT11" s="62"/>
      <c r="AU11" s="62"/>
      <c r="AV11" s="62"/>
      <c r="AW11" s="62"/>
      <c r="AX11" s="63"/>
    </row>
    <row r="12" spans="2:50" ht="4.9000000000000004" customHeight="1" x14ac:dyDescent="0.25">
      <c r="B12" s="64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65"/>
      <c r="P12" s="32"/>
      <c r="Q12" s="66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8"/>
      <c r="AD12" s="69"/>
      <c r="AE12" s="70"/>
      <c r="AF12" s="70"/>
      <c r="AG12" s="70"/>
      <c r="AH12" s="70"/>
      <c r="AI12" s="70"/>
      <c r="AJ12" s="70"/>
      <c r="AK12" s="70"/>
      <c r="AL12" s="70"/>
      <c r="AM12" s="71"/>
      <c r="AO12" s="69"/>
      <c r="AP12" s="70"/>
      <c r="AQ12" s="70"/>
      <c r="AR12" s="70"/>
      <c r="AS12" s="70"/>
      <c r="AT12" s="70"/>
      <c r="AU12" s="70"/>
      <c r="AV12" s="70"/>
      <c r="AW12" s="70"/>
      <c r="AX12" s="71"/>
    </row>
    <row r="13" spans="2:50" ht="5.0999999999999996" customHeight="1" thickBot="1" x14ac:dyDescent="0.3">
      <c r="I13" s="9"/>
      <c r="J13" s="32"/>
      <c r="K13" s="72"/>
      <c r="L13" s="32"/>
      <c r="M13" s="73"/>
      <c r="N13" s="32"/>
      <c r="O13" s="32"/>
      <c r="P13" s="32"/>
      <c r="Q13" s="6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8"/>
      <c r="AD13" s="74"/>
      <c r="AE13" s="75"/>
      <c r="AF13" s="75"/>
      <c r="AG13" s="75"/>
      <c r="AH13" s="75"/>
      <c r="AI13" s="75"/>
      <c r="AJ13" s="75"/>
      <c r="AK13" s="75"/>
      <c r="AL13" s="75"/>
      <c r="AM13" s="76"/>
      <c r="AO13" s="74"/>
      <c r="AP13" s="75"/>
      <c r="AQ13" s="75"/>
      <c r="AR13" s="75"/>
      <c r="AS13" s="75"/>
      <c r="AT13" s="75"/>
      <c r="AU13" s="75"/>
      <c r="AV13" s="75"/>
      <c r="AW13" s="75"/>
      <c r="AX13" s="76"/>
    </row>
    <row r="14" spans="2:50" ht="17.25" customHeight="1" x14ac:dyDescent="0.25">
      <c r="B14" s="77" t="s">
        <v>29</v>
      </c>
      <c r="C14" s="3"/>
      <c r="D14" s="3"/>
      <c r="E14" s="78" t="s">
        <v>30</v>
      </c>
      <c r="F14" s="79" t="s">
        <v>31</v>
      </c>
      <c r="G14" s="80">
        <v>2</v>
      </c>
      <c r="H14" s="80">
        <v>3</v>
      </c>
      <c r="I14" s="81">
        <v>4</v>
      </c>
      <c r="J14" s="80">
        <v>5</v>
      </c>
      <c r="K14" s="80">
        <v>6</v>
      </c>
      <c r="L14" s="80">
        <v>7</v>
      </c>
      <c r="M14" s="80">
        <v>8</v>
      </c>
      <c r="N14" s="80">
        <v>9</v>
      </c>
      <c r="O14" s="82">
        <v>10</v>
      </c>
      <c r="P14" s="32"/>
      <c r="Q14" s="281" t="s">
        <v>32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4"/>
      <c r="AD14" s="79" t="s">
        <v>31</v>
      </c>
      <c r="AE14" s="80">
        <v>2</v>
      </c>
      <c r="AF14" s="80">
        <v>3</v>
      </c>
      <c r="AG14" s="81">
        <v>4</v>
      </c>
      <c r="AH14" s="80">
        <v>5</v>
      </c>
      <c r="AI14" s="80">
        <v>6</v>
      </c>
      <c r="AJ14" s="80">
        <v>7</v>
      </c>
      <c r="AK14" s="80">
        <v>8</v>
      </c>
      <c r="AL14" s="80">
        <v>9</v>
      </c>
      <c r="AM14" s="82">
        <v>10</v>
      </c>
      <c r="AO14" s="79" t="s">
        <v>31</v>
      </c>
      <c r="AP14" s="80">
        <v>2</v>
      </c>
      <c r="AQ14" s="80">
        <v>3</v>
      </c>
      <c r="AR14" s="81">
        <v>4</v>
      </c>
      <c r="AS14" s="80">
        <v>5</v>
      </c>
      <c r="AT14" s="80">
        <v>6</v>
      </c>
      <c r="AU14" s="80">
        <v>7</v>
      </c>
      <c r="AV14" s="80">
        <v>8</v>
      </c>
      <c r="AW14" s="80">
        <v>9</v>
      </c>
      <c r="AX14" s="82">
        <v>10</v>
      </c>
    </row>
    <row r="15" spans="2:50" ht="15" customHeight="1" x14ac:dyDescent="0.25">
      <c r="B15" s="85" t="s">
        <v>33</v>
      </c>
      <c r="C15" s="86">
        <v>1</v>
      </c>
      <c r="D15" s="87" t="e">
        <v>#VALUE!</v>
      </c>
      <c r="E15" s="87"/>
      <c r="F15" s="88">
        <v>2014</v>
      </c>
      <c r="G15" s="4">
        <v>2014</v>
      </c>
      <c r="H15" s="4">
        <v>2014</v>
      </c>
      <c r="I15" s="4">
        <v>2014</v>
      </c>
      <c r="J15" s="4">
        <v>2014</v>
      </c>
      <c r="K15" s="4">
        <v>2014</v>
      </c>
      <c r="L15" s="4">
        <v>2014</v>
      </c>
      <c r="M15" s="4">
        <v>2014</v>
      </c>
      <c r="N15" s="4">
        <v>2014</v>
      </c>
      <c r="O15" s="89">
        <v>2014</v>
      </c>
      <c r="P15" s="32"/>
      <c r="Q15" s="282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1"/>
      <c r="AD15" s="88">
        <v>2005</v>
      </c>
      <c r="AE15" s="4">
        <v>2006</v>
      </c>
      <c r="AF15" s="4">
        <v>2007</v>
      </c>
      <c r="AG15" s="4">
        <v>2008</v>
      </c>
      <c r="AH15" s="4">
        <v>2009</v>
      </c>
      <c r="AI15" s="4">
        <v>2010</v>
      </c>
      <c r="AJ15" s="4">
        <v>2011</v>
      </c>
      <c r="AK15" s="4">
        <v>2012</v>
      </c>
      <c r="AL15" s="4">
        <v>2013</v>
      </c>
      <c r="AM15" s="89">
        <v>2014</v>
      </c>
      <c r="AO15" s="88">
        <v>2014</v>
      </c>
      <c r="AP15" s="4">
        <v>2014</v>
      </c>
      <c r="AQ15" s="4">
        <v>2014</v>
      </c>
      <c r="AR15" s="4">
        <v>2014</v>
      </c>
      <c r="AS15" s="4">
        <v>2014</v>
      </c>
      <c r="AT15" s="4">
        <v>2014</v>
      </c>
      <c r="AU15" s="4">
        <v>2014</v>
      </c>
      <c r="AV15" s="4">
        <v>2014</v>
      </c>
      <c r="AW15" s="4">
        <v>2014</v>
      </c>
      <c r="AX15" s="89">
        <v>2014</v>
      </c>
    </row>
    <row r="16" spans="2:50" x14ac:dyDescent="0.25">
      <c r="B16" s="5"/>
      <c r="C16" s="92"/>
      <c r="D16" s="6" t="s">
        <v>34</v>
      </c>
      <c r="E16" s="93" t="str">
        <f t="shared" ref="E16:E27" si="0">IF(F16&gt;IN2_WETSEASON_RAIN_TYPICAL,"Wet","Dry")</f>
        <v>Dry</v>
      </c>
      <c r="F16" s="94">
        <v>6.3</v>
      </c>
      <c r="G16" s="14">
        <v>6.3</v>
      </c>
      <c r="H16" s="14">
        <v>6.3</v>
      </c>
      <c r="I16" s="14">
        <v>6.3</v>
      </c>
      <c r="J16" s="14">
        <v>6.3</v>
      </c>
      <c r="K16" s="14">
        <v>6.3</v>
      </c>
      <c r="L16" s="14">
        <v>6.3</v>
      </c>
      <c r="M16" s="14">
        <v>6.3</v>
      </c>
      <c r="N16" s="14">
        <v>6.3</v>
      </c>
      <c r="O16" s="95">
        <v>6.3</v>
      </c>
      <c r="P16" s="32"/>
      <c r="Q16" s="96">
        <f t="shared" ref="Q16:Q27" si="1">AVERAGE(F16:O16)</f>
        <v>6.2999999999999989</v>
      </c>
      <c r="R16" s="97">
        <f t="shared" ref="R16:Z27" si="2">$Q16</f>
        <v>6.2999999999999989</v>
      </c>
      <c r="S16" s="97">
        <f t="shared" si="2"/>
        <v>6.2999999999999989</v>
      </c>
      <c r="T16" s="97">
        <f t="shared" si="2"/>
        <v>6.2999999999999989</v>
      </c>
      <c r="U16" s="97">
        <f t="shared" si="2"/>
        <v>6.2999999999999989</v>
      </c>
      <c r="V16" s="97">
        <f t="shared" si="2"/>
        <v>6.2999999999999989</v>
      </c>
      <c r="W16" s="97">
        <f t="shared" si="2"/>
        <v>6.2999999999999989</v>
      </c>
      <c r="X16" s="97">
        <f t="shared" si="2"/>
        <v>6.2999999999999989</v>
      </c>
      <c r="Y16" s="97">
        <f t="shared" si="2"/>
        <v>6.2999999999999989</v>
      </c>
      <c r="Z16" s="97">
        <f t="shared" si="2"/>
        <v>6.2999999999999989</v>
      </c>
      <c r="AA16" s="97"/>
      <c r="AB16" s="24"/>
      <c r="AD16" s="98">
        <v>38.999999999999993</v>
      </c>
      <c r="AE16" s="23">
        <v>4.9000000000000004</v>
      </c>
      <c r="AF16" s="23">
        <v>12.7</v>
      </c>
      <c r="AG16" s="99">
        <v>0</v>
      </c>
      <c r="AH16" s="23">
        <v>33.1</v>
      </c>
      <c r="AI16" s="23">
        <v>29.400000000000002</v>
      </c>
      <c r="AJ16" s="23">
        <v>8.8000000000000007</v>
      </c>
      <c r="AK16" s="23">
        <v>0</v>
      </c>
      <c r="AL16" s="23">
        <v>10.399999999999999</v>
      </c>
      <c r="AM16" s="100">
        <v>6.3</v>
      </c>
      <c r="AO16" s="98">
        <v>6.3</v>
      </c>
      <c r="AP16" s="23">
        <v>6.3</v>
      </c>
      <c r="AQ16" s="23">
        <v>6.3</v>
      </c>
      <c r="AR16" s="99">
        <v>6.3</v>
      </c>
      <c r="AS16" s="23">
        <v>6.3</v>
      </c>
      <c r="AT16" s="23">
        <v>6.3</v>
      </c>
      <c r="AU16" s="23">
        <v>6.3</v>
      </c>
      <c r="AV16" s="23">
        <v>6.3</v>
      </c>
      <c r="AW16" s="23">
        <v>6.3</v>
      </c>
      <c r="AX16" s="100">
        <v>6.3</v>
      </c>
    </row>
    <row r="17" spans="2:50" x14ac:dyDescent="0.25">
      <c r="B17" s="5"/>
      <c r="C17" s="92"/>
      <c r="D17" s="6" t="s">
        <v>35</v>
      </c>
      <c r="E17" s="93" t="str">
        <f t="shared" si="0"/>
        <v>Dry</v>
      </c>
      <c r="F17" s="94">
        <v>59.2</v>
      </c>
      <c r="G17" s="14">
        <v>59.2</v>
      </c>
      <c r="H17" s="14">
        <v>59.2</v>
      </c>
      <c r="I17" s="14">
        <v>59.2</v>
      </c>
      <c r="J17" s="14">
        <v>59.2</v>
      </c>
      <c r="K17" s="14">
        <v>59.2</v>
      </c>
      <c r="L17" s="14">
        <v>59.2</v>
      </c>
      <c r="M17" s="14">
        <v>59.2</v>
      </c>
      <c r="N17" s="14">
        <v>59.2</v>
      </c>
      <c r="O17" s="95">
        <v>59.2</v>
      </c>
      <c r="P17" s="32"/>
      <c r="Q17" s="15">
        <f t="shared" si="1"/>
        <v>59.2</v>
      </c>
      <c r="R17" s="97">
        <f t="shared" si="2"/>
        <v>59.2</v>
      </c>
      <c r="S17" s="97">
        <f t="shared" si="2"/>
        <v>59.2</v>
      </c>
      <c r="T17" s="97">
        <f t="shared" si="2"/>
        <v>59.2</v>
      </c>
      <c r="U17" s="97">
        <f t="shared" si="2"/>
        <v>59.2</v>
      </c>
      <c r="V17" s="97">
        <f t="shared" si="2"/>
        <v>59.2</v>
      </c>
      <c r="W17" s="97">
        <f t="shared" si="2"/>
        <v>59.2</v>
      </c>
      <c r="X17" s="97">
        <f t="shared" si="2"/>
        <v>59.2</v>
      </c>
      <c r="Y17" s="97">
        <f t="shared" si="2"/>
        <v>59.2</v>
      </c>
      <c r="Z17" s="97">
        <f t="shared" si="2"/>
        <v>59.2</v>
      </c>
      <c r="AA17" s="97"/>
      <c r="AB17" s="24"/>
      <c r="AD17" s="98">
        <v>7.7</v>
      </c>
      <c r="AE17" s="23">
        <v>40.6</v>
      </c>
      <c r="AF17" s="23">
        <v>93.699999999999989</v>
      </c>
      <c r="AG17" s="99">
        <v>1</v>
      </c>
      <c r="AH17" s="23">
        <v>34.599999999999994</v>
      </c>
      <c r="AI17" s="23">
        <v>93.800000000000011</v>
      </c>
      <c r="AJ17" s="23">
        <v>21</v>
      </c>
      <c r="AK17" s="23">
        <v>0</v>
      </c>
      <c r="AL17" s="23">
        <v>6</v>
      </c>
      <c r="AM17" s="100">
        <v>59.2</v>
      </c>
      <c r="AO17" s="98">
        <v>59.2</v>
      </c>
      <c r="AP17" s="23">
        <v>59.2</v>
      </c>
      <c r="AQ17" s="23">
        <v>59.2</v>
      </c>
      <c r="AR17" s="99">
        <v>59.2</v>
      </c>
      <c r="AS17" s="23">
        <v>59.2</v>
      </c>
      <c r="AT17" s="23">
        <v>59.2</v>
      </c>
      <c r="AU17" s="23">
        <v>59.2</v>
      </c>
      <c r="AV17" s="23">
        <v>59.2</v>
      </c>
      <c r="AW17" s="23">
        <v>59.2</v>
      </c>
      <c r="AX17" s="100">
        <v>59.2</v>
      </c>
    </row>
    <row r="18" spans="2:50" x14ac:dyDescent="0.25">
      <c r="B18" s="5"/>
      <c r="C18" s="92"/>
      <c r="D18" s="6" t="s">
        <v>36</v>
      </c>
      <c r="E18" s="93" t="str">
        <f t="shared" si="0"/>
        <v>Wet</v>
      </c>
      <c r="F18" s="94">
        <v>108.5</v>
      </c>
      <c r="G18" s="14">
        <v>108.5</v>
      </c>
      <c r="H18" s="14">
        <v>108.5</v>
      </c>
      <c r="I18" s="14">
        <v>108.5</v>
      </c>
      <c r="J18" s="14">
        <v>108.5</v>
      </c>
      <c r="K18" s="14">
        <v>108.5</v>
      </c>
      <c r="L18" s="14">
        <v>108.5</v>
      </c>
      <c r="M18" s="14">
        <v>108.5</v>
      </c>
      <c r="N18" s="14">
        <v>108.5</v>
      </c>
      <c r="O18" s="95">
        <v>108.5</v>
      </c>
      <c r="P18" s="32"/>
      <c r="Q18" s="15">
        <f t="shared" si="1"/>
        <v>108.5</v>
      </c>
      <c r="R18" s="97">
        <f t="shared" si="2"/>
        <v>108.5</v>
      </c>
      <c r="S18" s="97">
        <f t="shared" si="2"/>
        <v>108.5</v>
      </c>
      <c r="T18" s="97">
        <f t="shared" si="2"/>
        <v>108.5</v>
      </c>
      <c r="U18" s="97">
        <f t="shared" si="2"/>
        <v>108.5</v>
      </c>
      <c r="V18" s="97">
        <f t="shared" si="2"/>
        <v>108.5</v>
      </c>
      <c r="W18" s="97">
        <f t="shared" si="2"/>
        <v>108.5</v>
      </c>
      <c r="X18" s="97">
        <f t="shared" si="2"/>
        <v>108.5</v>
      </c>
      <c r="Y18" s="97">
        <f t="shared" si="2"/>
        <v>108.5</v>
      </c>
      <c r="Z18" s="97">
        <f t="shared" si="2"/>
        <v>108.5</v>
      </c>
      <c r="AA18" s="97"/>
      <c r="AB18" s="24"/>
      <c r="AD18" s="98">
        <v>66.099999999999994</v>
      </c>
      <c r="AE18" s="23">
        <v>137.29999999999998</v>
      </c>
      <c r="AF18" s="23">
        <v>85.100000000000009</v>
      </c>
      <c r="AG18" s="99">
        <v>26.2</v>
      </c>
      <c r="AH18" s="23">
        <v>83.399999999999991</v>
      </c>
      <c r="AI18" s="23">
        <v>131.49999999999997</v>
      </c>
      <c r="AJ18" s="23">
        <v>48.4</v>
      </c>
      <c r="AK18" s="23">
        <v>26.900000000000002</v>
      </c>
      <c r="AL18" s="23">
        <v>110.99999999999999</v>
      </c>
      <c r="AM18" s="100">
        <v>108.5</v>
      </c>
      <c r="AO18" s="98">
        <v>108.5</v>
      </c>
      <c r="AP18" s="23">
        <v>108.5</v>
      </c>
      <c r="AQ18" s="23">
        <v>108.5</v>
      </c>
      <c r="AR18" s="99">
        <v>108.5</v>
      </c>
      <c r="AS18" s="23">
        <v>108.5</v>
      </c>
      <c r="AT18" s="23">
        <v>108.5</v>
      </c>
      <c r="AU18" s="23">
        <v>108.5</v>
      </c>
      <c r="AV18" s="23">
        <v>108.5</v>
      </c>
      <c r="AW18" s="23">
        <v>108.5</v>
      </c>
      <c r="AX18" s="100">
        <v>108.5</v>
      </c>
    </row>
    <row r="19" spans="2:50" x14ac:dyDescent="0.25">
      <c r="B19" s="5"/>
      <c r="C19" s="92"/>
      <c r="D19" s="6" t="s">
        <v>37</v>
      </c>
      <c r="E19" s="93" t="str">
        <f t="shared" si="0"/>
        <v>Wet</v>
      </c>
      <c r="F19" s="94">
        <v>113.8</v>
      </c>
      <c r="G19" s="14">
        <v>113.8</v>
      </c>
      <c r="H19" s="14">
        <v>113.8</v>
      </c>
      <c r="I19" s="14">
        <v>113.8</v>
      </c>
      <c r="J19" s="14">
        <v>113.8</v>
      </c>
      <c r="K19" s="14">
        <v>113.8</v>
      </c>
      <c r="L19" s="14">
        <v>113.8</v>
      </c>
      <c r="M19" s="14">
        <v>113.8</v>
      </c>
      <c r="N19" s="14">
        <v>113.8</v>
      </c>
      <c r="O19" s="95">
        <v>113.8</v>
      </c>
      <c r="P19" s="32"/>
      <c r="Q19" s="15">
        <f t="shared" si="1"/>
        <v>113.79999999999998</v>
      </c>
      <c r="R19" s="97">
        <f t="shared" si="2"/>
        <v>113.79999999999998</v>
      </c>
      <c r="S19" s="97">
        <f t="shared" si="2"/>
        <v>113.79999999999998</v>
      </c>
      <c r="T19" s="97">
        <f t="shared" si="2"/>
        <v>113.79999999999998</v>
      </c>
      <c r="U19" s="97">
        <f t="shared" si="2"/>
        <v>113.79999999999998</v>
      </c>
      <c r="V19" s="97">
        <f t="shared" si="2"/>
        <v>113.79999999999998</v>
      </c>
      <c r="W19" s="97">
        <f t="shared" si="2"/>
        <v>113.79999999999998</v>
      </c>
      <c r="X19" s="97">
        <f t="shared" si="2"/>
        <v>113.79999999999998</v>
      </c>
      <c r="Y19" s="97">
        <f t="shared" si="2"/>
        <v>113.79999999999998</v>
      </c>
      <c r="Z19" s="97">
        <f t="shared" si="2"/>
        <v>113.79999999999998</v>
      </c>
      <c r="AA19" s="97"/>
      <c r="AB19" s="24"/>
      <c r="AD19" s="98">
        <v>235.8</v>
      </c>
      <c r="AE19" s="23">
        <v>121.5</v>
      </c>
      <c r="AF19" s="23">
        <v>116.8</v>
      </c>
      <c r="AG19" s="99">
        <v>40.800000000000004</v>
      </c>
      <c r="AH19" s="23">
        <v>43.3</v>
      </c>
      <c r="AI19" s="23">
        <v>193.3</v>
      </c>
      <c r="AJ19" s="23">
        <v>71.5</v>
      </c>
      <c r="AK19" s="23">
        <v>173.4</v>
      </c>
      <c r="AL19" s="23">
        <v>132.30000000000001</v>
      </c>
      <c r="AM19" s="100">
        <v>113.8</v>
      </c>
      <c r="AO19" s="98">
        <v>113.8</v>
      </c>
      <c r="AP19" s="23">
        <v>113.8</v>
      </c>
      <c r="AQ19" s="23">
        <v>113.8</v>
      </c>
      <c r="AR19" s="99">
        <v>113.8</v>
      </c>
      <c r="AS19" s="23">
        <v>113.8</v>
      </c>
      <c r="AT19" s="23">
        <v>113.8</v>
      </c>
      <c r="AU19" s="23">
        <v>113.8</v>
      </c>
      <c r="AV19" s="23">
        <v>113.8</v>
      </c>
      <c r="AW19" s="23">
        <v>113.8</v>
      </c>
      <c r="AX19" s="100">
        <v>113.8</v>
      </c>
    </row>
    <row r="20" spans="2:50" x14ac:dyDescent="0.25">
      <c r="B20" s="5"/>
      <c r="C20" s="92"/>
      <c r="D20" s="6" t="s">
        <v>38</v>
      </c>
      <c r="E20" s="93" t="str">
        <f t="shared" si="0"/>
        <v>Wet</v>
      </c>
      <c r="F20" s="94">
        <v>261.40000000000003</v>
      </c>
      <c r="G20" s="14">
        <v>261.40000000000003</v>
      </c>
      <c r="H20" s="14">
        <v>261.40000000000003</v>
      </c>
      <c r="I20" s="14">
        <v>261.40000000000003</v>
      </c>
      <c r="J20" s="14">
        <v>261.40000000000003</v>
      </c>
      <c r="K20" s="14">
        <v>261.40000000000003</v>
      </c>
      <c r="L20" s="14">
        <v>261.40000000000003</v>
      </c>
      <c r="M20" s="14">
        <v>261.40000000000003</v>
      </c>
      <c r="N20" s="14">
        <v>261.40000000000003</v>
      </c>
      <c r="O20" s="95">
        <v>261.40000000000003</v>
      </c>
      <c r="P20" s="32"/>
      <c r="Q20" s="15">
        <f t="shared" si="1"/>
        <v>261.40000000000003</v>
      </c>
      <c r="R20" s="97">
        <f t="shared" si="2"/>
        <v>261.40000000000003</v>
      </c>
      <c r="S20" s="97">
        <f t="shared" si="2"/>
        <v>261.40000000000003</v>
      </c>
      <c r="T20" s="97">
        <f t="shared" si="2"/>
        <v>261.40000000000003</v>
      </c>
      <c r="U20" s="97">
        <f t="shared" si="2"/>
        <v>261.40000000000003</v>
      </c>
      <c r="V20" s="97">
        <f t="shared" si="2"/>
        <v>261.40000000000003</v>
      </c>
      <c r="W20" s="97">
        <f t="shared" si="2"/>
        <v>261.40000000000003</v>
      </c>
      <c r="X20" s="97">
        <f t="shared" si="2"/>
        <v>261.40000000000003</v>
      </c>
      <c r="Y20" s="97">
        <f t="shared" si="2"/>
        <v>261.40000000000003</v>
      </c>
      <c r="Z20" s="97">
        <f t="shared" si="2"/>
        <v>261.40000000000003</v>
      </c>
      <c r="AA20" s="97"/>
      <c r="AB20" s="24"/>
      <c r="AD20" s="98">
        <v>94.299999999999983</v>
      </c>
      <c r="AE20" s="23">
        <v>49.999999999999993</v>
      </c>
      <c r="AF20" s="23">
        <v>160.9</v>
      </c>
      <c r="AG20" s="99">
        <v>125.2</v>
      </c>
      <c r="AH20" s="23">
        <v>78.7</v>
      </c>
      <c r="AI20" s="23">
        <v>177.2</v>
      </c>
      <c r="AJ20" s="23">
        <v>130.79999999999998</v>
      </c>
      <c r="AK20" s="23">
        <v>38.9</v>
      </c>
      <c r="AL20" s="23">
        <v>123.10000000000001</v>
      </c>
      <c r="AM20" s="100">
        <v>261.40000000000003</v>
      </c>
      <c r="AO20" s="98">
        <v>261.40000000000003</v>
      </c>
      <c r="AP20" s="23">
        <v>261.40000000000003</v>
      </c>
      <c r="AQ20" s="23">
        <v>261.40000000000003</v>
      </c>
      <c r="AR20" s="99">
        <v>261.40000000000003</v>
      </c>
      <c r="AS20" s="23">
        <v>261.40000000000003</v>
      </c>
      <c r="AT20" s="23">
        <v>261.40000000000003</v>
      </c>
      <c r="AU20" s="23">
        <v>261.40000000000003</v>
      </c>
      <c r="AV20" s="23">
        <v>261.40000000000003</v>
      </c>
      <c r="AW20" s="23">
        <v>261.40000000000003</v>
      </c>
      <c r="AX20" s="100">
        <v>261.40000000000003</v>
      </c>
    </row>
    <row r="21" spans="2:50" x14ac:dyDescent="0.25">
      <c r="B21" s="5"/>
      <c r="C21" s="92"/>
      <c r="D21" s="6" t="s">
        <v>39</v>
      </c>
      <c r="E21" s="93" t="str">
        <f t="shared" si="0"/>
        <v>Dry</v>
      </c>
      <c r="F21" s="94">
        <v>22.5</v>
      </c>
      <c r="G21" s="14">
        <v>22.5</v>
      </c>
      <c r="H21" s="14">
        <v>22.5</v>
      </c>
      <c r="I21" s="14">
        <v>22.5</v>
      </c>
      <c r="J21" s="14">
        <v>22.5</v>
      </c>
      <c r="K21" s="14">
        <v>22.5</v>
      </c>
      <c r="L21" s="14">
        <v>22.5</v>
      </c>
      <c r="M21" s="14">
        <v>22.5</v>
      </c>
      <c r="N21" s="14">
        <v>22.5</v>
      </c>
      <c r="O21" s="95">
        <v>22.5</v>
      </c>
      <c r="P21" s="32"/>
      <c r="Q21" s="15">
        <f t="shared" si="1"/>
        <v>22.5</v>
      </c>
      <c r="R21" s="97">
        <f t="shared" si="2"/>
        <v>22.5</v>
      </c>
      <c r="S21" s="97">
        <f t="shared" si="2"/>
        <v>22.5</v>
      </c>
      <c r="T21" s="97">
        <f t="shared" si="2"/>
        <v>22.5</v>
      </c>
      <c r="U21" s="97">
        <f t="shared" si="2"/>
        <v>22.5</v>
      </c>
      <c r="V21" s="97">
        <f t="shared" si="2"/>
        <v>22.5</v>
      </c>
      <c r="W21" s="97">
        <f t="shared" si="2"/>
        <v>22.5</v>
      </c>
      <c r="X21" s="97">
        <f t="shared" si="2"/>
        <v>22.5</v>
      </c>
      <c r="Y21" s="97">
        <f t="shared" si="2"/>
        <v>22.5</v>
      </c>
      <c r="Z21" s="97">
        <f t="shared" si="2"/>
        <v>22.5</v>
      </c>
      <c r="AA21" s="97"/>
      <c r="AB21" s="24"/>
      <c r="AD21" s="98">
        <v>56.100000000000009</v>
      </c>
      <c r="AE21" s="23">
        <v>113.5</v>
      </c>
      <c r="AF21" s="23">
        <v>113.8</v>
      </c>
      <c r="AG21" s="99">
        <v>120.30000000000001</v>
      </c>
      <c r="AH21" s="23">
        <v>83.399999999999991</v>
      </c>
      <c r="AI21" s="23">
        <v>53.5</v>
      </c>
      <c r="AJ21" s="23">
        <v>155.4</v>
      </c>
      <c r="AK21" s="23">
        <v>106.79999999999997</v>
      </c>
      <c r="AL21" s="23">
        <v>167.4</v>
      </c>
      <c r="AM21" s="100">
        <v>22.5</v>
      </c>
      <c r="AO21" s="98">
        <v>22.5</v>
      </c>
      <c r="AP21" s="23">
        <v>22.5</v>
      </c>
      <c r="AQ21" s="23">
        <v>22.5</v>
      </c>
      <c r="AR21" s="99">
        <v>22.5</v>
      </c>
      <c r="AS21" s="23">
        <v>22.5</v>
      </c>
      <c r="AT21" s="23">
        <v>22.5</v>
      </c>
      <c r="AU21" s="23">
        <v>22.5</v>
      </c>
      <c r="AV21" s="23">
        <v>22.5</v>
      </c>
      <c r="AW21" s="23">
        <v>22.5</v>
      </c>
      <c r="AX21" s="100">
        <v>22.5</v>
      </c>
    </row>
    <row r="22" spans="2:50" x14ac:dyDescent="0.25">
      <c r="B22" s="5"/>
      <c r="C22" s="92"/>
      <c r="D22" s="6" t="s">
        <v>40</v>
      </c>
      <c r="E22" s="93" t="str">
        <f t="shared" si="0"/>
        <v>Wet</v>
      </c>
      <c r="F22" s="94">
        <v>128.63636363636363</v>
      </c>
      <c r="G22" s="14">
        <v>128.63636363636363</v>
      </c>
      <c r="H22" s="14">
        <v>128.63636363636363</v>
      </c>
      <c r="I22" s="14">
        <v>128.63636363636363</v>
      </c>
      <c r="J22" s="14">
        <v>128.63636363636363</v>
      </c>
      <c r="K22" s="14">
        <v>128.63636363636363</v>
      </c>
      <c r="L22" s="14">
        <v>128.63636363636363</v>
      </c>
      <c r="M22" s="14">
        <v>128.63636363636363</v>
      </c>
      <c r="N22" s="14">
        <v>128.63636363636363</v>
      </c>
      <c r="O22" s="95">
        <v>128.63636363636363</v>
      </c>
      <c r="P22" s="32"/>
      <c r="Q22" s="15">
        <f t="shared" si="1"/>
        <v>128.6363636363636</v>
      </c>
      <c r="R22" s="97">
        <f t="shared" si="2"/>
        <v>128.6363636363636</v>
      </c>
      <c r="S22" s="97">
        <f t="shared" si="2"/>
        <v>128.6363636363636</v>
      </c>
      <c r="T22" s="97">
        <f t="shared" si="2"/>
        <v>128.6363636363636</v>
      </c>
      <c r="U22" s="97">
        <f t="shared" si="2"/>
        <v>128.6363636363636</v>
      </c>
      <c r="V22" s="97">
        <f t="shared" si="2"/>
        <v>128.6363636363636</v>
      </c>
      <c r="W22" s="97">
        <f t="shared" si="2"/>
        <v>128.6363636363636</v>
      </c>
      <c r="X22" s="97">
        <f t="shared" si="2"/>
        <v>128.6363636363636</v>
      </c>
      <c r="Y22" s="97">
        <f t="shared" si="2"/>
        <v>128.6363636363636</v>
      </c>
      <c r="Z22" s="97">
        <f t="shared" si="2"/>
        <v>128.6363636363636</v>
      </c>
      <c r="AA22" s="97"/>
      <c r="AB22" s="24"/>
      <c r="AD22" s="98">
        <v>94.9</v>
      </c>
      <c r="AE22" s="23">
        <v>135.4</v>
      </c>
      <c r="AF22" s="23">
        <v>118.1</v>
      </c>
      <c r="AG22" s="99">
        <v>110.8</v>
      </c>
      <c r="AH22" s="23">
        <v>78.90000000000002</v>
      </c>
      <c r="AI22" s="23">
        <v>140.29999999999998</v>
      </c>
      <c r="AJ22" s="23">
        <v>214.5</v>
      </c>
      <c r="AK22" s="23">
        <v>159.70000000000005</v>
      </c>
      <c r="AL22" s="23">
        <v>131.39999999999998</v>
      </c>
      <c r="AM22" s="100">
        <v>128.63636363636363</v>
      </c>
      <c r="AO22" s="98">
        <v>128.63636363636363</v>
      </c>
      <c r="AP22" s="23">
        <v>128.63636363636363</v>
      </c>
      <c r="AQ22" s="23">
        <v>128.63636363636363</v>
      </c>
      <c r="AR22" s="99">
        <v>128.63636363636363</v>
      </c>
      <c r="AS22" s="23">
        <v>128.63636363636363</v>
      </c>
      <c r="AT22" s="23">
        <v>128.63636363636363</v>
      </c>
      <c r="AU22" s="23">
        <v>128.63636363636363</v>
      </c>
      <c r="AV22" s="23">
        <v>128.63636363636363</v>
      </c>
      <c r="AW22" s="23">
        <v>128.63636363636363</v>
      </c>
      <c r="AX22" s="100">
        <v>128.63636363636363</v>
      </c>
    </row>
    <row r="23" spans="2:50" x14ac:dyDescent="0.25">
      <c r="B23" s="5"/>
      <c r="C23" s="92"/>
      <c r="D23" s="6" t="s">
        <v>41</v>
      </c>
      <c r="E23" s="93" t="str">
        <f t="shared" si="0"/>
        <v>Dry</v>
      </c>
      <c r="F23" s="94">
        <v>92.066666666666663</v>
      </c>
      <c r="G23" s="14">
        <v>92.066666666666663</v>
      </c>
      <c r="H23" s="14">
        <v>92.066666666666663</v>
      </c>
      <c r="I23" s="14">
        <v>92.066666666666663</v>
      </c>
      <c r="J23" s="14">
        <v>92.066666666666663</v>
      </c>
      <c r="K23" s="14">
        <v>92.066666666666663</v>
      </c>
      <c r="L23" s="14">
        <v>92.066666666666663</v>
      </c>
      <c r="M23" s="14">
        <v>92.066666666666663</v>
      </c>
      <c r="N23" s="14">
        <v>92.066666666666663</v>
      </c>
      <c r="O23" s="95">
        <v>92.066666666666663</v>
      </c>
      <c r="P23" s="32"/>
      <c r="Q23" s="15">
        <f t="shared" si="1"/>
        <v>92.066666666666649</v>
      </c>
      <c r="R23" s="97">
        <f t="shared" si="2"/>
        <v>92.066666666666649</v>
      </c>
      <c r="S23" s="97">
        <f t="shared" si="2"/>
        <v>92.066666666666649</v>
      </c>
      <c r="T23" s="97">
        <f t="shared" si="2"/>
        <v>92.066666666666649</v>
      </c>
      <c r="U23" s="97">
        <f t="shared" si="2"/>
        <v>92.066666666666649</v>
      </c>
      <c r="V23" s="97">
        <f t="shared" si="2"/>
        <v>92.066666666666649</v>
      </c>
      <c r="W23" s="97">
        <f t="shared" si="2"/>
        <v>92.066666666666649</v>
      </c>
      <c r="X23" s="97">
        <f t="shared" si="2"/>
        <v>92.066666666666649</v>
      </c>
      <c r="Y23" s="97">
        <f t="shared" si="2"/>
        <v>92.066666666666649</v>
      </c>
      <c r="Z23" s="97">
        <f t="shared" si="2"/>
        <v>92.066666666666649</v>
      </c>
      <c r="AA23" s="97"/>
      <c r="AB23" s="24"/>
      <c r="AD23" s="98">
        <v>70.899999999999991</v>
      </c>
      <c r="AE23" s="23">
        <v>91.699999999999989</v>
      </c>
      <c r="AF23" s="23">
        <v>120.4</v>
      </c>
      <c r="AG23" s="99">
        <v>134.5</v>
      </c>
      <c r="AH23" s="23">
        <v>128.1</v>
      </c>
      <c r="AI23" s="23">
        <v>99.100000000000023</v>
      </c>
      <c r="AJ23" s="23">
        <v>165.1</v>
      </c>
      <c r="AK23" s="23">
        <v>122.59999999999998</v>
      </c>
      <c r="AL23" s="23">
        <v>178.09999999999997</v>
      </c>
      <c r="AM23" s="100">
        <v>92.066666666666663</v>
      </c>
      <c r="AO23" s="98">
        <v>92.066666666666663</v>
      </c>
      <c r="AP23" s="23">
        <v>92.066666666666663</v>
      </c>
      <c r="AQ23" s="23">
        <v>92.066666666666663</v>
      </c>
      <c r="AR23" s="99">
        <v>92.066666666666663</v>
      </c>
      <c r="AS23" s="23">
        <v>92.066666666666663</v>
      </c>
      <c r="AT23" s="23">
        <v>92.066666666666663</v>
      </c>
      <c r="AU23" s="23">
        <v>92.066666666666663</v>
      </c>
      <c r="AV23" s="23">
        <v>92.066666666666663</v>
      </c>
      <c r="AW23" s="23">
        <v>92.066666666666663</v>
      </c>
      <c r="AX23" s="100">
        <v>92.066666666666663</v>
      </c>
    </row>
    <row r="24" spans="2:50" x14ac:dyDescent="0.25">
      <c r="B24" s="5"/>
      <c r="C24" s="92"/>
      <c r="D24" s="6" t="s">
        <v>42</v>
      </c>
      <c r="E24" s="93" t="str">
        <f t="shared" si="0"/>
        <v>Wet</v>
      </c>
      <c r="F24" s="94">
        <v>162.6</v>
      </c>
      <c r="G24" s="14">
        <v>162.6</v>
      </c>
      <c r="H24" s="14">
        <v>162.6</v>
      </c>
      <c r="I24" s="14">
        <v>162.6</v>
      </c>
      <c r="J24" s="14">
        <v>162.6</v>
      </c>
      <c r="K24" s="14">
        <v>162.6</v>
      </c>
      <c r="L24" s="14">
        <v>162.6</v>
      </c>
      <c r="M24" s="14">
        <v>162.6</v>
      </c>
      <c r="N24" s="14">
        <v>162.6</v>
      </c>
      <c r="O24" s="95">
        <v>162.6</v>
      </c>
      <c r="P24" s="32"/>
      <c r="Q24" s="15">
        <f t="shared" si="1"/>
        <v>162.59999999999997</v>
      </c>
      <c r="R24" s="97">
        <f t="shared" si="2"/>
        <v>162.59999999999997</v>
      </c>
      <c r="S24" s="97">
        <f t="shared" si="2"/>
        <v>162.59999999999997</v>
      </c>
      <c r="T24" s="97">
        <f t="shared" si="2"/>
        <v>162.59999999999997</v>
      </c>
      <c r="U24" s="97">
        <f t="shared" si="2"/>
        <v>162.59999999999997</v>
      </c>
      <c r="V24" s="97">
        <f t="shared" si="2"/>
        <v>162.59999999999997</v>
      </c>
      <c r="W24" s="97">
        <f t="shared" si="2"/>
        <v>162.59999999999997</v>
      </c>
      <c r="X24" s="97">
        <f t="shared" si="2"/>
        <v>162.59999999999997</v>
      </c>
      <c r="Y24" s="97">
        <f t="shared" si="2"/>
        <v>162.59999999999997</v>
      </c>
      <c r="Z24" s="97">
        <f t="shared" si="2"/>
        <v>162.59999999999997</v>
      </c>
      <c r="AA24" s="97"/>
      <c r="AB24" s="24"/>
      <c r="AD24" s="98">
        <v>116.3</v>
      </c>
      <c r="AE24" s="23">
        <v>59.5</v>
      </c>
      <c r="AF24" s="23">
        <v>196.79999999999998</v>
      </c>
      <c r="AG24" s="99">
        <v>167.1</v>
      </c>
      <c r="AH24" s="23">
        <v>57.899999999999991</v>
      </c>
      <c r="AI24" s="23">
        <v>130.79999999999998</v>
      </c>
      <c r="AJ24" s="23">
        <v>55.400000000000006</v>
      </c>
      <c r="AK24" s="23">
        <v>98</v>
      </c>
      <c r="AL24" s="23">
        <v>138.79999999999998</v>
      </c>
      <c r="AM24" s="100">
        <v>162.6</v>
      </c>
      <c r="AO24" s="98">
        <v>162.6</v>
      </c>
      <c r="AP24" s="23">
        <v>162.6</v>
      </c>
      <c r="AQ24" s="23">
        <v>162.6</v>
      </c>
      <c r="AR24" s="99">
        <v>162.6</v>
      </c>
      <c r="AS24" s="23">
        <v>162.6</v>
      </c>
      <c r="AT24" s="23">
        <v>162.6</v>
      </c>
      <c r="AU24" s="23">
        <v>162.6</v>
      </c>
      <c r="AV24" s="23">
        <v>162.6</v>
      </c>
      <c r="AW24" s="23">
        <v>162.6</v>
      </c>
      <c r="AX24" s="100">
        <v>162.6</v>
      </c>
    </row>
    <row r="25" spans="2:50" x14ac:dyDescent="0.25">
      <c r="B25" s="101"/>
      <c r="C25" s="92"/>
      <c r="D25" s="6" t="s">
        <v>43</v>
      </c>
      <c r="E25" s="93" t="str">
        <f t="shared" si="0"/>
        <v>Wet</v>
      </c>
      <c r="F25" s="94">
        <v>147.35833333333329</v>
      </c>
      <c r="G25" s="14">
        <v>147.35833333333329</v>
      </c>
      <c r="H25" s="14">
        <v>147.35833333333329</v>
      </c>
      <c r="I25" s="14">
        <v>147.35833333333329</v>
      </c>
      <c r="J25" s="14">
        <v>147.35833333333329</v>
      </c>
      <c r="K25" s="14">
        <v>147.35833333333329</v>
      </c>
      <c r="L25" s="14">
        <v>147.35833333333329</v>
      </c>
      <c r="M25" s="14">
        <v>147.35833333333329</v>
      </c>
      <c r="N25" s="14">
        <v>147.35833333333329</v>
      </c>
      <c r="O25" s="95">
        <v>147.35833333333329</v>
      </c>
      <c r="P25" s="32"/>
      <c r="Q25" s="15">
        <f t="shared" si="1"/>
        <v>147.35833333333332</v>
      </c>
      <c r="R25" s="97">
        <f t="shared" si="2"/>
        <v>147.35833333333332</v>
      </c>
      <c r="S25" s="97">
        <f t="shared" si="2"/>
        <v>147.35833333333332</v>
      </c>
      <c r="T25" s="97">
        <f t="shared" si="2"/>
        <v>147.35833333333332</v>
      </c>
      <c r="U25" s="97">
        <f t="shared" si="2"/>
        <v>147.35833333333332</v>
      </c>
      <c r="V25" s="97">
        <f t="shared" si="2"/>
        <v>147.35833333333332</v>
      </c>
      <c r="W25" s="97">
        <f t="shared" si="2"/>
        <v>147.35833333333332</v>
      </c>
      <c r="X25" s="97">
        <f t="shared" si="2"/>
        <v>147.35833333333332</v>
      </c>
      <c r="Y25" s="97">
        <f t="shared" si="2"/>
        <v>147.35833333333332</v>
      </c>
      <c r="Z25" s="97">
        <f t="shared" si="2"/>
        <v>147.35833333333332</v>
      </c>
      <c r="AA25" s="97"/>
      <c r="AB25" s="24"/>
      <c r="AD25" s="98">
        <v>37.200000000000003</v>
      </c>
      <c r="AE25" s="23">
        <v>80.400000000000006</v>
      </c>
      <c r="AF25" s="23">
        <v>63.300000000000011</v>
      </c>
      <c r="AG25" s="99">
        <v>66.800000000000011</v>
      </c>
      <c r="AH25" s="23">
        <v>110.80000000000001</v>
      </c>
      <c r="AI25" s="23">
        <v>32.200000000000003</v>
      </c>
      <c r="AJ25" s="23">
        <v>0.6</v>
      </c>
      <c r="AK25" s="23">
        <v>14.4</v>
      </c>
      <c r="AL25" s="23">
        <v>118.9</v>
      </c>
      <c r="AM25" s="100">
        <v>147.35833333333329</v>
      </c>
      <c r="AO25" s="98">
        <v>147.35833333333329</v>
      </c>
      <c r="AP25" s="23">
        <v>147.35833333333329</v>
      </c>
      <c r="AQ25" s="23">
        <v>147.35833333333329</v>
      </c>
      <c r="AR25" s="99">
        <v>147.35833333333329</v>
      </c>
      <c r="AS25" s="23">
        <v>147.35833333333329</v>
      </c>
      <c r="AT25" s="23">
        <v>147.35833333333329</v>
      </c>
      <c r="AU25" s="23">
        <v>147.35833333333329</v>
      </c>
      <c r="AV25" s="23">
        <v>147.35833333333329</v>
      </c>
      <c r="AW25" s="23">
        <v>147.35833333333329</v>
      </c>
      <c r="AX25" s="100">
        <v>147.35833333333329</v>
      </c>
    </row>
    <row r="26" spans="2:50" x14ac:dyDescent="0.25">
      <c r="B26" s="102"/>
      <c r="C26" s="21"/>
      <c r="D26" s="7" t="s">
        <v>44</v>
      </c>
      <c r="E26" s="22" t="str">
        <f t="shared" si="0"/>
        <v>Dry</v>
      </c>
      <c r="F26" s="103">
        <v>64.3</v>
      </c>
      <c r="G26" s="19">
        <v>64.3</v>
      </c>
      <c r="H26" s="19">
        <v>64.3</v>
      </c>
      <c r="I26" s="19">
        <v>64.3</v>
      </c>
      <c r="J26" s="19">
        <v>64.3</v>
      </c>
      <c r="K26" s="19">
        <v>64.3</v>
      </c>
      <c r="L26" s="19">
        <v>64.3</v>
      </c>
      <c r="M26" s="19">
        <v>64.3</v>
      </c>
      <c r="N26" s="19">
        <v>64.3</v>
      </c>
      <c r="O26" s="104">
        <v>64.3</v>
      </c>
      <c r="P26" s="32"/>
      <c r="Q26" s="105">
        <f t="shared" si="1"/>
        <v>64.299999999999983</v>
      </c>
      <c r="R26" s="106">
        <f t="shared" si="2"/>
        <v>64.299999999999983</v>
      </c>
      <c r="S26" s="106">
        <f t="shared" si="2"/>
        <v>64.299999999999983</v>
      </c>
      <c r="T26" s="106">
        <f t="shared" si="2"/>
        <v>64.299999999999983</v>
      </c>
      <c r="U26" s="106">
        <f t="shared" si="2"/>
        <v>64.299999999999983</v>
      </c>
      <c r="V26" s="106">
        <f t="shared" si="2"/>
        <v>64.299999999999983</v>
      </c>
      <c r="W26" s="106">
        <f t="shared" si="2"/>
        <v>64.299999999999983</v>
      </c>
      <c r="X26" s="106">
        <f t="shared" si="2"/>
        <v>64.299999999999983</v>
      </c>
      <c r="Y26" s="106">
        <f t="shared" si="2"/>
        <v>64.299999999999983</v>
      </c>
      <c r="Z26" s="106">
        <f t="shared" si="2"/>
        <v>64.299999999999983</v>
      </c>
      <c r="AA26" s="106"/>
      <c r="AB26" s="20"/>
      <c r="AD26" s="107">
        <v>48.2</v>
      </c>
      <c r="AE26" s="108">
        <v>11.5</v>
      </c>
      <c r="AF26" s="108">
        <v>0</v>
      </c>
      <c r="AG26" s="109">
        <v>155.30000000000001</v>
      </c>
      <c r="AH26" s="108">
        <v>10.299999999999999</v>
      </c>
      <c r="AI26" s="108">
        <v>12.8</v>
      </c>
      <c r="AJ26" s="108">
        <v>84.5</v>
      </c>
      <c r="AK26" s="108">
        <v>9</v>
      </c>
      <c r="AL26" s="108">
        <v>0</v>
      </c>
      <c r="AM26" s="110">
        <v>64.3</v>
      </c>
      <c r="AO26" s="107">
        <v>64.3</v>
      </c>
      <c r="AP26" s="108">
        <v>64.3</v>
      </c>
      <c r="AQ26" s="108">
        <v>64.3</v>
      </c>
      <c r="AR26" s="109">
        <v>64.3</v>
      </c>
      <c r="AS26" s="108">
        <v>64.3</v>
      </c>
      <c r="AT26" s="108">
        <v>64.3</v>
      </c>
      <c r="AU26" s="108">
        <v>64.3</v>
      </c>
      <c r="AV26" s="108">
        <v>64.3</v>
      </c>
      <c r="AW26" s="108">
        <v>64.3</v>
      </c>
      <c r="AX26" s="110">
        <v>64.3</v>
      </c>
    </row>
    <row r="27" spans="2:50" ht="15.75" thickBot="1" x14ac:dyDescent="0.3">
      <c r="B27" s="111"/>
      <c r="C27" s="112"/>
      <c r="D27" s="25" t="s">
        <v>45</v>
      </c>
      <c r="E27" s="113" t="str">
        <f t="shared" si="0"/>
        <v>Dry</v>
      </c>
      <c r="F27" s="114">
        <v>28.676923076923075</v>
      </c>
      <c r="G27" s="17">
        <v>28.676923076923075</v>
      </c>
      <c r="H27" s="17">
        <v>28.676923076923075</v>
      </c>
      <c r="I27" s="17">
        <v>28.676923076923075</v>
      </c>
      <c r="J27" s="17">
        <v>28.676923076923075</v>
      </c>
      <c r="K27" s="17">
        <v>28.676923076923075</v>
      </c>
      <c r="L27" s="17">
        <v>28.676923076923075</v>
      </c>
      <c r="M27" s="17">
        <v>28.676923076923075</v>
      </c>
      <c r="N27" s="17">
        <v>28.676923076923075</v>
      </c>
      <c r="O27" s="115">
        <v>28.676923076923075</v>
      </c>
      <c r="P27" s="32"/>
      <c r="Q27" s="18">
        <f t="shared" si="1"/>
        <v>28.676923076923067</v>
      </c>
      <c r="R27" s="116">
        <f t="shared" si="2"/>
        <v>28.676923076923067</v>
      </c>
      <c r="S27" s="116">
        <f t="shared" si="2"/>
        <v>28.676923076923067</v>
      </c>
      <c r="T27" s="116">
        <f t="shared" si="2"/>
        <v>28.676923076923067</v>
      </c>
      <c r="U27" s="116">
        <f t="shared" si="2"/>
        <v>28.676923076923067</v>
      </c>
      <c r="V27" s="116">
        <f t="shared" si="2"/>
        <v>28.676923076923067</v>
      </c>
      <c r="W27" s="116">
        <f t="shared" si="2"/>
        <v>28.676923076923067</v>
      </c>
      <c r="X27" s="116">
        <f t="shared" si="2"/>
        <v>28.676923076923067</v>
      </c>
      <c r="Y27" s="116">
        <f t="shared" si="2"/>
        <v>28.676923076923067</v>
      </c>
      <c r="Z27" s="116">
        <f t="shared" si="2"/>
        <v>28.676923076923067</v>
      </c>
      <c r="AA27" s="116"/>
      <c r="AB27" s="117"/>
      <c r="AD27" s="118">
        <v>0</v>
      </c>
      <c r="AE27" s="119">
        <v>27.5</v>
      </c>
      <c r="AF27" s="119">
        <v>0</v>
      </c>
      <c r="AG27" s="120">
        <v>2.2999999999999998</v>
      </c>
      <c r="AH27" s="119">
        <v>103.29999999999998</v>
      </c>
      <c r="AI27" s="119">
        <v>11.9</v>
      </c>
      <c r="AJ27" s="119">
        <v>0</v>
      </c>
      <c r="AK27" s="119">
        <v>2.6</v>
      </c>
      <c r="AL27" s="119">
        <v>0.2</v>
      </c>
      <c r="AM27" s="121">
        <v>28.676923076923075</v>
      </c>
      <c r="AO27" s="118">
        <v>28.676923076923075</v>
      </c>
      <c r="AP27" s="119">
        <v>28.676923076923075</v>
      </c>
      <c r="AQ27" s="119">
        <v>28.676923076923075</v>
      </c>
      <c r="AR27" s="120">
        <v>28.676923076923075</v>
      </c>
      <c r="AS27" s="119">
        <v>28.676923076923075</v>
      </c>
      <c r="AT27" s="119">
        <v>28.676923076923075</v>
      </c>
      <c r="AU27" s="119">
        <v>28.676923076923075</v>
      </c>
      <c r="AV27" s="119">
        <v>28.676923076923075</v>
      </c>
      <c r="AW27" s="119">
        <v>28.676923076923075</v>
      </c>
      <c r="AX27" s="121">
        <v>28.676923076923075</v>
      </c>
    </row>
    <row r="28" spans="2:50" x14ac:dyDescent="0.25">
      <c r="B28" s="77" t="s">
        <v>46</v>
      </c>
      <c r="C28" s="3"/>
      <c r="D28" s="3"/>
      <c r="E28" s="78" t="s">
        <v>30</v>
      </c>
      <c r="F28" s="79" t="s">
        <v>31</v>
      </c>
      <c r="G28" s="80">
        <v>2</v>
      </c>
      <c r="H28" s="80">
        <v>3</v>
      </c>
      <c r="I28" s="81">
        <v>4</v>
      </c>
      <c r="J28" s="80">
        <v>5</v>
      </c>
      <c r="K28" s="80">
        <v>6</v>
      </c>
      <c r="L28" s="80">
        <v>7</v>
      </c>
      <c r="M28" s="80">
        <v>8</v>
      </c>
      <c r="N28" s="80">
        <v>9</v>
      </c>
      <c r="O28" s="82">
        <v>10</v>
      </c>
      <c r="Q28" s="281" t="s">
        <v>32</v>
      </c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3"/>
      <c r="AD28" s="79" t="s">
        <v>31</v>
      </c>
      <c r="AE28" s="80">
        <v>2</v>
      </c>
      <c r="AF28" s="80">
        <v>3</v>
      </c>
      <c r="AG28" s="81">
        <v>4</v>
      </c>
      <c r="AH28" s="80">
        <v>5</v>
      </c>
      <c r="AI28" s="80">
        <v>6</v>
      </c>
      <c r="AJ28" s="80">
        <v>7</v>
      </c>
      <c r="AK28" s="80">
        <v>8</v>
      </c>
      <c r="AL28" s="80">
        <v>9</v>
      </c>
      <c r="AM28" s="82">
        <v>10</v>
      </c>
      <c r="AO28" s="79" t="s">
        <v>31</v>
      </c>
      <c r="AP28" s="80">
        <v>2</v>
      </c>
      <c r="AQ28" s="80">
        <v>3</v>
      </c>
      <c r="AR28" s="81">
        <v>4</v>
      </c>
      <c r="AS28" s="80">
        <v>5</v>
      </c>
      <c r="AT28" s="80">
        <v>6</v>
      </c>
      <c r="AU28" s="80">
        <v>7</v>
      </c>
      <c r="AV28" s="80">
        <v>8</v>
      </c>
      <c r="AW28" s="80">
        <v>9</v>
      </c>
      <c r="AX28" s="82">
        <v>10</v>
      </c>
    </row>
    <row r="29" spans="2:50" x14ac:dyDescent="0.25">
      <c r="B29" s="85" t="s">
        <v>33</v>
      </c>
      <c r="C29" s="86">
        <v>1</v>
      </c>
      <c r="D29" s="87" t="e">
        <v>#VALUE!</v>
      </c>
      <c r="E29" s="87"/>
      <c r="F29" s="88">
        <v>2014</v>
      </c>
      <c r="G29" s="4">
        <v>2014</v>
      </c>
      <c r="H29" s="4">
        <v>2014</v>
      </c>
      <c r="I29" s="4">
        <v>2014</v>
      </c>
      <c r="J29" s="4">
        <v>2014</v>
      </c>
      <c r="K29" s="4">
        <v>2014</v>
      </c>
      <c r="L29" s="4">
        <v>2014</v>
      </c>
      <c r="M29" s="4">
        <v>2014</v>
      </c>
      <c r="N29" s="4">
        <v>2014</v>
      </c>
      <c r="O29" s="89">
        <v>2014</v>
      </c>
      <c r="Q29" s="282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1"/>
      <c r="AD29" s="88">
        <v>2005</v>
      </c>
      <c r="AE29" s="4">
        <v>2006</v>
      </c>
      <c r="AF29" s="4">
        <v>2007</v>
      </c>
      <c r="AG29" s="124">
        <v>2008</v>
      </c>
      <c r="AH29" s="4">
        <v>2009</v>
      </c>
      <c r="AI29" s="4">
        <v>2010</v>
      </c>
      <c r="AJ29" s="4">
        <v>2011</v>
      </c>
      <c r="AK29" s="4">
        <v>2012</v>
      </c>
      <c r="AL29" s="4">
        <v>2013</v>
      </c>
      <c r="AM29" s="89">
        <v>2014</v>
      </c>
      <c r="AO29" s="88">
        <v>2014</v>
      </c>
      <c r="AP29" s="4">
        <v>2014</v>
      </c>
      <c r="AQ29" s="4">
        <v>2014</v>
      </c>
      <c r="AR29" s="124">
        <v>2014</v>
      </c>
      <c r="AS29" s="4">
        <v>2014</v>
      </c>
      <c r="AT29" s="4">
        <v>2014</v>
      </c>
      <c r="AU29" s="4">
        <v>2014</v>
      </c>
      <c r="AV29" s="4">
        <v>2014</v>
      </c>
      <c r="AW29" s="4">
        <v>2014</v>
      </c>
      <c r="AX29" s="89">
        <v>2014</v>
      </c>
    </row>
    <row r="30" spans="2:50" x14ac:dyDescent="0.25">
      <c r="B30" s="5"/>
      <c r="C30" s="92"/>
      <c r="D30" s="6" t="s">
        <v>34</v>
      </c>
      <c r="E30" s="93" t="str">
        <f>E16</f>
        <v>Dry</v>
      </c>
      <c r="F30" s="125">
        <v>24.190322580645159</v>
      </c>
      <c r="G30" s="11">
        <v>24.190322580645159</v>
      </c>
      <c r="H30" s="11">
        <v>24.190322580645159</v>
      </c>
      <c r="I30" s="11">
        <v>24.190322580645159</v>
      </c>
      <c r="J30" s="11">
        <v>24.190322580645159</v>
      </c>
      <c r="K30" s="11">
        <v>24.190322580645159</v>
      </c>
      <c r="L30" s="11">
        <v>24.190322580645159</v>
      </c>
      <c r="M30" s="11">
        <v>24.190322580645159</v>
      </c>
      <c r="N30" s="11">
        <v>24.190322580645159</v>
      </c>
      <c r="O30" s="126">
        <v>24.190322580645159</v>
      </c>
      <c r="Q30" s="12">
        <f t="shared" ref="Q30:Q41" si="3">AVERAGE(F30:O30)</f>
        <v>24.190322580645159</v>
      </c>
      <c r="R30" s="127">
        <f t="shared" ref="R30:Z41" si="4">$Q30</f>
        <v>24.190322580645159</v>
      </c>
      <c r="S30" s="127">
        <f t="shared" si="4"/>
        <v>24.190322580645159</v>
      </c>
      <c r="T30" s="127">
        <f t="shared" si="4"/>
        <v>24.190322580645159</v>
      </c>
      <c r="U30" s="127">
        <f t="shared" si="4"/>
        <v>24.190322580645159</v>
      </c>
      <c r="V30" s="127">
        <f t="shared" si="4"/>
        <v>24.190322580645159</v>
      </c>
      <c r="W30" s="127">
        <f t="shared" si="4"/>
        <v>24.190322580645159</v>
      </c>
      <c r="X30" s="127">
        <f t="shared" si="4"/>
        <v>24.190322580645159</v>
      </c>
      <c r="Y30" s="127">
        <f t="shared" si="4"/>
        <v>24.190322580645159</v>
      </c>
      <c r="Z30" s="127">
        <f t="shared" si="4"/>
        <v>24.190322580645159</v>
      </c>
      <c r="AA30" s="97"/>
      <c r="AB30" s="24"/>
      <c r="AD30" s="128">
        <v>21.122580645161289</v>
      </c>
      <c r="AE30" s="129">
        <v>21.867741935483874</v>
      </c>
      <c r="AF30" s="129">
        <v>22.298387096774189</v>
      </c>
      <c r="AG30" s="130">
        <v>22.180645161290318</v>
      </c>
      <c r="AH30" s="129">
        <v>21.437096774193552</v>
      </c>
      <c r="AI30" s="129">
        <v>21.633870967741931</v>
      </c>
      <c r="AJ30" s="129">
        <v>21.953225806451616</v>
      </c>
      <c r="AK30" s="129">
        <v>21.808064516129033</v>
      </c>
      <c r="AL30" s="129">
        <v>22.398387096774194</v>
      </c>
      <c r="AM30" s="131">
        <v>24.190322580645159</v>
      </c>
      <c r="AO30" s="128">
        <v>24.190322580645159</v>
      </c>
      <c r="AP30" s="129">
        <v>24.190322580645159</v>
      </c>
      <c r="AQ30" s="129">
        <v>24.190322580645159</v>
      </c>
      <c r="AR30" s="130">
        <v>24.190322580645159</v>
      </c>
      <c r="AS30" s="129">
        <v>24.190322580645159</v>
      </c>
      <c r="AT30" s="129">
        <v>24.190322580645159</v>
      </c>
      <c r="AU30" s="129">
        <v>24.190322580645159</v>
      </c>
      <c r="AV30" s="129">
        <v>24.190322580645159</v>
      </c>
      <c r="AW30" s="129">
        <v>24.190322580645159</v>
      </c>
      <c r="AX30" s="131">
        <v>24.190322580645159</v>
      </c>
    </row>
    <row r="31" spans="2:50" x14ac:dyDescent="0.25">
      <c r="B31" s="5"/>
      <c r="C31" s="92"/>
      <c r="D31" s="6" t="s">
        <v>35</v>
      </c>
      <c r="E31" s="93" t="str">
        <f t="shared" ref="E31:E41" si="5">E17</f>
        <v>Dry</v>
      </c>
      <c r="F31" s="125">
        <v>24.782142857142858</v>
      </c>
      <c r="G31" s="11">
        <v>24.782142857142858</v>
      </c>
      <c r="H31" s="11">
        <v>24.782142857142858</v>
      </c>
      <c r="I31" s="11">
        <v>24.782142857142858</v>
      </c>
      <c r="J31" s="11">
        <v>24.782142857142858</v>
      </c>
      <c r="K31" s="11">
        <v>24.782142857142858</v>
      </c>
      <c r="L31" s="11">
        <v>24.782142857142858</v>
      </c>
      <c r="M31" s="11">
        <v>24.782142857142858</v>
      </c>
      <c r="N31" s="11">
        <v>24.782142857142858</v>
      </c>
      <c r="O31" s="126">
        <v>24.782142857142858</v>
      </c>
      <c r="Q31" s="12">
        <f t="shared" si="3"/>
        <v>24.782142857142855</v>
      </c>
      <c r="R31" s="127">
        <f t="shared" si="4"/>
        <v>24.782142857142855</v>
      </c>
      <c r="S31" s="127">
        <f t="shared" si="4"/>
        <v>24.782142857142855</v>
      </c>
      <c r="T31" s="127">
        <f t="shared" si="4"/>
        <v>24.782142857142855</v>
      </c>
      <c r="U31" s="127">
        <f t="shared" si="4"/>
        <v>24.782142857142855</v>
      </c>
      <c r="V31" s="127">
        <f t="shared" si="4"/>
        <v>24.782142857142855</v>
      </c>
      <c r="W31" s="127">
        <f t="shared" si="4"/>
        <v>24.782142857142855</v>
      </c>
      <c r="X31" s="127">
        <f t="shared" si="4"/>
        <v>24.782142857142855</v>
      </c>
      <c r="Y31" s="127">
        <f t="shared" si="4"/>
        <v>24.782142857142855</v>
      </c>
      <c r="Z31" s="127">
        <f t="shared" si="4"/>
        <v>24.782142857142855</v>
      </c>
      <c r="AA31" s="97"/>
      <c r="AB31" s="24"/>
      <c r="AD31" s="128">
        <v>22.8</v>
      </c>
      <c r="AE31" s="129">
        <v>22.692857142857147</v>
      </c>
      <c r="AF31" s="129">
        <v>22.36785714285714</v>
      </c>
      <c r="AG31" s="130">
        <v>22.32586206896552</v>
      </c>
      <c r="AH31" s="129">
        <v>22.317857142857147</v>
      </c>
      <c r="AI31" s="129">
        <v>22.398214285714285</v>
      </c>
      <c r="AJ31" s="129">
        <v>22.658928571428568</v>
      </c>
      <c r="AK31" s="129">
        <v>22.272413793103446</v>
      </c>
      <c r="AL31" s="129">
        <v>23.36964285714286</v>
      </c>
      <c r="AM31" s="131">
        <v>24.782142857142858</v>
      </c>
      <c r="AO31" s="128">
        <v>24.782142857142858</v>
      </c>
      <c r="AP31" s="129">
        <v>24.782142857142858</v>
      </c>
      <c r="AQ31" s="129">
        <v>24.782142857142858</v>
      </c>
      <c r="AR31" s="130">
        <v>24.782142857142858</v>
      </c>
      <c r="AS31" s="129">
        <v>24.782142857142858</v>
      </c>
      <c r="AT31" s="129">
        <v>24.782142857142858</v>
      </c>
      <c r="AU31" s="129">
        <v>24.782142857142858</v>
      </c>
      <c r="AV31" s="129">
        <v>24.782142857142858</v>
      </c>
      <c r="AW31" s="129">
        <v>24.782142857142858</v>
      </c>
      <c r="AX31" s="131">
        <v>24.782142857142858</v>
      </c>
    </row>
    <row r="32" spans="2:50" x14ac:dyDescent="0.25">
      <c r="B32" s="5"/>
      <c r="C32" s="92"/>
      <c r="D32" s="6" t="s">
        <v>36</v>
      </c>
      <c r="E32" s="93" t="str">
        <f t="shared" si="5"/>
        <v>Wet</v>
      </c>
      <c r="F32" s="125">
        <v>24.719354838709677</v>
      </c>
      <c r="G32" s="11">
        <v>24.719354838709677</v>
      </c>
      <c r="H32" s="11">
        <v>24.719354838709677</v>
      </c>
      <c r="I32" s="11">
        <v>24.719354838709677</v>
      </c>
      <c r="J32" s="11">
        <v>24.719354838709677</v>
      </c>
      <c r="K32" s="11">
        <v>24.719354838709677</v>
      </c>
      <c r="L32" s="11">
        <v>24.719354838709677</v>
      </c>
      <c r="M32" s="11">
        <v>24.719354838709677</v>
      </c>
      <c r="N32" s="11">
        <v>24.719354838709677</v>
      </c>
      <c r="O32" s="126">
        <v>24.719354838709677</v>
      </c>
      <c r="Q32" s="12">
        <f t="shared" si="3"/>
        <v>24.719354838709677</v>
      </c>
      <c r="R32" s="127">
        <f t="shared" si="4"/>
        <v>24.719354838709677</v>
      </c>
      <c r="S32" s="127">
        <f t="shared" si="4"/>
        <v>24.719354838709677</v>
      </c>
      <c r="T32" s="127">
        <f t="shared" si="4"/>
        <v>24.719354838709677</v>
      </c>
      <c r="U32" s="127">
        <f t="shared" si="4"/>
        <v>24.719354838709677</v>
      </c>
      <c r="V32" s="127">
        <f t="shared" si="4"/>
        <v>24.719354838709677</v>
      </c>
      <c r="W32" s="127">
        <f t="shared" si="4"/>
        <v>24.719354838709677</v>
      </c>
      <c r="X32" s="127">
        <f t="shared" si="4"/>
        <v>24.719354838709677</v>
      </c>
      <c r="Y32" s="127">
        <f t="shared" si="4"/>
        <v>24.719354838709677</v>
      </c>
      <c r="Z32" s="127">
        <f t="shared" si="4"/>
        <v>24.719354838709677</v>
      </c>
      <c r="AA32" s="97"/>
      <c r="AB32" s="24"/>
      <c r="AD32" s="128">
        <v>22.695161290322584</v>
      </c>
      <c r="AE32" s="129">
        <v>21.891935483870967</v>
      </c>
      <c r="AF32" s="129">
        <v>22.375806451612902</v>
      </c>
      <c r="AG32" s="130">
        <v>22.574999999999999</v>
      </c>
      <c r="AH32" s="129">
        <v>22.355157818579659</v>
      </c>
      <c r="AI32" s="129">
        <v>21.996774193548386</v>
      </c>
      <c r="AJ32" s="129">
        <v>23.133870967741942</v>
      </c>
      <c r="AK32" s="129">
        <v>23.486666666666668</v>
      </c>
      <c r="AL32" s="129">
        <v>23.583870967741937</v>
      </c>
      <c r="AM32" s="131">
        <v>24.719354838709677</v>
      </c>
      <c r="AO32" s="128">
        <v>24.719354838709677</v>
      </c>
      <c r="AP32" s="129">
        <v>24.719354838709677</v>
      </c>
      <c r="AQ32" s="129">
        <v>24.719354838709677</v>
      </c>
      <c r="AR32" s="130">
        <v>24.719354838709677</v>
      </c>
      <c r="AS32" s="129">
        <v>24.719354838709677</v>
      </c>
      <c r="AT32" s="129">
        <v>24.719354838709677</v>
      </c>
      <c r="AU32" s="129">
        <v>24.719354838709677</v>
      </c>
      <c r="AV32" s="129">
        <v>24.719354838709677</v>
      </c>
      <c r="AW32" s="129">
        <v>24.719354838709677</v>
      </c>
      <c r="AX32" s="131">
        <v>24.719354838709677</v>
      </c>
    </row>
    <row r="33" spans="2:50" x14ac:dyDescent="0.25">
      <c r="B33" s="5"/>
      <c r="C33" s="92"/>
      <c r="D33" s="6" t="s">
        <v>37</v>
      </c>
      <c r="E33" s="93" t="str">
        <f t="shared" si="5"/>
        <v>Wet</v>
      </c>
      <c r="F33" s="125">
        <v>23.906666666666666</v>
      </c>
      <c r="G33" s="11">
        <v>23.906666666666666</v>
      </c>
      <c r="H33" s="11">
        <v>23.906666666666666</v>
      </c>
      <c r="I33" s="11">
        <v>23.906666666666666</v>
      </c>
      <c r="J33" s="11">
        <v>23.906666666666666</v>
      </c>
      <c r="K33" s="11">
        <v>23.906666666666666</v>
      </c>
      <c r="L33" s="11">
        <v>23.906666666666666</v>
      </c>
      <c r="M33" s="11">
        <v>23.906666666666666</v>
      </c>
      <c r="N33" s="11">
        <v>23.906666666666666</v>
      </c>
      <c r="O33" s="126">
        <v>23.906666666666666</v>
      </c>
      <c r="Q33" s="12">
        <f t="shared" si="3"/>
        <v>23.906666666666666</v>
      </c>
      <c r="R33" s="127">
        <f t="shared" si="4"/>
        <v>23.906666666666666</v>
      </c>
      <c r="S33" s="127">
        <f t="shared" si="4"/>
        <v>23.906666666666666</v>
      </c>
      <c r="T33" s="127">
        <f t="shared" si="4"/>
        <v>23.906666666666666</v>
      </c>
      <c r="U33" s="127">
        <f t="shared" si="4"/>
        <v>23.906666666666666</v>
      </c>
      <c r="V33" s="127">
        <f t="shared" si="4"/>
        <v>23.906666666666666</v>
      </c>
      <c r="W33" s="127">
        <f t="shared" si="4"/>
        <v>23.906666666666666</v>
      </c>
      <c r="X33" s="127">
        <f t="shared" si="4"/>
        <v>23.906666666666666</v>
      </c>
      <c r="Y33" s="127">
        <f t="shared" si="4"/>
        <v>23.906666666666666</v>
      </c>
      <c r="Z33" s="127">
        <f t="shared" si="4"/>
        <v>23.906666666666666</v>
      </c>
      <c r="AA33" s="97"/>
      <c r="AB33" s="24"/>
      <c r="AD33" s="128">
        <v>22.13</v>
      </c>
      <c r="AE33" s="129">
        <v>20.876666666666669</v>
      </c>
      <c r="AF33" s="129">
        <v>21.423333333333339</v>
      </c>
      <c r="AG33" s="130">
        <v>22.536666666666672</v>
      </c>
      <c r="AH33" s="129">
        <v>23.686666666666664</v>
      </c>
      <c r="AI33" s="129">
        <v>22.27833333333334</v>
      </c>
      <c r="AJ33" s="129">
        <v>23.360000000000007</v>
      </c>
      <c r="AK33" s="129">
        <v>21.828333333333337</v>
      </c>
      <c r="AL33" s="129">
        <v>22.516666666666666</v>
      </c>
      <c r="AM33" s="131">
        <v>23.906666666666666</v>
      </c>
      <c r="AO33" s="128">
        <v>23.906666666666666</v>
      </c>
      <c r="AP33" s="129">
        <v>23.906666666666666</v>
      </c>
      <c r="AQ33" s="129">
        <v>23.906666666666666</v>
      </c>
      <c r="AR33" s="130">
        <v>23.906666666666666</v>
      </c>
      <c r="AS33" s="129">
        <v>23.906666666666666</v>
      </c>
      <c r="AT33" s="129">
        <v>23.906666666666666</v>
      </c>
      <c r="AU33" s="129">
        <v>23.906666666666666</v>
      </c>
      <c r="AV33" s="129">
        <v>23.906666666666666</v>
      </c>
      <c r="AW33" s="129">
        <v>23.906666666666666</v>
      </c>
      <c r="AX33" s="131">
        <v>23.906666666666666</v>
      </c>
    </row>
    <row r="34" spans="2:50" x14ac:dyDescent="0.25">
      <c r="B34" s="5"/>
      <c r="C34" s="92"/>
      <c r="D34" s="6" t="s">
        <v>38</v>
      </c>
      <c r="E34" s="93" t="str">
        <f t="shared" si="5"/>
        <v>Wet</v>
      </c>
      <c r="F34" s="125">
        <v>23.443548387096776</v>
      </c>
      <c r="G34" s="11">
        <v>23.443548387096776</v>
      </c>
      <c r="H34" s="11">
        <v>23.443548387096776</v>
      </c>
      <c r="I34" s="11">
        <v>23.443548387096776</v>
      </c>
      <c r="J34" s="11">
        <v>23.443548387096776</v>
      </c>
      <c r="K34" s="11">
        <v>23.443548387096776</v>
      </c>
      <c r="L34" s="11">
        <v>23.443548387096776</v>
      </c>
      <c r="M34" s="11">
        <v>23.443548387096776</v>
      </c>
      <c r="N34" s="11">
        <v>23.443548387096776</v>
      </c>
      <c r="O34" s="126">
        <v>23.443548387096776</v>
      </c>
      <c r="Q34" s="12">
        <f t="shared" si="3"/>
        <v>23.443548387096772</v>
      </c>
      <c r="R34" s="127">
        <f t="shared" si="4"/>
        <v>23.443548387096772</v>
      </c>
      <c r="S34" s="127">
        <f t="shared" si="4"/>
        <v>23.443548387096772</v>
      </c>
      <c r="T34" s="127">
        <f t="shared" si="4"/>
        <v>23.443548387096772</v>
      </c>
      <c r="U34" s="127">
        <f t="shared" si="4"/>
        <v>23.443548387096772</v>
      </c>
      <c r="V34" s="127">
        <f t="shared" si="4"/>
        <v>23.443548387096772</v>
      </c>
      <c r="W34" s="127">
        <f t="shared" si="4"/>
        <v>23.443548387096772</v>
      </c>
      <c r="X34" s="127">
        <f t="shared" si="4"/>
        <v>23.443548387096772</v>
      </c>
      <c r="Y34" s="127">
        <f t="shared" si="4"/>
        <v>23.443548387096772</v>
      </c>
      <c r="Z34" s="127">
        <f t="shared" si="4"/>
        <v>23.443548387096772</v>
      </c>
      <c r="AA34" s="97"/>
      <c r="AB34" s="24"/>
      <c r="AD34" s="128">
        <v>20.779032258064518</v>
      </c>
      <c r="AE34" s="129">
        <v>20.869354838709675</v>
      </c>
      <c r="AF34" s="129">
        <v>21.496774193548386</v>
      </c>
      <c r="AG34" s="130">
        <v>21.469354838709677</v>
      </c>
      <c r="AH34" s="129">
        <v>22.146774193548389</v>
      </c>
      <c r="AI34" s="129">
        <v>22.054838709677419</v>
      </c>
      <c r="AJ34" s="129">
        <v>21.838709677419359</v>
      </c>
      <c r="AK34" s="129">
        <v>22.811290322580643</v>
      </c>
      <c r="AL34" s="129">
        <v>21.558596594323614</v>
      </c>
      <c r="AM34" s="131">
        <v>23.443548387096776</v>
      </c>
      <c r="AO34" s="128">
        <v>23.443548387096776</v>
      </c>
      <c r="AP34" s="129">
        <v>23.443548387096776</v>
      </c>
      <c r="AQ34" s="129">
        <v>23.443548387096776</v>
      </c>
      <c r="AR34" s="130">
        <v>23.443548387096776</v>
      </c>
      <c r="AS34" s="129">
        <v>23.443548387096776</v>
      </c>
      <c r="AT34" s="129">
        <v>23.443548387096776</v>
      </c>
      <c r="AU34" s="129">
        <v>23.443548387096776</v>
      </c>
      <c r="AV34" s="129">
        <v>23.443548387096776</v>
      </c>
      <c r="AW34" s="129">
        <v>23.443548387096776</v>
      </c>
      <c r="AX34" s="131">
        <v>23.443548387096776</v>
      </c>
    </row>
    <row r="35" spans="2:50" x14ac:dyDescent="0.25">
      <c r="B35" s="5"/>
      <c r="C35" s="92"/>
      <c r="D35" s="6" t="s">
        <v>39</v>
      </c>
      <c r="E35" s="93" t="str">
        <f t="shared" si="5"/>
        <v>Dry</v>
      </c>
      <c r="F35" s="125">
        <v>22.966666666666669</v>
      </c>
      <c r="G35" s="11">
        <v>22.966666666666669</v>
      </c>
      <c r="H35" s="11">
        <v>22.966666666666669</v>
      </c>
      <c r="I35" s="11">
        <v>22.966666666666669</v>
      </c>
      <c r="J35" s="11">
        <v>22.966666666666669</v>
      </c>
      <c r="K35" s="11">
        <v>22.966666666666669</v>
      </c>
      <c r="L35" s="11">
        <v>22.966666666666669</v>
      </c>
      <c r="M35" s="11">
        <v>22.966666666666669</v>
      </c>
      <c r="N35" s="11">
        <v>22.966666666666669</v>
      </c>
      <c r="O35" s="126">
        <v>22.966666666666669</v>
      </c>
      <c r="Q35" s="12">
        <f t="shared" si="3"/>
        <v>22.966666666666669</v>
      </c>
      <c r="R35" s="127">
        <f t="shared" si="4"/>
        <v>22.966666666666669</v>
      </c>
      <c r="S35" s="127">
        <f t="shared" si="4"/>
        <v>22.966666666666669</v>
      </c>
      <c r="T35" s="127">
        <f t="shared" si="4"/>
        <v>22.966666666666669</v>
      </c>
      <c r="U35" s="127">
        <f t="shared" si="4"/>
        <v>22.966666666666669</v>
      </c>
      <c r="V35" s="127">
        <f t="shared" si="4"/>
        <v>22.966666666666669</v>
      </c>
      <c r="W35" s="127">
        <f t="shared" si="4"/>
        <v>22.966666666666669</v>
      </c>
      <c r="X35" s="127">
        <f t="shared" si="4"/>
        <v>22.966666666666669</v>
      </c>
      <c r="Y35" s="127">
        <f t="shared" si="4"/>
        <v>22.966666666666669</v>
      </c>
      <c r="Z35" s="127">
        <f t="shared" si="4"/>
        <v>22.966666666666669</v>
      </c>
      <c r="AA35" s="97"/>
      <c r="AB35" s="24"/>
      <c r="AD35" s="128">
        <v>20.278333333333332</v>
      </c>
      <c r="AE35" s="129">
        <v>20.114999999999998</v>
      </c>
      <c r="AF35" s="129">
        <v>19.72666666666667</v>
      </c>
      <c r="AG35" s="130">
        <v>19.979999999999997</v>
      </c>
      <c r="AH35" s="129">
        <v>21.475000000000005</v>
      </c>
      <c r="AI35" s="129">
        <v>20.916666666666671</v>
      </c>
      <c r="AJ35" s="129">
        <v>20.445000000000004</v>
      </c>
      <c r="AK35" s="129">
        <v>20.998333333333335</v>
      </c>
      <c r="AL35" s="129">
        <v>20.728333333333332</v>
      </c>
      <c r="AM35" s="131">
        <v>22.966666666666669</v>
      </c>
      <c r="AO35" s="128">
        <v>22.966666666666669</v>
      </c>
      <c r="AP35" s="129">
        <v>22.966666666666669</v>
      </c>
      <c r="AQ35" s="129">
        <v>22.966666666666669</v>
      </c>
      <c r="AR35" s="130">
        <v>22.966666666666669</v>
      </c>
      <c r="AS35" s="129">
        <v>22.966666666666669</v>
      </c>
      <c r="AT35" s="129">
        <v>22.966666666666669</v>
      </c>
      <c r="AU35" s="129">
        <v>22.966666666666669</v>
      </c>
      <c r="AV35" s="129">
        <v>22.966666666666669</v>
      </c>
      <c r="AW35" s="129">
        <v>22.966666666666669</v>
      </c>
      <c r="AX35" s="131">
        <v>22.966666666666669</v>
      </c>
    </row>
    <row r="36" spans="2:50" x14ac:dyDescent="0.25">
      <c r="B36" s="5"/>
      <c r="C36" s="92"/>
      <c r="D36" s="6" t="s">
        <v>40</v>
      </c>
      <c r="E36" s="93" t="str">
        <f t="shared" si="5"/>
        <v>Wet</v>
      </c>
      <c r="F36" s="125">
        <v>22.459824046920815</v>
      </c>
      <c r="G36" s="11">
        <v>22.459824046920815</v>
      </c>
      <c r="H36" s="11">
        <v>22.459824046920815</v>
      </c>
      <c r="I36" s="11">
        <v>22.459824046920815</v>
      </c>
      <c r="J36" s="11">
        <v>22.459824046920815</v>
      </c>
      <c r="K36" s="11">
        <v>22.459824046920815</v>
      </c>
      <c r="L36" s="11">
        <v>22.459824046920815</v>
      </c>
      <c r="M36" s="11">
        <v>22.459824046920815</v>
      </c>
      <c r="N36" s="11">
        <v>22.459824046920815</v>
      </c>
      <c r="O36" s="126">
        <v>22.459824046920815</v>
      </c>
      <c r="Q36" s="12">
        <f t="shared" si="3"/>
        <v>22.459824046920811</v>
      </c>
      <c r="R36" s="127">
        <f t="shared" si="4"/>
        <v>22.459824046920811</v>
      </c>
      <c r="S36" s="127">
        <f t="shared" si="4"/>
        <v>22.459824046920811</v>
      </c>
      <c r="T36" s="127">
        <f t="shared" si="4"/>
        <v>22.459824046920811</v>
      </c>
      <c r="U36" s="127">
        <f t="shared" si="4"/>
        <v>22.459824046920811</v>
      </c>
      <c r="V36" s="127">
        <f t="shared" si="4"/>
        <v>22.459824046920811</v>
      </c>
      <c r="W36" s="127">
        <f t="shared" si="4"/>
        <v>22.459824046920811</v>
      </c>
      <c r="X36" s="127">
        <f t="shared" si="4"/>
        <v>22.459824046920811</v>
      </c>
      <c r="Y36" s="127">
        <f t="shared" si="4"/>
        <v>22.459824046920811</v>
      </c>
      <c r="Z36" s="127">
        <f t="shared" si="4"/>
        <v>22.459824046920811</v>
      </c>
      <c r="AA36" s="97"/>
      <c r="AB36" s="24"/>
      <c r="AD36" s="128">
        <v>19.190322580645155</v>
      </c>
      <c r="AE36" s="129">
        <v>19.245161290322581</v>
      </c>
      <c r="AF36" s="129">
        <v>19.495161290322585</v>
      </c>
      <c r="AG36" s="130">
        <v>19.191935483870971</v>
      </c>
      <c r="AH36" s="129">
        <v>20.046774193548384</v>
      </c>
      <c r="AI36" s="129">
        <v>20.029032258064515</v>
      </c>
      <c r="AJ36" s="129">
        <v>19.920967741935481</v>
      </c>
      <c r="AK36" s="129">
        <v>19.683870967741942</v>
      </c>
      <c r="AL36" s="129">
        <v>20.587096774193551</v>
      </c>
      <c r="AM36" s="131">
        <v>22.459824046920815</v>
      </c>
      <c r="AO36" s="128">
        <v>22.459824046920815</v>
      </c>
      <c r="AP36" s="129">
        <v>22.459824046920815</v>
      </c>
      <c r="AQ36" s="129">
        <v>22.459824046920815</v>
      </c>
      <c r="AR36" s="130">
        <v>22.459824046920815</v>
      </c>
      <c r="AS36" s="129">
        <v>22.459824046920815</v>
      </c>
      <c r="AT36" s="129">
        <v>22.459824046920815</v>
      </c>
      <c r="AU36" s="129">
        <v>22.459824046920815</v>
      </c>
      <c r="AV36" s="129">
        <v>22.459824046920815</v>
      </c>
      <c r="AW36" s="129">
        <v>22.459824046920815</v>
      </c>
      <c r="AX36" s="131">
        <v>22.459824046920815</v>
      </c>
    </row>
    <row r="37" spans="2:50" x14ac:dyDescent="0.25">
      <c r="B37" s="5"/>
      <c r="C37" s="92"/>
      <c r="D37" s="6" t="s">
        <v>41</v>
      </c>
      <c r="E37" s="93" t="str">
        <f t="shared" si="5"/>
        <v>Dry</v>
      </c>
      <c r="F37" s="125">
        <v>22.730107526881717</v>
      </c>
      <c r="G37" s="11">
        <v>22.730107526881717</v>
      </c>
      <c r="H37" s="11">
        <v>22.730107526881717</v>
      </c>
      <c r="I37" s="11">
        <v>22.730107526881717</v>
      </c>
      <c r="J37" s="11">
        <v>22.730107526881717</v>
      </c>
      <c r="K37" s="11">
        <v>22.730107526881717</v>
      </c>
      <c r="L37" s="11">
        <v>22.730107526881717</v>
      </c>
      <c r="M37" s="11">
        <v>22.730107526881717</v>
      </c>
      <c r="N37" s="11">
        <v>22.730107526881717</v>
      </c>
      <c r="O37" s="126">
        <v>22.730107526881717</v>
      </c>
      <c r="Q37" s="12">
        <f t="shared" si="3"/>
        <v>22.730107526881714</v>
      </c>
      <c r="R37" s="127">
        <f t="shared" si="4"/>
        <v>22.730107526881714</v>
      </c>
      <c r="S37" s="127">
        <f t="shared" si="4"/>
        <v>22.730107526881714</v>
      </c>
      <c r="T37" s="127">
        <f t="shared" si="4"/>
        <v>22.730107526881714</v>
      </c>
      <c r="U37" s="127">
        <f t="shared" si="4"/>
        <v>22.730107526881714</v>
      </c>
      <c r="V37" s="127">
        <f t="shared" si="4"/>
        <v>22.730107526881714</v>
      </c>
      <c r="W37" s="127">
        <f t="shared" si="4"/>
        <v>22.730107526881714</v>
      </c>
      <c r="X37" s="127">
        <f t="shared" si="4"/>
        <v>22.730107526881714</v>
      </c>
      <c r="Y37" s="127">
        <f t="shared" si="4"/>
        <v>22.730107526881714</v>
      </c>
      <c r="Z37" s="127">
        <f t="shared" si="4"/>
        <v>22.730107526881714</v>
      </c>
      <c r="AA37" s="97"/>
      <c r="AB37" s="24"/>
      <c r="AD37" s="128">
        <v>19.962903225806453</v>
      </c>
      <c r="AE37" s="129">
        <v>19.356451612903225</v>
      </c>
      <c r="AF37" s="129">
        <v>19.653225806451612</v>
      </c>
      <c r="AG37" s="130">
        <v>19.725806451612907</v>
      </c>
      <c r="AH37" s="129">
        <v>20.512903225806451</v>
      </c>
      <c r="AI37" s="129">
        <v>20.195161290322577</v>
      </c>
      <c r="AJ37" s="129">
        <v>20.016129032258068</v>
      </c>
      <c r="AK37" s="129">
        <v>19.895770966569941</v>
      </c>
      <c r="AL37" s="129">
        <v>21.240322580645163</v>
      </c>
      <c r="AM37" s="131">
        <v>22.730107526881717</v>
      </c>
      <c r="AO37" s="128">
        <v>22.730107526881717</v>
      </c>
      <c r="AP37" s="129">
        <v>22.730107526881717</v>
      </c>
      <c r="AQ37" s="129">
        <v>22.730107526881717</v>
      </c>
      <c r="AR37" s="130">
        <v>22.730107526881717</v>
      </c>
      <c r="AS37" s="129">
        <v>22.730107526881717</v>
      </c>
      <c r="AT37" s="129">
        <v>22.730107526881717</v>
      </c>
      <c r="AU37" s="129">
        <v>22.730107526881717</v>
      </c>
      <c r="AV37" s="129">
        <v>22.730107526881717</v>
      </c>
      <c r="AW37" s="129">
        <v>22.730107526881717</v>
      </c>
      <c r="AX37" s="131">
        <v>22.730107526881717</v>
      </c>
    </row>
    <row r="38" spans="2:50" x14ac:dyDescent="0.25">
      <c r="B38" s="5"/>
      <c r="C38" s="92"/>
      <c r="D38" s="6" t="s">
        <v>42</v>
      </c>
      <c r="E38" s="93" t="str">
        <f t="shared" si="5"/>
        <v>Wet</v>
      </c>
      <c r="F38" s="125">
        <v>23.331666666666663</v>
      </c>
      <c r="G38" s="11">
        <v>23.331666666666663</v>
      </c>
      <c r="H38" s="11">
        <v>23.331666666666663</v>
      </c>
      <c r="I38" s="11">
        <v>23.331666666666663</v>
      </c>
      <c r="J38" s="11">
        <v>23.331666666666663</v>
      </c>
      <c r="K38" s="11">
        <v>23.331666666666663</v>
      </c>
      <c r="L38" s="11">
        <v>23.331666666666663</v>
      </c>
      <c r="M38" s="11">
        <v>23.331666666666663</v>
      </c>
      <c r="N38" s="11">
        <v>23.331666666666663</v>
      </c>
      <c r="O38" s="126">
        <v>23.331666666666663</v>
      </c>
      <c r="Q38" s="12">
        <f t="shared" si="3"/>
        <v>23.33166666666666</v>
      </c>
      <c r="R38" s="127">
        <f t="shared" si="4"/>
        <v>23.33166666666666</v>
      </c>
      <c r="S38" s="127">
        <f t="shared" si="4"/>
        <v>23.33166666666666</v>
      </c>
      <c r="T38" s="127">
        <f t="shared" si="4"/>
        <v>23.33166666666666</v>
      </c>
      <c r="U38" s="127">
        <f t="shared" si="4"/>
        <v>23.33166666666666</v>
      </c>
      <c r="V38" s="127">
        <f t="shared" si="4"/>
        <v>23.33166666666666</v>
      </c>
      <c r="W38" s="127">
        <f t="shared" si="4"/>
        <v>23.33166666666666</v>
      </c>
      <c r="X38" s="127">
        <f t="shared" si="4"/>
        <v>23.33166666666666</v>
      </c>
      <c r="Y38" s="127">
        <f t="shared" si="4"/>
        <v>23.33166666666666</v>
      </c>
      <c r="Z38" s="127">
        <f t="shared" si="4"/>
        <v>23.33166666666666</v>
      </c>
      <c r="AA38" s="97"/>
      <c r="AB38" s="24"/>
      <c r="AD38" s="128">
        <v>19.896666666666665</v>
      </c>
      <c r="AE38" s="129">
        <v>20.403333333333332</v>
      </c>
      <c r="AF38" s="129">
        <v>20.161666666666669</v>
      </c>
      <c r="AG38" s="130">
        <v>20.638333333333328</v>
      </c>
      <c r="AH38" s="129">
        <v>21.470000000000006</v>
      </c>
      <c r="AI38" s="129">
        <v>20.666666666666668</v>
      </c>
      <c r="AJ38" s="129">
        <v>20.795000000000002</v>
      </c>
      <c r="AK38" s="129">
        <v>20.543333333333337</v>
      </c>
      <c r="AL38" s="129">
        <v>22.810000000000006</v>
      </c>
      <c r="AM38" s="131">
        <v>23.331666666666663</v>
      </c>
      <c r="AO38" s="128">
        <v>23.331666666666663</v>
      </c>
      <c r="AP38" s="129">
        <v>23.331666666666663</v>
      </c>
      <c r="AQ38" s="129">
        <v>23.331666666666663</v>
      </c>
      <c r="AR38" s="130">
        <v>23.331666666666663</v>
      </c>
      <c r="AS38" s="129">
        <v>23.331666666666663</v>
      </c>
      <c r="AT38" s="129">
        <v>23.331666666666663</v>
      </c>
      <c r="AU38" s="129">
        <v>23.331666666666663</v>
      </c>
      <c r="AV38" s="129">
        <v>23.331666666666663</v>
      </c>
      <c r="AW38" s="129">
        <v>23.331666666666663</v>
      </c>
      <c r="AX38" s="131">
        <v>23.331666666666663</v>
      </c>
    </row>
    <row r="39" spans="2:50" x14ac:dyDescent="0.25">
      <c r="B39" s="101"/>
      <c r="C39" s="92"/>
      <c r="D39" s="6" t="s">
        <v>43</v>
      </c>
      <c r="E39" s="93" t="str">
        <f t="shared" si="5"/>
        <v>Wet</v>
      </c>
      <c r="F39" s="125">
        <v>23.977956989247311</v>
      </c>
      <c r="G39" s="11">
        <v>23.977956989247311</v>
      </c>
      <c r="H39" s="11">
        <v>23.977956989247311</v>
      </c>
      <c r="I39" s="11">
        <v>23.977956989247311</v>
      </c>
      <c r="J39" s="11">
        <v>23.977956989247311</v>
      </c>
      <c r="K39" s="11">
        <v>23.977956989247311</v>
      </c>
      <c r="L39" s="11">
        <v>23.977956989247311</v>
      </c>
      <c r="M39" s="11">
        <v>23.977956989247311</v>
      </c>
      <c r="N39" s="11">
        <v>23.977956989247311</v>
      </c>
      <c r="O39" s="126">
        <v>23.977956989247311</v>
      </c>
      <c r="Q39" s="12">
        <f t="shared" si="3"/>
        <v>23.977956989247307</v>
      </c>
      <c r="R39" s="127">
        <f t="shared" si="4"/>
        <v>23.977956989247307</v>
      </c>
      <c r="S39" s="127">
        <f t="shared" si="4"/>
        <v>23.977956989247307</v>
      </c>
      <c r="T39" s="127">
        <f t="shared" si="4"/>
        <v>23.977956989247307</v>
      </c>
      <c r="U39" s="127">
        <f t="shared" si="4"/>
        <v>23.977956989247307</v>
      </c>
      <c r="V39" s="127">
        <f t="shared" si="4"/>
        <v>23.977956989247307</v>
      </c>
      <c r="W39" s="127">
        <f t="shared" si="4"/>
        <v>23.977956989247307</v>
      </c>
      <c r="X39" s="127">
        <f t="shared" si="4"/>
        <v>23.977956989247307</v>
      </c>
      <c r="Y39" s="127">
        <f t="shared" si="4"/>
        <v>23.977956989247307</v>
      </c>
      <c r="Z39" s="127">
        <f t="shared" si="4"/>
        <v>23.977956989247307</v>
      </c>
      <c r="AA39" s="97"/>
      <c r="AB39" s="24"/>
      <c r="AD39" s="128">
        <v>20.340322580645164</v>
      </c>
      <c r="AE39" s="129">
        <v>21.382258064516126</v>
      </c>
      <c r="AF39" s="129">
        <v>19.861290322580647</v>
      </c>
      <c r="AG39" s="130">
        <v>20.532258064516128</v>
      </c>
      <c r="AH39" s="129">
        <v>20.875806451612906</v>
      </c>
      <c r="AI39" s="129">
        <v>21.325806451612905</v>
      </c>
      <c r="AJ39" s="129">
        <v>21.338709677419352</v>
      </c>
      <c r="AK39" s="129">
        <v>21.019354838709678</v>
      </c>
      <c r="AL39" s="129">
        <v>22.848387096774196</v>
      </c>
      <c r="AM39" s="131">
        <v>23.977956989247311</v>
      </c>
      <c r="AO39" s="128">
        <v>23.977956989247311</v>
      </c>
      <c r="AP39" s="129">
        <v>23.977956989247311</v>
      </c>
      <c r="AQ39" s="129">
        <v>23.977956989247311</v>
      </c>
      <c r="AR39" s="130">
        <v>23.977956989247311</v>
      </c>
      <c r="AS39" s="129">
        <v>23.977956989247311</v>
      </c>
      <c r="AT39" s="129">
        <v>23.977956989247311</v>
      </c>
      <c r="AU39" s="129">
        <v>23.977956989247311</v>
      </c>
      <c r="AV39" s="129">
        <v>23.977956989247311</v>
      </c>
      <c r="AW39" s="129">
        <v>23.977956989247311</v>
      </c>
      <c r="AX39" s="131">
        <v>23.977956989247311</v>
      </c>
    </row>
    <row r="40" spans="2:50" x14ac:dyDescent="0.25">
      <c r="B40" s="102"/>
      <c r="C40" s="21"/>
      <c r="D40" s="7" t="s">
        <v>44</v>
      </c>
      <c r="E40" s="93" t="str">
        <f t="shared" si="5"/>
        <v>Dry</v>
      </c>
      <c r="F40" s="132">
        <v>24.066666666666663</v>
      </c>
      <c r="G40" s="133">
        <v>24.066666666666663</v>
      </c>
      <c r="H40" s="133">
        <v>24.066666666666663</v>
      </c>
      <c r="I40" s="133">
        <v>24.066666666666663</v>
      </c>
      <c r="J40" s="133">
        <v>24.066666666666663</v>
      </c>
      <c r="K40" s="133">
        <v>24.066666666666663</v>
      </c>
      <c r="L40" s="133">
        <v>24.066666666666663</v>
      </c>
      <c r="M40" s="133">
        <v>24.066666666666663</v>
      </c>
      <c r="N40" s="133">
        <v>24.066666666666663</v>
      </c>
      <c r="O40" s="134">
        <v>24.066666666666663</v>
      </c>
      <c r="Q40" s="135">
        <f t="shared" si="3"/>
        <v>24.066666666666663</v>
      </c>
      <c r="R40" s="127">
        <f t="shared" si="4"/>
        <v>24.066666666666663</v>
      </c>
      <c r="S40" s="127">
        <f t="shared" si="4"/>
        <v>24.066666666666663</v>
      </c>
      <c r="T40" s="127">
        <f t="shared" si="4"/>
        <v>24.066666666666663</v>
      </c>
      <c r="U40" s="127">
        <f t="shared" si="4"/>
        <v>24.066666666666663</v>
      </c>
      <c r="V40" s="127">
        <f t="shared" si="4"/>
        <v>24.066666666666663</v>
      </c>
      <c r="W40" s="127">
        <f t="shared" si="4"/>
        <v>24.066666666666663</v>
      </c>
      <c r="X40" s="127">
        <f t="shared" si="4"/>
        <v>24.066666666666663</v>
      </c>
      <c r="Y40" s="127">
        <f t="shared" si="4"/>
        <v>24.066666666666663</v>
      </c>
      <c r="Z40" s="127">
        <f t="shared" si="4"/>
        <v>24.066666666666663</v>
      </c>
      <c r="AA40" s="106"/>
      <c r="AB40" s="20"/>
      <c r="AD40" s="136">
        <v>19.856666666666669</v>
      </c>
      <c r="AE40" s="137">
        <v>20.928333333333338</v>
      </c>
      <c r="AF40" s="137">
        <v>20.721666666666668</v>
      </c>
      <c r="AG40" s="138">
        <v>20.011666666666667</v>
      </c>
      <c r="AH40" s="137">
        <v>21.133333333333333</v>
      </c>
      <c r="AI40" s="137">
        <v>21.334999999999997</v>
      </c>
      <c r="AJ40" s="137">
        <v>21.52333333333333</v>
      </c>
      <c r="AK40" s="137">
        <v>21.8</v>
      </c>
      <c r="AL40" s="137">
        <v>23.139999999999993</v>
      </c>
      <c r="AM40" s="139">
        <v>24.066666666666663</v>
      </c>
      <c r="AO40" s="136">
        <v>24.066666666666663</v>
      </c>
      <c r="AP40" s="137">
        <v>24.066666666666663</v>
      </c>
      <c r="AQ40" s="137">
        <v>24.066666666666663</v>
      </c>
      <c r="AR40" s="138">
        <v>24.066666666666663</v>
      </c>
      <c r="AS40" s="137">
        <v>24.066666666666663</v>
      </c>
      <c r="AT40" s="137">
        <v>24.066666666666663</v>
      </c>
      <c r="AU40" s="137">
        <v>24.066666666666663</v>
      </c>
      <c r="AV40" s="137">
        <v>24.066666666666663</v>
      </c>
      <c r="AW40" s="137">
        <v>24.066666666666663</v>
      </c>
      <c r="AX40" s="139">
        <v>24.066666666666663</v>
      </c>
    </row>
    <row r="41" spans="2:50" ht="15.75" thickBot="1" x14ac:dyDescent="0.3">
      <c r="B41" s="111"/>
      <c r="C41" s="112"/>
      <c r="D41" s="25" t="s">
        <v>45</v>
      </c>
      <c r="E41" s="113" t="str">
        <f t="shared" si="5"/>
        <v>Dry</v>
      </c>
      <c r="F41" s="140">
        <v>23.634739454094294</v>
      </c>
      <c r="G41" s="141">
        <v>23.634739454094294</v>
      </c>
      <c r="H41" s="141">
        <v>23.634739454094294</v>
      </c>
      <c r="I41" s="141">
        <v>23.634739454094294</v>
      </c>
      <c r="J41" s="141">
        <v>23.634739454094294</v>
      </c>
      <c r="K41" s="141">
        <v>23.634739454094294</v>
      </c>
      <c r="L41" s="141">
        <v>23.634739454094294</v>
      </c>
      <c r="M41" s="141">
        <v>23.634739454094294</v>
      </c>
      <c r="N41" s="141">
        <v>23.634739454094294</v>
      </c>
      <c r="O41" s="142">
        <v>23.634739454094294</v>
      </c>
      <c r="Q41" s="143">
        <f t="shared" si="3"/>
        <v>23.634739454094298</v>
      </c>
      <c r="R41" s="144">
        <f t="shared" si="4"/>
        <v>23.634739454094298</v>
      </c>
      <c r="S41" s="144">
        <f t="shared" si="4"/>
        <v>23.634739454094298</v>
      </c>
      <c r="T41" s="144">
        <f t="shared" si="4"/>
        <v>23.634739454094298</v>
      </c>
      <c r="U41" s="144">
        <f t="shared" si="4"/>
        <v>23.634739454094298</v>
      </c>
      <c r="V41" s="144">
        <f t="shared" si="4"/>
        <v>23.634739454094298</v>
      </c>
      <c r="W41" s="144">
        <f t="shared" si="4"/>
        <v>23.634739454094298</v>
      </c>
      <c r="X41" s="144">
        <f t="shared" si="4"/>
        <v>23.634739454094298</v>
      </c>
      <c r="Y41" s="144">
        <f t="shared" si="4"/>
        <v>23.634739454094298</v>
      </c>
      <c r="Z41" s="144">
        <f t="shared" si="4"/>
        <v>23.634739454094298</v>
      </c>
      <c r="AA41" s="116"/>
      <c r="AB41" s="117"/>
      <c r="AD41" s="145">
        <v>19.916129032258066</v>
      </c>
      <c r="AE41" s="146">
        <v>21.866129032258069</v>
      </c>
      <c r="AF41" s="146">
        <v>20.369354838709675</v>
      </c>
      <c r="AG41" s="147">
        <v>20.575000000000003</v>
      </c>
      <c r="AH41" s="146">
        <v>22.135483870967743</v>
      </c>
      <c r="AI41" s="146">
        <v>21.45</v>
      </c>
      <c r="AJ41" s="146">
        <v>20.53387096774193</v>
      </c>
      <c r="AK41" s="146">
        <v>21.845312500000002</v>
      </c>
      <c r="AL41" s="146">
        <v>22.470967741935475</v>
      </c>
      <c r="AM41" s="148">
        <v>23.634739454094294</v>
      </c>
      <c r="AO41" s="145">
        <v>23.634739454094294</v>
      </c>
      <c r="AP41" s="146">
        <v>23.634739454094294</v>
      </c>
      <c r="AQ41" s="146">
        <v>23.634739454094294</v>
      </c>
      <c r="AR41" s="147">
        <v>23.634739454094294</v>
      </c>
      <c r="AS41" s="146">
        <v>23.634739454094294</v>
      </c>
      <c r="AT41" s="146">
        <v>23.634739454094294</v>
      </c>
      <c r="AU41" s="146">
        <v>23.634739454094294</v>
      </c>
      <c r="AV41" s="146">
        <v>23.634739454094294</v>
      </c>
      <c r="AW41" s="146">
        <v>23.634739454094294</v>
      </c>
      <c r="AX41" s="148">
        <v>23.634739454094294</v>
      </c>
    </row>
    <row r="42" spans="2:50" ht="5.0999999999999996" customHeight="1" thickBot="1" x14ac:dyDescent="0.3">
      <c r="F42" s="149"/>
      <c r="G42" s="32"/>
      <c r="H42" s="32"/>
      <c r="I42" s="32"/>
      <c r="J42" s="32"/>
      <c r="K42" s="32"/>
      <c r="L42" s="32"/>
      <c r="M42" s="32"/>
      <c r="N42" s="32"/>
      <c r="O42" s="150"/>
      <c r="P42" s="32"/>
      <c r="AD42" s="149"/>
      <c r="AE42" s="32"/>
      <c r="AF42" s="32"/>
      <c r="AG42" s="32"/>
      <c r="AH42" s="32"/>
      <c r="AI42" s="32"/>
      <c r="AJ42" s="32"/>
      <c r="AK42" s="32"/>
      <c r="AL42" s="32"/>
      <c r="AM42" s="150"/>
      <c r="AO42" s="149"/>
      <c r="AP42" s="32"/>
      <c r="AQ42" s="32"/>
      <c r="AR42" s="32"/>
      <c r="AS42" s="32"/>
      <c r="AT42" s="32"/>
      <c r="AU42" s="32"/>
      <c r="AV42" s="32"/>
      <c r="AW42" s="32"/>
      <c r="AX42" s="150"/>
    </row>
    <row r="43" spans="2:50" ht="17.25" customHeight="1" x14ac:dyDescent="0.25">
      <c r="B43" s="77" t="s">
        <v>47</v>
      </c>
      <c r="C43" s="3"/>
      <c r="D43" s="3"/>
      <c r="E43" s="78" t="s">
        <v>30</v>
      </c>
      <c r="F43" s="79" t="s">
        <v>31</v>
      </c>
      <c r="G43" s="80">
        <v>2</v>
      </c>
      <c r="H43" s="80">
        <v>3</v>
      </c>
      <c r="I43" s="81">
        <v>4</v>
      </c>
      <c r="J43" s="80">
        <v>5</v>
      </c>
      <c r="K43" s="80">
        <v>6</v>
      </c>
      <c r="L43" s="80">
        <v>7</v>
      </c>
      <c r="M43" s="80">
        <v>8</v>
      </c>
      <c r="N43" s="80">
        <v>9</v>
      </c>
      <c r="O43" s="82">
        <v>10</v>
      </c>
      <c r="P43" s="32"/>
      <c r="Q43" s="281" t="s">
        <v>32</v>
      </c>
      <c r="R43" s="83"/>
      <c r="S43" s="83"/>
      <c r="T43" s="83"/>
      <c r="U43" s="83"/>
      <c r="V43" s="151"/>
      <c r="W43" s="83"/>
      <c r="X43" s="83"/>
      <c r="Y43" s="83"/>
      <c r="Z43" s="83"/>
      <c r="AA43" s="83"/>
      <c r="AB43" s="84"/>
      <c r="AD43" s="79" t="s">
        <v>31</v>
      </c>
      <c r="AE43" s="80">
        <v>2</v>
      </c>
      <c r="AF43" s="80">
        <v>3</v>
      </c>
      <c r="AG43" s="81">
        <v>4</v>
      </c>
      <c r="AH43" s="80">
        <v>5</v>
      </c>
      <c r="AI43" s="80">
        <v>6</v>
      </c>
      <c r="AJ43" s="80">
        <v>7</v>
      </c>
      <c r="AK43" s="80">
        <v>8</v>
      </c>
      <c r="AL43" s="80">
        <v>9</v>
      </c>
      <c r="AM43" s="82">
        <v>10</v>
      </c>
      <c r="AO43" s="79" t="s">
        <v>31</v>
      </c>
      <c r="AP43" s="80">
        <v>2</v>
      </c>
      <c r="AQ43" s="80">
        <v>3</v>
      </c>
      <c r="AR43" s="81">
        <v>4</v>
      </c>
      <c r="AS43" s="80">
        <v>5</v>
      </c>
      <c r="AT43" s="80">
        <v>6</v>
      </c>
      <c r="AU43" s="80">
        <v>7</v>
      </c>
      <c r="AV43" s="80">
        <v>8</v>
      </c>
      <c r="AW43" s="80">
        <v>9</v>
      </c>
      <c r="AX43" s="82">
        <v>10</v>
      </c>
    </row>
    <row r="44" spans="2:50" x14ac:dyDescent="0.25">
      <c r="B44" s="85" t="s">
        <v>33</v>
      </c>
      <c r="C44" s="86">
        <v>1</v>
      </c>
      <c r="D44" s="87" t="e">
        <v>#VALUE!</v>
      </c>
      <c r="E44" s="87"/>
      <c r="F44" s="4">
        <v>2014</v>
      </c>
      <c r="G44" s="4">
        <v>2014</v>
      </c>
      <c r="H44" s="4">
        <v>2014</v>
      </c>
      <c r="I44" s="4">
        <v>2014</v>
      </c>
      <c r="J44" s="4">
        <v>2014</v>
      </c>
      <c r="K44" s="4">
        <v>2014</v>
      </c>
      <c r="L44" s="4">
        <v>2014</v>
      </c>
      <c r="M44" s="4">
        <v>2014</v>
      </c>
      <c r="N44" s="4">
        <v>2014</v>
      </c>
      <c r="O44" s="89">
        <v>2014</v>
      </c>
      <c r="P44" s="32"/>
      <c r="Q44" s="282"/>
      <c r="R44" s="90"/>
      <c r="S44" s="90"/>
      <c r="T44" s="90"/>
      <c r="U44" s="90"/>
      <c r="V44" s="152"/>
      <c r="W44" s="90"/>
      <c r="X44" s="90"/>
      <c r="Y44" s="90"/>
      <c r="Z44" s="90"/>
      <c r="AA44" s="90"/>
      <c r="AB44" s="91"/>
      <c r="AD44" s="88">
        <v>2015</v>
      </c>
      <c r="AE44" s="4">
        <v>2016</v>
      </c>
      <c r="AF44" s="4">
        <v>2007</v>
      </c>
      <c r="AG44" s="4">
        <v>2008</v>
      </c>
      <c r="AH44" s="4">
        <v>2009</v>
      </c>
      <c r="AI44" s="4">
        <v>2010</v>
      </c>
      <c r="AJ44" s="4">
        <v>2011</v>
      </c>
      <c r="AK44" s="4">
        <v>2012</v>
      </c>
      <c r="AL44" s="4">
        <v>2013</v>
      </c>
      <c r="AM44" s="89">
        <v>2014</v>
      </c>
      <c r="AO44" s="88">
        <v>2015</v>
      </c>
      <c r="AP44" s="4">
        <v>2016</v>
      </c>
      <c r="AQ44" s="4">
        <v>2014</v>
      </c>
      <c r="AR44" s="4">
        <v>2014</v>
      </c>
      <c r="AS44" s="4">
        <v>2014</v>
      </c>
      <c r="AT44" s="4">
        <v>2014</v>
      </c>
      <c r="AU44" s="4">
        <v>2014</v>
      </c>
      <c r="AV44" s="4">
        <v>2014</v>
      </c>
      <c r="AW44" s="4">
        <v>2014</v>
      </c>
      <c r="AX44" s="89">
        <v>2014</v>
      </c>
    </row>
    <row r="45" spans="2:50" x14ac:dyDescent="0.25">
      <c r="B45" s="5"/>
      <c r="C45" s="92"/>
      <c r="D45" s="6" t="s">
        <v>34</v>
      </c>
      <c r="E45" s="93" t="str">
        <f t="shared" ref="E45:E56" si="6">IF(F45&gt;IN2_WETSEASON_RAIN_TYPICAL,"Wet","Dry")</f>
        <v>Dry</v>
      </c>
      <c r="F45" s="14">
        <v>6.3</v>
      </c>
      <c r="G45" s="14">
        <v>6.3</v>
      </c>
      <c r="H45" s="14">
        <v>6.3</v>
      </c>
      <c r="I45" s="242">
        <v>6.3</v>
      </c>
      <c r="J45" s="14">
        <v>6.3</v>
      </c>
      <c r="K45" s="14">
        <v>6.3</v>
      </c>
      <c r="L45" s="14">
        <v>6.3</v>
      </c>
      <c r="M45" s="14">
        <v>6.3</v>
      </c>
      <c r="N45" s="14">
        <v>6.3</v>
      </c>
      <c r="O45" s="95">
        <v>6.3</v>
      </c>
      <c r="P45" s="32"/>
      <c r="Q45" s="153">
        <f>Q16</f>
        <v>6.2999999999999989</v>
      </c>
      <c r="R45" s="97"/>
      <c r="S45" s="97"/>
      <c r="T45" s="97"/>
      <c r="U45" s="97"/>
      <c r="V45" s="154"/>
      <c r="W45" s="97"/>
      <c r="X45" s="97"/>
      <c r="Y45" s="97"/>
      <c r="Z45" s="97"/>
      <c r="AA45" s="97"/>
      <c r="AB45" s="24"/>
      <c r="AD45" s="98">
        <v>0</v>
      </c>
      <c r="AE45" s="23">
        <v>39.799999999999997</v>
      </c>
      <c r="AF45" s="23">
        <v>12.7</v>
      </c>
      <c r="AG45" s="99">
        <v>0</v>
      </c>
      <c r="AH45" s="23">
        <v>33.1</v>
      </c>
      <c r="AI45" s="23">
        <v>29.400000000000002</v>
      </c>
      <c r="AJ45" s="23">
        <v>8.8000000000000007</v>
      </c>
      <c r="AK45" s="23">
        <v>0</v>
      </c>
      <c r="AL45" s="23">
        <v>10.399999999999999</v>
      </c>
      <c r="AM45" s="100">
        <v>6.3</v>
      </c>
      <c r="AO45" s="98">
        <v>0</v>
      </c>
      <c r="AP45" s="23">
        <v>39.799999999999997</v>
      </c>
      <c r="AQ45" s="23">
        <v>6.3</v>
      </c>
      <c r="AR45" s="99">
        <v>6.3</v>
      </c>
      <c r="AS45" s="23">
        <v>6.3</v>
      </c>
      <c r="AT45" s="23">
        <v>6.3</v>
      </c>
      <c r="AU45" s="23">
        <v>6.3</v>
      </c>
      <c r="AV45" s="23">
        <v>6.3</v>
      </c>
      <c r="AW45" s="23">
        <v>6.3</v>
      </c>
      <c r="AX45" s="100">
        <v>6.3</v>
      </c>
    </row>
    <row r="46" spans="2:50" x14ac:dyDescent="0.25">
      <c r="B46" s="5"/>
      <c r="C46" s="92"/>
      <c r="D46" s="6" t="s">
        <v>35</v>
      </c>
      <c r="E46" s="93" t="str">
        <f t="shared" si="6"/>
        <v>Dry</v>
      </c>
      <c r="F46" s="14">
        <v>59.2</v>
      </c>
      <c r="G46" s="14">
        <v>59.2</v>
      </c>
      <c r="H46" s="14">
        <v>59.2</v>
      </c>
      <c r="I46" s="242">
        <v>59.2</v>
      </c>
      <c r="J46" s="14">
        <v>59.2</v>
      </c>
      <c r="K46" s="14">
        <v>59.2</v>
      </c>
      <c r="L46" s="14">
        <v>59.2</v>
      </c>
      <c r="M46" s="14">
        <v>59.2</v>
      </c>
      <c r="N46" s="14">
        <v>59.2</v>
      </c>
      <c r="O46" s="95">
        <v>59.2</v>
      </c>
      <c r="P46" s="32"/>
      <c r="Q46" s="16">
        <f t="shared" ref="Q46:Q56" si="7">Q17</f>
        <v>59.2</v>
      </c>
      <c r="R46" s="97"/>
      <c r="S46" s="97"/>
      <c r="T46" s="97"/>
      <c r="U46" s="97"/>
      <c r="V46" s="154"/>
      <c r="W46" s="97"/>
      <c r="X46" s="97"/>
      <c r="Y46" s="97"/>
      <c r="Z46" s="97"/>
      <c r="AA46" s="97"/>
      <c r="AB46" s="24"/>
      <c r="AD46" s="98">
        <v>0</v>
      </c>
      <c r="AE46" s="23">
        <v>20.2</v>
      </c>
      <c r="AF46" s="23">
        <v>93.699999999999989</v>
      </c>
      <c r="AG46" s="99">
        <v>1</v>
      </c>
      <c r="AH46" s="23">
        <v>34.599999999999994</v>
      </c>
      <c r="AI46" s="23">
        <v>93.800000000000011</v>
      </c>
      <c r="AJ46" s="23">
        <v>21</v>
      </c>
      <c r="AK46" s="23">
        <v>0</v>
      </c>
      <c r="AL46" s="23">
        <v>6</v>
      </c>
      <c r="AM46" s="100">
        <v>59.2</v>
      </c>
      <c r="AO46" s="98">
        <v>0</v>
      </c>
      <c r="AP46" s="23">
        <v>20.2</v>
      </c>
      <c r="AQ46" s="23">
        <v>59.2</v>
      </c>
      <c r="AR46" s="99">
        <v>59.2</v>
      </c>
      <c r="AS46" s="23">
        <v>59.2</v>
      </c>
      <c r="AT46" s="23">
        <v>59.2</v>
      </c>
      <c r="AU46" s="23">
        <v>59.2</v>
      </c>
      <c r="AV46" s="23">
        <v>59.2</v>
      </c>
      <c r="AW46" s="23">
        <v>59.2</v>
      </c>
      <c r="AX46" s="100">
        <v>59.2</v>
      </c>
    </row>
    <row r="47" spans="2:50" x14ac:dyDescent="0.25">
      <c r="B47" s="5"/>
      <c r="C47" s="92"/>
      <c r="D47" s="6" t="s">
        <v>36</v>
      </c>
      <c r="E47" s="93" t="str">
        <f t="shared" si="6"/>
        <v>Wet</v>
      </c>
      <c r="F47" s="14">
        <v>108.5</v>
      </c>
      <c r="G47" s="14">
        <v>108.5</v>
      </c>
      <c r="H47" s="14">
        <v>108.5</v>
      </c>
      <c r="I47" s="242">
        <v>108.5</v>
      </c>
      <c r="J47" s="14">
        <v>108.5</v>
      </c>
      <c r="K47" s="14">
        <v>108.5</v>
      </c>
      <c r="L47" s="14">
        <v>108.5</v>
      </c>
      <c r="M47" s="14">
        <v>108.5</v>
      </c>
      <c r="N47" s="14">
        <v>108.5</v>
      </c>
      <c r="O47" s="95">
        <v>108.5</v>
      </c>
      <c r="P47" s="32"/>
      <c r="Q47" s="16">
        <f t="shared" si="7"/>
        <v>108.5</v>
      </c>
      <c r="R47" s="97"/>
      <c r="S47" s="97"/>
      <c r="T47" s="97"/>
      <c r="U47" s="97"/>
      <c r="V47" s="154"/>
      <c r="W47" s="97"/>
      <c r="X47" s="97"/>
      <c r="Y47" s="97"/>
      <c r="Z47" s="97"/>
      <c r="AA47" s="97"/>
      <c r="AB47" s="24"/>
      <c r="AD47" s="98">
        <v>17.899999999999999</v>
      </c>
      <c r="AE47" s="23">
        <v>73.900000000000006</v>
      </c>
      <c r="AF47" s="23">
        <v>85.100000000000009</v>
      </c>
      <c r="AG47" s="99">
        <v>26.2</v>
      </c>
      <c r="AH47" s="23">
        <v>83.399999999999991</v>
      </c>
      <c r="AI47" s="23">
        <v>131.49999999999997</v>
      </c>
      <c r="AJ47" s="23">
        <v>48.4</v>
      </c>
      <c r="AK47" s="23">
        <v>26.900000000000002</v>
      </c>
      <c r="AL47" s="23">
        <v>110.99999999999999</v>
      </c>
      <c r="AM47" s="100">
        <v>108.5</v>
      </c>
      <c r="AO47" s="98">
        <v>17.899999999999999</v>
      </c>
      <c r="AP47" s="23">
        <v>73.900000000000006</v>
      </c>
      <c r="AQ47" s="23">
        <v>108.5</v>
      </c>
      <c r="AR47" s="99">
        <v>108.5</v>
      </c>
      <c r="AS47" s="23">
        <v>108.5</v>
      </c>
      <c r="AT47" s="23">
        <v>108.5</v>
      </c>
      <c r="AU47" s="23">
        <v>108.5</v>
      </c>
      <c r="AV47" s="23">
        <v>108.5</v>
      </c>
      <c r="AW47" s="23">
        <v>108.5</v>
      </c>
      <c r="AX47" s="100">
        <v>108.5</v>
      </c>
    </row>
    <row r="48" spans="2:50" x14ac:dyDescent="0.25">
      <c r="B48" s="5"/>
      <c r="C48" s="92"/>
      <c r="D48" s="6" t="s">
        <v>37</v>
      </c>
      <c r="E48" s="93" t="str">
        <f t="shared" si="6"/>
        <v>Wet</v>
      </c>
      <c r="F48" s="14">
        <v>113.8</v>
      </c>
      <c r="G48" s="14">
        <v>113.8</v>
      </c>
      <c r="H48" s="14">
        <v>113.8</v>
      </c>
      <c r="I48" s="242">
        <v>113.8</v>
      </c>
      <c r="J48" s="14">
        <v>113.8</v>
      </c>
      <c r="K48" s="14">
        <v>113.8</v>
      </c>
      <c r="L48" s="14">
        <v>113.8</v>
      </c>
      <c r="M48" s="14">
        <v>113.8</v>
      </c>
      <c r="N48" s="14">
        <v>113.8</v>
      </c>
      <c r="O48" s="95">
        <v>113.8</v>
      </c>
      <c r="P48" s="32"/>
      <c r="Q48" s="16">
        <f t="shared" si="7"/>
        <v>113.79999999999998</v>
      </c>
      <c r="R48" s="97"/>
      <c r="S48" s="97"/>
      <c r="T48" s="97"/>
      <c r="U48" s="97"/>
      <c r="V48" s="154"/>
      <c r="W48" s="97"/>
      <c r="X48" s="97"/>
      <c r="Y48" s="97"/>
      <c r="Z48" s="97"/>
      <c r="AA48" s="97"/>
      <c r="AB48" s="24"/>
      <c r="AD48" s="98">
        <v>53.4</v>
      </c>
      <c r="AE48" s="23">
        <v>308.89999999999998</v>
      </c>
      <c r="AF48" s="23">
        <v>116.8</v>
      </c>
      <c r="AG48" s="99">
        <v>40.800000000000004</v>
      </c>
      <c r="AH48" s="23">
        <v>43.3</v>
      </c>
      <c r="AI48" s="23">
        <v>193.3</v>
      </c>
      <c r="AJ48" s="23">
        <v>71.5</v>
      </c>
      <c r="AK48" s="23">
        <v>173.4</v>
      </c>
      <c r="AL48" s="23">
        <v>132.30000000000001</v>
      </c>
      <c r="AM48" s="100">
        <v>113.8</v>
      </c>
      <c r="AO48" s="98">
        <v>53.4</v>
      </c>
      <c r="AP48" s="23">
        <v>308.89999999999998</v>
      </c>
      <c r="AQ48" s="23">
        <v>113.8</v>
      </c>
      <c r="AR48" s="99">
        <v>113.8</v>
      </c>
      <c r="AS48" s="23">
        <v>113.8</v>
      </c>
      <c r="AT48" s="23">
        <v>113.8</v>
      </c>
      <c r="AU48" s="23">
        <v>113.8</v>
      </c>
      <c r="AV48" s="23">
        <v>113.8</v>
      </c>
      <c r="AW48" s="23">
        <v>113.8</v>
      </c>
      <c r="AX48" s="100">
        <v>113.8</v>
      </c>
    </row>
    <row r="49" spans="2:50" x14ac:dyDescent="0.25">
      <c r="B49" s="5"/>
      <c r="C49" s="92"/>
      <c r="D49" s="6" t="s">
        <v>38</v>
      </c>
      <c r="E49" s="93" t="str">
        <f t="shared" si="6"/>
        <v>Wet</v>
      </c>
      <c r="F49" s="14">
        <v>261.40000000000003</v>
      </c>
      <c r="G49" s="14">
        <v>261.40000000000003</v>
      </c>
      <c r="H49" s="14">
        <v>261.40000000000003</v>
      </c>
      <c r="I49" s="242">
        <v>261.40000000000003</v>
      </c>
      <c r="J49" s="14">
        <v>261.40000000000003</v>
      </c>
      <c r="K49" s="14">
        <v>261.40000000000003</v>
      </c>
      <c r="L49" s="14">
        <v>261.40000000000003</v>
      </c>
      <c r="M49" s="14">
        <v>261.40000000000003</v>
      </c>
      <c r="N49" s="14">
        <v>261.40000000000003</v>
      </c>
      <c r="O49" s="95">
        <v>261.40000000000003</v>
      </c>
      <c r="P49" s="32"/>
      <c r="Q49" s="16">
        <f t="shared" si="7"/>
        <v>261.40000000000003</v>
      </c>
      <c r="R49" s="97"/>
      <c r="S49" s="97"/>
      <c r="T49" s="97"/>
      <c r="U49" s="97"/>
      <c r="V49" s="154"/>
      <c r="W49" s="97"/>
      <c r="X49" s="97"/>
      <c r="Y49" s="97"/>
      <c r="Z49" s="97"/>
      <c r="AA49" s="97"/>
      <c r="AB49" s="24"/>
      <c r="AD49" s="98">
        <v>76.699999999999989</v>
      </c>
      <c r="AE49" s="23">
        <v>245.89999999999998</v>
      </c>
      <c r="AF49" s="23">
        <v>160.9</v>
      </c>
      <c r="AG49" s="99">
        <v>125.2</v>
      </c>
      <c r="AH49" s="23">
        <v>78.7</v>
      </c>
      <c r="AI49" s="23">
        <v>177.2</v>
      </c>
      <c r="AJ49" s="23">
        <v>130.79999999999998</v>
      </c>
      <c r="AK49" s="23">
        <v>38.9</v>
      </c>
      <c r="AL49" s="23">
        <v>123.10000000000001</v>
      </c>
      <c r="AM49" s="100">
        <v>261.40000000000003</v>
      </c>
      <c r="AO49" s="98">
        <v>76.699999999999989</v>
      </c>
      <c r="AP49" s="23">
        <v>245.89999999999998</v>
      </c>
      <c r="AQ49" s="23">
        <v>261.40000000000003</v>
      </c>
      <c r="AR49" s="99">
        <v>261.40000000000003</v>
      </c>
      <c r="AS49" s="23">
        <v>261.40000000000003</v>
      </c>
      <c r="AT49" s="23">
        <v>261.40000000000003</v>
      </c>
      <c r="AU49" s="23">
        <v>261.40000000000003</v>
      </c>
      <c r="AV49" s="23">
        <v>261.40000000000003</v>
      </c>
      <c r="AW49" s="23">
        <v>261.40000000000003</v>
      </c>
      <c r="AX49" s="100">
        <v>261.40000000000003</v>
      </c>
    </row>
    <row r="50" spans="2:50" x14ac:dyDescent="0.25">
      <c r="B50" s="5"/>
      <c r="C50" s="92"/>
      <c r="D50" s="6" t="s">
        <v>39</v>
      </c>
      <c r="E50" s="93" t="str">
        <f t="shared" si="6"/>
        <v>Dry</v>
      </c>
      <c r="F50" s="14">
        <v>22.5</v>
      </c>
      <c r="G50" s="14">
        <v>22.5</v>
      </c>
      <c r="H50" s="14">
        <v>22.5</v>
      </c>
      <c r="I50" s="242">
        <v>22.5</v>
      </c>
      <c r="J50" s="14">
        <v>22.5</v>
      </c>
      <c r="K50" s="14">
        <v>22.5</v>
      </c>
      <c r="L50" s="14">
        <v>22.5</v>
      </c>
      <c r="M50" s="14">
        <v>22.5</v>
      </c>
      <c r="N50" s="14">
        <v>22.5</v>
      </c>
      <c r="O50" s="95">
        <v>22.5</v>
      </c>
      <c r="P50" s="32"/>
      <c r="Q50" s="16">
        <f t="shared" si="7"/>
        <v>22.5</v>
      </c>
      <c r="R50" s="97"/>
      <c r="S50" s="97"/>
      <c r="T50" s="97"/>
      <c r="U50" s="97"/>
      <c r="V50" s="154"/>
      <c r="W50" s="97"/>
      <c r="X50" s="97"/>
      <c r="Y50" s="97"/>
      <c r="Z50" s="97"/>
      <c r="AA50" s="97"/>
      <c r="AB50" s="24"/>
      <c r="AD50" s="98">
        <v>81.7</v>
      </c>
      <c r="AE50" s="23">
        <v>78.5</v>
      </c>
      <c r="AF50" s="23">
        <v>113.8</v>
      </c>
      <c r="AG50" s="99">
        <v>120.30000000000001</v>
      </c>
      <c r="AH50" s="23">
        <v>83.399999999999991</v>
      </c>
      <c r="AI50" s="23">
        <v>53.5</v>
      </c>
      <c r="AJ50" s="23">
        <v>155.4</v>
      </c>
      <c r="AK50" s="23">
        <v>106.79999999999997</v>
      </c>
      <c r="AL50" s="23">
        <v>167.4</v>
      </c>
      <c r="AM50" s="100">
        <v>22.5</v>
      </c>
      <c r="AO50" s="98">
        <v>81.7</v>
      </c>
      <c r="AP50" s="23">
        <v>78.5</v>
      </c>
      <c r="AQ50" s="23">
        <v>22.5</v>
      </c>
      <c r="AR50" s="99">
        <v>22.5</v>
      </c>
      <c r="AS50" s="23">
        <v>22.5</v>
      </c>
      <c r="AT50" s="23">
        <v>22.5</v>
      </c>
      <c r="AU50" s="23">
        <v>22.5</v>
      </c>
      <c r="AV50" s="23">
        <v>22.5</v>
      </c>
      <c r="AW50" s="23">
        <v>22.5</v>
      </c>
      <c r="AX50" s="100">
        <v>22.5</v>
      </c>
    </row>
    <row r="51" spans="2:50" x14ac:dyDescent="0.25">
      <c r="B51" s="5"/>
      <c r="C51" s="92"/>
      <c r="D51" s="6" t="s">
        <v>40</v>
      </c>
      <c r="E51" s="93" t="str">
        <f t="shared" si="6"/>
        <v>Wet</v>
      </c>
      <c r="F51" s="14">
        <v>128.63636363636363</v>
      </c>
      <c r="G51" s="14">
        <v>128.63636363636363</v>
      </c>
      <c r="H51" s="14">
        <v>128.63636363636363</v>
      </c>
      <c r="I51" s="242">
        <v>128.63636363636363</v>
      </c>
      <c r="J51" s="14">
        <v>128.63636363636363</v>
      </c>
      <c r="K51" s="14">
        <v>128.63636363636363</v>
      </c>
      <c r="L51" s="14">
        <v>128.63636363636363</v>
      </c>
      <c r="M51" s="14">
        <v>128.63636363636363</v>
      </c>
      <c r="N51" s="14">
        <v>128.63636363636363</v>
      </c>
      <c r="O51" s="95">
        <v>128.63636363636363</v>
      </c>
      <c r="P51" s="32"/>
      <c r="Q51" s="16">
        <f t="shared" si="7"/>
        <v>128.6363636363636</v>
      </c>
      <c r="R51" s="97"/>
      <c r="S51" s="97"/>
      <c r="T51" s="97"/>
      <c r="U51" s="97"/>
      <c r="V51" s="154"/>
      <c r="W51" s="97"/>
      <c r="X51" s="97"/>
      <c r="Y51" s="97"/>
      <c r="Z51" s="97"/>
      <c r="AA51" s="97"/>
      <c r="AB51" s="24"/>
      <c r="AD51" s="98">
        <v>70.7</v>
      </c>
      <c r="AE51" s="23">
        <v>128.89999999999998</v>
      </c>
      <c r="AF51" s="23">
        <v>118.1</v>
      </c>
      <c r="AG51" s="99">
        <v>110.8</v>
      </c>
      <c r="AH51" s="23">
        <v>78.90000000000002</v>
      </c>
      <c r="AI51" s="23">
        <v>140.29999999999998</v>
      </c>
      <c r="AJ51" s="23">
        <v>214.5</v>
      </c>
      <c r="AK51" s="23">
        <v>159.70000000000005</v>
      </c>
      <c r="AL51" s="23">
        <v>131.39999999999998</v>
      </c>
      <c r="AM51" s="100">
        <v>128.63636363636363</v>
      </c>
      <c r="AO51" s="98">
        <v>70.7</v>
      </c>
      <c r="AP51" s="23">
        <v>128.89999999999998</v>
      </c>
      <c r="AQ51" s="23">
        <v>128.63636363636363</v>
      </c>
      <c r="AR51" s="99">
        <v>128.63636363636363</v>
      </c>
      <c r="AS51" s="23">
        <v>128.63636363636363</v>
      </c>
      <c r="AT51" s="23">
        <v>128.63636363636363</v>
      </c>
      <c r="AU51" s="23">
        <v>128.63636363636363</v>
      </c>
      <c r="AV51" s="23">
        <v>128.63636363636363</v>
      </c>
      <c r="AW51" s="23">
        <v>128.63636363636363</v>
      </c>
      <c r="AX51" s="100">
        <v>128.63636363636363</v>
      </c>
    </row>
    <row r="52" spans="2:50" x14ac:dyDescent="0.25">
      <c r="B52" s="5"/>
      <c r="C52" s="92"/>
      <c r="D52" s="6" t="s">
        <v>41</v>
      </c>
      <c r="E52" s="93" t="str">
        <f t="shared" si="6"/>
        <v>Dry</v>
      </c>
      <c r="F52" s="14">
        <v>92.066666666666663</v>
      </c>
      <c r="G52" s="14">
        <v>92.066666666666663</v>
      </c>
      <c r="H52" s="14">
        <v>92.066666666666663</v>
      </c>
      <c r="I52" s="242">
        <v>92.066666666666663</v>
      </c>
      <c r="J52" s="14">
        <v>92.066666666666663</v>
      </c>
      <c r="K52" s="14">
        <v>92.066666666666663</v>
      </c>
      <c r="L52" s="14">
        <v>92.066666666666663</v>
      </c>
      <c r="M52" s="14">
        <v>92.066666666666663</v>
      </c>
      <c r="N52" s="14">
        <v>92.066666666666663</v>
      </c>
      <c r="O52" s="95">
        <v>92.066666666666663</v>
      </c>
      <c r="P52" s="32"/>
      <c r="Q52" s="16">
        <f t="shared" si="7"/>
        <v>92.066666666666649</v>
      </c>
      <c r="R52" s="97"/>
      <c r="S52" s="97"/>
      <c r="T52" s="97"/>
      <c r="U52" s="97"/>
      <c r="V52" s="154"/>
      <c r="W52" s="97"/>
      <c r="X52" s="97"/>
      <c r="Y52" s="97"/>
      <c r="Z52" s="97"/>
      <c r="AA52" s="97"/>
      <c r="AB52" s="24"/>
      <c r="AD52" s="98">
        <v>100.8</v>
      </c>
      <c r="AE52" s="23">
        <v>82.999999999999986</v>
      </c>
      <c r="AF52" s="23">
        <v>120.4</v>
      </c>
      <c r="AG52" s="99">
        <v>134.5</v>
      </c>
      <c r="AH52" s="23">
        <v>128.1</v>
      </c>
      <c r="AI52" s="23">
        <v>99.100000000000023</v>
      </c>
      <c r="AJ52" s="23">
        <v>165.1</v>
      </c>
      <c r="AK52" s="23">
        <v>122.59999999999998</v>
      </c>
      <c r="AL52" s="23">
        <v>178.09999999999997</v>
      </c>
      <c r="AM52" s="100">
        <v>92.066666666666663</v>
      </c>
      <c r="AO52" s="98">
        <v>100.8</v>
      </c>
      <c r="AP52" s="23">
        <v>82.999999999999986</v>
      </c>
      <c r="AQ52" s="23">
        <v>92.066666666666663</v>
      </c>
      <c r="AR52" s="99">
        <v>92.066666666666663</v>
      </c>
      <c r="AS52" s="23">
        <v>92.066666666666663</v>
      </c>
      <c r="AT52" s="23">
        <v>92.066666666666663</v>
      </c>
      <c r="AU52" s="23">
        <v>92.066666666666663</v>
      </c>
      <c r="AV52" s="23">
        <v>92.066666666666663</v>
      </c>
      <c r="AW52" s="23">
        <v>92.066666666666663</v>
      </c>
      <c r="AX52" s="100">
        <v>92.066666666666663</v>
      </c>
    </row>
    <row r="53" spans="2:50" x14ac:dyDescent="0.25">
      <c r="B53" s="5"/>
      <c r="C53" s="92"/>
      <c r="D53" s="6" t="s">
        <v>42</v>
      </c>
      <c r="E53" s="93" t="str">
        <f t="shared" si="6"/>
        <v>Wet</v>
      </c>
      <c r="F53" s="14">
        <v>162.6</v>
      </c>
      <c r="G53" s="14">
        <v>162.6</v>
      </c>
      <c r="H53" s="14">
        <v>162.6</v>
      </c>
      <c r="I53" s="242">
        <v>162.6</v>
      </c>
      <c r="J53" s="14">
        <v>162.6</v>
      </c>
      <c r="K53" s="14">
        <v>162.6</v>
      </c>
      <c r="L53" s="14">
        <v>162.6</v>
      </c>
      <c r="M53" s="14">
        <v>162.6</v>
      </c>
      <c r="N53" s="14">
        <v>162.6</v>
      </c>
      <c r="O53" s="95">
        <v>162.6</v>
      </c>
      <c r="P53" s="32"/>
      <c r="Q53" s="16">
        <f t="shared" si="7"/>
        <v>162.59999999999997</v>
      </c>
      <c r="R53" s="97"/>
      <c r="S53" s="97"/>
      <c r="T53" s="97"/>
      <c r="U53" s="97"/>
      <c r="V53" s="154"/>
      <c r="W53" s="97"/>
      <c r="X53" s="97"/>
      <c r="Y53" s="97"/>
      <c r="Z53" s="97"/>
      <c r="AA53" s="97"/>
      <c r="AB53" s="24"/>
      <c r="AD53" s="98">
        <v>96.199999999999974</v>
      </c>
      <c r="AE53" s="23">
        <v>122</v>
      </c>
      <c r="AF53" s="23">
        <v>196.79999999999998</v>
      </c>
      <c r="AG53" s="99">
        <v>167.1</v>
      </c>
      <c r="AH53" s="23">
        <v>57.899999999999991</v>
      </c>
      <c r="AI53" s="23">
        <v>130.79999999999998</v>
      </c>
      <c r="AJ53" s="23">
        <v>55.400000000000006</v>
      </c>
      <c r="AK53" s="23">
        <v>98</v>
      </c>
      <c r="AL53" s="23">
        <v>138.79999999999998</v>
      </c>
      <c r="AM53" s="100">
        <v>162.6</v>
      </c>
      <c r="AO53" s="98">
        <v>96.199999999999974</v>
      </c>
      <c r="AP53" s="23">
        <v>122</v>
      </c>
      <c r="AQ53" s="23">
        <v>162.6</v>
      </c>
      <c r="AR53" s="99">
        <v>162.6</v>
      </c>
      <c r="AS53" s="23">
        <v>162.6</v>
      </c>
      <c r="AT53" s="23">
        <v>162.6</v>
      </c>
      <c r="AU53" s="23">
        <v>162.6</v>
      </c>
      <c r="AV53" s="23">
        <v>162.6</v>
      </c>
      <c r="AW53" s="23">
        <v>162.6</v>
      </c>
      <c r="AX53" s="100">
        <v>162.6</v>
      </c>
    </row>
    <row r="54" spans="2:50" x14ac:dyDescent="0.25">
      <c r="B54" s="101"/>
      <c r="C54" s="92"/>
      <c r="D54" s="155" t="s">
        <v>43</v>
      </c>
      <c r="E54" s="93" t="str">
        <f t="shared" si="6"/>
        <v>Wet</v>
      </c>
      <c r="F54" s="14">
        <v>147.35833333333329</v>
      </c>
      <c r="G54" s="14">
        <v>147.35833333333329</v>
      </c>
      <c r="H54" s="14">
        <v>147.35833333333329</v>
      </c>
      <c r="I54" s="242">
        <v>147.35833333333329</v>
      </c>
      <c r="J54" s="14">
        <v>147.35833333333329</v>
      </c>
      <c r="K54" s="14">
        <v>147.35833333333329</v>
      </c>
      <c r="L54" s="14">
        <v>147.35833333333329</v>
      </c>
      <c r="M54" s="14">
        <v>147.35833333333329</v>
      </c>
      <c r="N54" s="14">
        <v>147.35833333333329</v>
      </c>
      <c r="O54" s="95">
        <v>147.35833333333329</v>
      </c>
      <c r="P54" s="32"/>
      <c r="Q54" s="16">
        <f t="shared" si="7"/>
        <v>147.35833333333332</v>
      </c>
      <c r="R54" s="97"/>
      <c r="S54" s="97"/>
      <c r="T54" s="97"/>
      <c r="U54" s="97"/>
      <c r="V54" s="154"/>
      <c r="W54" s="97"/>
      <c r="X54" s="97"/>
      <c r="Y54" s="97"/>
      <c r="Z54" s="97"/>
      <c r="AA54" s="97"/>
      <c r="AB54" s="24"/>
      <c r="AD54" s="98">
        <v>5.8000000000000007</v>
      </c>
      <c r="AE54" s="23">
        <v>1.8</v>
      </c>
      <c r="AF54" s="23">
        <v>63.300000000000011</v>
      </c>
      <c r="AG54" s="99">
        <v>66.800000000000011</v>
      </c>
      <c r="AH54" s="23">
        <v>110.80000000000001</v>
      </c>
      <c r="AI54" s="23">
        <v>32.200000000000003</v>
      </c>
      <c r="AJ54" s="23">
        <v>0.6</v>
      </c>
      <c r="AK54" s="23">
        <v>14.4</v>
      </c>
      <c r="AL54" s="23">
        <v>118.9</v>
      </c>
      <c r="AM54" s="100">
        <v>147.35833333333329</v>
      </c>
      <c r="AO54" s="98">
        <v>5.8000000000000007</v>
      </c>
      <c r="AP54" s="23">
        <v>1.8</v>
      </c>
      <c r="AQ54" s="23">
        <v>147.35833333333329</v>
      </c>
      <c r="AR54" s="99">
        <v>147.35833333333329</v>
      </c>
      <c r="AS54" s="23">
        <v>147.35833333333329</v>
      </c>
      <c r="AT54" s="23">
        <v>147.35833333333329</v>
      </c>
      <c r="AU54" s="23">
        <v>147.35833333333329</v>
      </c>
      <c r="AV54" s="23">
        <v>147.35833333333329</v>
      </c>
      <c r="AW54" s="23">
        <v>147.35833333333329</v>
      </c>
      <c r="AX54" s="100">
        <v>147.35833333333329</v>
      </c>
    </row>
    <row r="55" spans="2:50" x14ac:dyDescent="0.25">
      <c r="B55" s="102"/>
      <c r="C55" s="21"/>
      <c r="D55" s="7" t="s">
        <v>44</v>
      </c>
      <c r="E55" s="22" t="str">
        <f t="shared" si="6"/>
        <v>Dry</v>
      </c>
      <c r="F55" s="19">
        <v>64.3</v>
      </c>
      <c r="G55" s="19">
        <v>64.3</v>
      </c>
      <c r="H55" s="19">
        <v>64.3</v>
      </c>
      <c r="I55" s="243">
        <v>64.3</v>
      </c>
      <c r="J55" s="19">
        <v>64.3</v>
      </c>
      <c r="K55" s="19">
        <v>64.3</v>
      </c>
      <c r="L55" s="19">
        <v>64.3</v>
      </c>
      <c r="M55" s="19">
        <v>64.3</v>
      </c>
      <c r="N55" s="19">
        <v>64.3</v>
      </c>
      <c r="O55" s="104">
        <v>64.3</v>
      </c>
      <c r="P55" s="32"/>
      <c r="Q55" s="156">
        <f t="shared" si="7"/>
        <v>64.299999999999983</v>
      </c>
      <c r="R55" s="106"/>
      <c r="S55" s="106"/>
      <c r="T55" s="106"/>
      <c r="U55" s="106"/>
      <c r="V55" s="157"/>
      <c r="W55" s="106"/>
      <c r="X55" s="106"/>
      <c r="Y55" s="106"/>
      <c r="Z55" s="106"/>
      <c r="AA55" s="106"/>
      <c r="AB55" s="20"/>
      <c r="AD55" s="107">
        <v>0</v>
      </c>
      <c r="AE55" s="108">
        <v>0</v>
      </c>
      <c r="AF55" s="108">
        <v>0</v>
      </c>
      <c r="AG55" s="109">
        <v>155.30000000000001</v>
      </c>
      <c r="AH55" s="108">
        <v>10.299999999999999</v>
      </c>
      <c r="AI55" s="108">
        <v>12.8</v>
      </c>
      <c r="AJ55" s="108">
        <v>84.5</v>
      </c>
      <c r="AK55" s="108">
        <v>9</v>
      </c>
      <c r="AL55" s="108">
        <v>0</v>
      </c>
      <c r="AM55" s="110">
        <v>64.3</v>
      </c>
      <c r="AO55" s="107">
        <v>0</v>
      </c>
      <c r="AP55" s="108">
        <v>0</v>
      </c>
      <c r="AQ55" s="108">
        <v>64.3</v>
      </c>
      <c r="AR55" s="109">
        <v>64.3</v>
      </c>
      <c r="AS55" s="108">
        <v>64.3</v>
      </c>
      <c r="AT55" s="108">
        <v>64.3</v>
      </c>
      <c r="AU55" s="108">
        <v>64.3</v>
      </c>
      <c r="AV55" s="108">
        <v>64.3</v>
      </c>
      <c r="AW55" s="108">
        <v>64.3</v>
      </c>
      <c r="AX55" s="110">
        <v>64.3</v>
      </c>
    </row>
    <row r="56" spans="2:50" ht="15.75" thickBot="1" x14ac:dyDescent="0.3">
      <c r="B56" s="111"/>
      <c r="C56" s="112"/>
      <c r="D56" s="25" t="s">
        <v>45</v>
      </c>
      <c r="E56" s="113" t="str">
        <f t="shared" si="6"/>
        <v>Dry</v>
      </c>
      <c r="F56" s="17">
        <v>28.676923076923075</v>
      </c>
      <c r="G56" s="17">
        <v>28.676923076923075</v>
      </c>
      <c r="H56" s="17">
        <v>28.676923076923075</v>
      </c>
      <c r="I56" s="244">
        <v>28.676923076923075</v>
      </c>
      <c r="J56" s="17">
        <v>28.676923076923075</v>
      </c>
      <c r="K56" s="17">
        <v>28.676923076923075</v>
      </c>
      <c r="L56" s="17">
        <v>28.676923076923075</v>
      </c>
      <c r="M56" s="17">
        <v>28.676923076923075</v>
      </c>
      <c r="N56" s="17">
        <v>28.676923076923075</v>
      </c>
      <c r="O56" s="115">
        <v>28.676923076923075</v>
      </c>
      <c r="P56" s="32"/>
      <c r="Q56" s="158">
        <f t="shared" si="7"/>
        <v>28.676923076923067</v>
      </c>
      <c r="R56" s="159"/>
      <c r="S56" s="159"/>
      <c r="T56" s="159"/>
      <c r="U56" s="159"/>
      <c r="V56" s="160"/>
      <c r="W56" s="116"/>
      <c r="X56" s="116"/>
      <c r="Y56" s="116"/>
      <c r="Z56" s="116"/>
      <c r="AA56" s="116"/>
      <c r="AB56" s="117"/>
      <c r="AD56" s="118">
        <v>0</v>
      </c>
      <c r="AE56" s="119">
        <v>0</v>
      </c>
      <c r="AF56" s="119">
        <v>0</v>
      </c>
      <c r="AG56" s="120">
        <v>2.2999999999999998</v>
      </c>
      <c r="AH56" s="119">
        <v>103.29999999999998</v>
      </c>
      <c r="AI56" s="119">
        <v>11.9</v>
      </c>
      <c r="AJ56" s="119">
        <v>0</v>
      </c>
      <c r="AK56" s="119">
        <v>2.6</v>
      </c>
      <c r="AL56" s="119">
        <v>0.2</v>
      </c>
      <c r="AM56" s="121">
        <v>28.676923076923075</v>
      </c>
      <c r="AO56" s="118">
        <v>0</v>
      </c>
      <c r="AP56" s="119">
        <v>0</v>
      </c>
      <c r="AQ56" s="119">
        <v>28.676923076923075</v>
      </c>
      <c r="AR56" s="120">
        <v>28.676923076923075</v>
      </c>
      <c r="AS56" s="119">
        <v>28.676923076923075</v>
      </c>
      <c r="AT56" s="119">
        <v>28.676923076923075</v>
      </c>
      <c r="AU56" s="119">
        <v>28.676923076923075</v>
      </c>
      <c r="AV56" s="119">
        <v>28.676923076923075</v>
      </c>
      <c r="AW56" s="119">
        <v>28.676923076923075</v>
      </c>
      <c r="AX56" s="121">
        <v>28.676923076923075</v>
      </c>
    </row>
    <row r="57" spans="2:50" ht="15" customHeight="1" x14ac:dyDescent="0.25">
      <c r="B57" s="77" t="s">
        <v>48</v>
      </c>
      <c r="C57" s="3"/>
      <c r="D57" s="3"/>
      <c r="E57" s="78" t="s">
        <v>30</v>
      </c>
      <c r="F57" s="80">
        <v>3</v>
      </c>
      <c r="G57" s="80">
        <v>3</v>
      </c>
      <c r="H57" s="80">
        <v>3</v>
      </c>
      <c r="I57" s="81">
        <v>4</v>
      </c>
      <c r="J57" s="80">
        <v>5</v>
      </c>
      <c r="K57" s="80">
        <v>6</v>
      </c>
      <c r="L57" s="80">
        <v>7</v>
      </c>
      <c r="M57" s="80">
        <v>8</v>
      </c>
      <c r="N57" s="80">
        <v>9</v>
      </c>
      <c r="O57" s="82">
        <v>10</v>
      </c>
      <c r="Q57" s="281" t="s">
        <v>32</v>
      </c>
      <c r="R57" s="83"/>
      <c r="S57" s="83"/>
      <c r="T57" s="83"/>
      <c r="U57" s="83"/>
      <c r="V57" s="151"/>
      <c r="W57" s="122"/>
      <c r="X57" s="122"/>
      <c r="Y57" s="122"/>
      <c r="Z57" s="122"/>
      <c r="AA57" s="122"/>
      <c r="AB57" s="123"/>
      <c r="AD57" s="79" t="s">
        <v>31</v>
      </c>
      <c r="AE57" s="80">
        <v>2</v>
      </c>
      <c r="AF57" s="80">
        <v>3</v>
      </c>
      <c r="AG57" s="81">
        <v>4</v>
      </c>
      <c r="AH57" s="80">
        <v>5</v>
      </c>
      <c r="AI57" s="80">
        <v>6</v>
      </c>
      <c r="AJ57" s="80">
        <v>7</v>
      </c>
      <c r="AK57" s="80">
        <v>8</v>
      </c>
      <c r="AL57" s="80">
        <v>9</v>
      </c>
      <c r="AM57" s="82">
        <v>10</v>
      </c>
      <c r="AO57" s="79" t="s">
        <v>31</v>
      </c>
      <c r="AP57" s="80">
        <v>2</v>
      </c>
      <c r="AQ57" s="80">
        <v>3</v>
      </c>
      <c r="AR57" s="81">
        <v>4</v>
      </c>
      <c r="AS57" s="80">
        <v>5</v>
      </c>
      <c r="AT57" s="80">
        <v>6</v>
      </c>
      <c r="AU57" s="80">
        <v>7</v>
      </c>
      <c r="AV57" s="80">
        <v>8</v>
      </c>
      <c r="AW57" s="80">
        <v>9</v>
      </c>
      <c r="AX57" s="82">
        <v>10</v>
      </c>
    </row>
    <row r="58" spans="2:50" x14ac:dyDescent="0.25">
      <c r="B58" s="85" t="s">
        <v>33</v>
      </c>
      <c r="C58" s="86">
        <v>1</v>
      </c>
      <c r="D58" s="87" t="e">
        <v>#VALUE!</v>
      </c>
      <c r="E58" s="87"/>
      <c r="F58" s="4">
        <v>2014</v>
      </c>
      <c r="G58" s="4">
        <v>2014</v>
      </c>
      <c r="H58" s="4">
        <v>2014</v>
      </c>
      <c r="I58" s="124">
        <v>2014</v>
      </c>
      <c r="J58" s="4">
        <v>2014</v>
      </c>
      <c r="K58" s="4">
        <v>2014</v>
      </c>
      <c r="L58" s="4">
        <v>2014</v>
      </c>
      <c r="M58" s="4">
        <v>2014</v>
      </c>
      <c r="N58" s="4">
        <v>2014</v>
      </c>
      <c r="O58" s="89">
        <v>2014</v>
      </c>
      <c r="Q58" s="282"/>
      <c r="R58" s="90"/>
      <c r="S58" s="90"/>
      <c r="T58" s="90"/>
      <c r="U58" s="90"/>
      <c r="V58" s="152"/>
      <c r="W58" s="90"/>
      <c r="X58" s="90"/>
      <c r="Y58" s="90"/>
      <c r="Z58" s="90"/>
      <c r="AA58" s="90"/>
      <c r="AB58" s="91"/>
      <c r="AD58" s="88">
        <v>2015</v>
      </c>
      <c r="AE58" s="4">
        <v>2016</v>
      </c>
      <c r="AF58" s="4">
        <v>2007</v>
      </c>
      <c r="AG58" s="124">
        <v>2008</v>
      </c>
      <c r="AH58" s="4">
        <v>2009</v>
      </c>
      <c r="AI58" s="4">
        <v>2010</v>
      </c>
      <c r="AJ58" s="4">
        <v>2011</v>
      </c>
      <c r="AK58" s="4">
        <v>2012</v>
      </c>
      <c r="AL58" s="4">
        <v>2013</v>
      </c>
      <c r="AM58" s="89">
        <v>2014</v>
      </c>
      <c r="AO58" s="88">
        <v>2015</v>
      </c>
      <c r="AP58" s="4">
        <v>2016</v>
      </c>
      <c r="AQ58" s="4">
        <v>2014</v>
      </c>
      <c r="AR58" s="124">
        <v>2014</v>
      </c>
      <c r="AS58" s="4">
        <v>2014</v>
      </c>
      <c r="AT58" s="4">
        <v>2014</v>
      </c>
      <c r="AU58" s="4">
        <v>2014</v>
      </c>
      <c r="AV58" s="4">
        <v>2014</v>
      </c>
      <c r="AW58" s="4">
        <v>2014</v>
      </c>
      <c r="AX58" s="89">
        <v>2014</v>
      </c>
    </row>
    <row r="59" spans="2:50" x14ac:dyDescent="0.25">
      <c r="B59" s="5"/>
      <c r="C59" s="92"/>
      <c r="D59" s="6" t="s">
        <v>34</v>
      </c>
      <c r="E59" s="93" t="str">
        <f>E45</f>
        <v>Dry</v>
      </c>
      <c r="F59" s="11">
        <v>24.190322580645166</v>
      </c>
      <c r="G59" s="11">
        <v>24.190322580645166</v>
      </c>
      <c r="H59" s="11">
        <v>24.190322580645166</v>
      </c>
      <c r="I59" s="245">
        <v>24.190322580645166</v>
      </c>
      <c r="J59" s="11">
        <v>24.190322580645166</v>
      </c>
      <c r="K59" s="11">
        <v>24.190322580645166</v>
      </c>
      <c r="L59" s="11">
        <v>24.190322580645166</v>
      </c>
      <c r="M59" s="11">
        <v>24.190322580645166</v>
      </c>
      <c r="N59" s="11">
        <v>24.190322580645166</v>
      </c>
      <c r="O59" s="126">
        <v>24.190322580645166</v>
      </c>
      <c r="Q59" s="13">
        <f>Q30</f>
        <v>24.190322580645159</v>
      </c>
      <c r="R59" s="97"/>
      <c r="S59" s="97"/>
      <c r="T59" s="97"/>
      <c r="U59" s="97"/>
      <c r="V59" s="154"/>
      <c r="W59" s="127"/>
      <c r="X59" s="127"/>
      <c r="Y59" s="127"/>
      <c r="Z59" s="127"/>
      <c r="AA59" s="97"/>
      <c r="AB59" s="24"/>
      <c r="AD59" s="128">
        <v>24.662903225806446</v>
      </c>
      <c r="AE59" s="129">
        <v>26.17903225806451</v>
      </c>
      <c r="AF59" s="129">
        <v>22.298387096774189</v>
      </c>
      <c r="AG59" s="130">
        <v>22.180645161290318</v>
      </c>
      <c r="AH59" s="129">
        <v>21.437096774193552</v>
      </c>
      <c r="AI59" s="129">
        <v>21.633870967741931</v>
      </c>
      <c r="AJ59" s="129">
        <v>21.953225806451616</v>
      </c>
      <c r="AK59" s="129">
        <v>21.808064516129033</v>
      </c>
      <c r="AL59" s="129">
        <v>22.398387096774194</v>
      </c>
      <c r="AM59" s="131">
        <v>24.190322580645166</v>
      </c>
      <c r="AO59" s="128">
        <v>24.662903225806446</v>
      </c>
      <c r="AP59" s="129">
        <v>26.17903225806451</v>
      </c>
      <c r="AQ59" s="129">
        <v>24.190322580645166</v>
      </c>
      <c r="AR59" s="130">
        <v>24.190322580645166</v>
      </c>
      <c r="AS59" s="129">
        <v>24.190322580645166</v>
      </c>
      <c r="AT59" s="129">
        <v>24.190322580645166</v>
      </c>
      <c r="AU59" s="129">
        <v>24.190322580645166</v>
      </c>
      <c r="AV59" s="129">
        <v>24.190322580645166</v>
      </c>
      <c r="AW59" s="129">
        <v>24.190322580645166</v>
      </c>
      <c r="AX59" s="131">
        <v>24.190322580645166</v>
      </c>
    </row>
    <row r="60" spans="2:50" x14ac:dyDescent="0.25">
      <c r="B60" s="5"/>
      <c r="C60" s="92"/>
      <c r="D60" s="6" t="s">
        <v>35</v>
      </c>
      <c r="E60" s="93" t="str">
        <f t="shared" ref="E60:E70" si="8">E46</f>
        <v>Dry</v>
      </c>
      <c r="F60" s="11">
        <v>24.782142857142851</v>
      </c>
      <c r="G60" s="11">
        <v>24.782142857142851</v>
      </c>
      <c r="H60" s="11">
        <v>24.782142857142851</v>
      </c>
      <c r="I60" s="245">
        <v>24.782142857142851</v>
      </c>
      <c r="J60" s="11">
        <v>24.782142857142851</v>
      </c>
      <c r="K60" s="11">
        <v>24.782142857142851</v>
      </c>
      <c r="L60" s="11">
        <v>24.782142857142851</v>
      </c>
      <c r="M60" s="11">
        <v>24.782142857142851</v>
      </c>
      <c r="N60" s="11">
        <v>24.782142857142851</v>
      </c>
      <c r="O60" s="126">
        <v>24.782142857142851</v>
      </c>
      <c r="Q60" s="13">
        <f t="shared" ref="Q60:Q70" si="9">Q31</f>
        <v>24.782142857142855</v>
      </c>
      <c r="R60" s="97"/>
      <c r="S60" s="97"/>
      <c r="T60" s="97"/>
      <c r="U60" s="97"/>
      <c r="V60" s="154"/>
      <c r="W60" s="127"/>
      <c r="X60" s="127"/>
      <c r="Y60" s="127"/>
      <c r="Z60" s="127"/>
      <c r="AA60" s="97"/>
      <c r="AB60" s="24"/>
      <c r="AD60" s="128">
        <v>25.983928571428567</v>
      </c>
      <c r="AE60" s="129">
        <v>27.187931034482752</v>
      </c>
      <c r="AF60" s="129">
        <v>22.36785714285714</v>
      </c>
      <c r="AG60" s="130">
        <v>22.32586206896552</v>
      </c>
      <c r="AH60" s="129">
        <v>22.317857142857147</v>
      </c>
      <c r="AI60" s="129">
        <v>22.398214285714285</v>
      </c>
      <c r="AJ60" s="129">
        <v>22.658928571428568</v>
      </c>
      <c r="AK60" s="129">
        <v>22.272413793103446</v>
      </c>
      <c r="AL60" s="129">
        <v>23.36964285714286</v>
      </c>
      <c r="AM60" s="131">
        <v>24.782142857142851</v>
      </c>
      <c r="AO60" s="128">
        <v>25.983928571428567</v>
      </c>
      <c r="AP60" s="129">
        <v>27.187931034482752</v>
      </c>
      <c r="AQ60" s="129">
        <v>24.782142857142851</v>
      </c>
      <c r="AR60" s="130">
        <v>24.782142857142851</v>
      </c>
      <c r="AS60" s="129">
        <v>24.782142857142851</v>
      </c>
      <c r="AT60" s="129">
        <v>24.782142857142851</v>
      </c>
      <c r="AU60" s="129">
        <v>24.782142857142851</v>
      </c>
      <c r="AV60" s="129">
        <v>24.782142857142851</v>
      </c>
      <c r="AW60" s="129">
        <v>24.782142857142851</v>
      </c>
      <c r="AX60" s="131">
        <v>24.782142857142851</v>
      </c>
    </row>
    <row r="61" spans="2:50" x14ac:dyDescent="0.25">
      <c r="B61" s="5"/>
      <c r="C61" s="92"/>
      <c r="D61" s="6" t="s">
        <v>36</v>
      </c>
      <c r="E61" s="93" t="str">
        <f t="shared" si="8"/>
        <v>Wet</v>
      </c>
      <c r="F61" s="11">
        <v>24.719354838709677</v>
      </c>
      <c r="G61" s="11">
        <v>24.719354838709677</v>
      </c>
      <c r="H61" s="11">
        <v>24.719354838709677</v>
      </c>
      <c r="I61" s="245">
        <v>24.719354838709677</v>
      </c>
      <c r="J61" s="11">
        <v>24.719354838709677</v>
      </c>
      <c r="K61" s="11">
        <v>24.719354838709677</v>
      </c>
      <c r="L61" s="11">
        <v>24.719354838709677</v>
      </c>
      <c r="M61" s="11">
        <v>24.719354838709677</v>
      </c>
      <c r="N61" s="11">
        <v>24.719354838709677</v>
      </c>
      <c r="O61" s="126">
        <v>24.719354838709677</v>
      </c>
      <c r="Q61" s="13">
        <f t="shared" si="9"/>
        <v>24.719354838709677</v>
      </c>
      <c r="R61" s="97"/>
      <c r="S61" s="97"/>
      <c r="T61" s="97"/>
      <c r="U61" s="97"/>
      <c r="V61" s="154"/>
      <c r="W61" s="127"/>
      <c r="X61" s="127"/>
      <c r="Y61" s="127"/>
      <c r="Z61" s="127"/>
      <c r="AA61" s="97"/>
      <c r="AB61" s="24"/>
      <c r="AD61" s="128">
        <v>26.161290322580641</v>
      </c>
      <c r="AE61" s="129">
        <v>28.205000000000002</v>
      </c>
      <c r="AF61" s="129">
        <v>22.375806451612902</v>
      </c>
      <c r="AG61" s="130">
        <v>22.574999999999999</v>
      </c>
      <c r="AH61" s="129">
        <v>22.355157818579659</v>
      </c>
      <c r="AI61" s="129">
        <v>21.996774193548386</v>
      </c>
      <c r="AJ61" s="129">
        <v>23.133870967741942</v>
      </c>
      <c r="AK61" s="129">
        <v>23.486666666666668</v>
      </c>
      <c r="AL61" s="129">
        <v>23.583870967741937</v>
      </c>
      <c r="AM61" s="131">
        <v>24.719354838709677</v>
      </c>
      <c r="AO61" s="128">
        <v>26.161290322580641</v>
      </c>
      <c r="AP61" s="129">
        <v>28.205000000000002</v>
      </c>
      <c r="AQ61" s="129">
        <v>24.719354838709677</v>
      </c>
      <c r="AR61" s="130">
        <v>24.719354838709677</v>
      </c>
      <c r="AS61" s="129">
        <v>24.719354838709677</v>
      </c>
      <c r="AT61" s="129">
        <v>24.719354838709677</v>
      </c>
      <c r="AU61" s="129">
        <v>24.719354838709677</v>
      </c>
      <c r="AV61" s="129">
        <v>24.719354838709677</v>
      </c>
      <c r="AW61" s="129">
        <v>24.719354838709677</v>
      </c>
      <c r="AX61" s="131">
        <v>24.719354838709677</v>
      </c>
    </row>
    <row r="62" spans="2:50" x14ac:dyDescent="0.25">
      <c r="B62" s="5"/>
      <c r="C62" s="92"/>
      <c r="D62" s="6" t="s">
        <v>37</v>
      </c>
      <c r="E62" s="93" t="str">
        <f t="shared" si="8"/>
        <v>Wet</v>
      </c>
      <c r="F62" s="11">
        <v>23.90666666666667</v>
      </c>
      <c r="G62" s="11">
        <v>23.90666666666667</v>
      </c>
      <c r="H62" s="11">
        <v>23.90666666666667</v>
      </c>
      <c r="I62" s="245">
        <v>23.90666666666667</v>
      </c>
      <c r="J62" s="11">
        <v>23.90666666666667</v>
      </c>
      <c r="K62" s="11">
        <v>23.90666666666667</v>
      </c>
      <c r="L62" s="11">
        <v>23.90666666666667</v>
      </c>
      <c r="M62" s="11">
        <v>23.90666666666667</v>
      </c>
      <c r="N62" s="11">
        <v>23.90666666666667</v>
      </c>
      <c r="O62" s="126">
        <v>23.90666666666667</v>
      </c>
      <c r="Q62" s="13">
        <f t="shared" si="9"/>
        <v>23.906666666666666</v>
      </c>
      <c r="R62" s="97"/>
      <c r="S62" s="97"/>
      <c r="T62" s="97"/>
      <c r="U62" s="97"/>
      <c r="V62" s="154"/>
      <c r="W62" s="127"/>
      <c r="X62" s="127"/>
      <c r="Y62" s="127"/>
      <c r="Z62" s="127"/>
      <c r="AA62" s="97"/>
      <c r="AB62" s="24"/>
      <c r="AD62" s="128">
        <v>25.761666666666663</v>
      </c>
      <c r="AE62" s="129">
        <v>26.516666666666666</v>
      </c>
      <c r="AF62" s="129">
        <v>21.423333333333339</v>
      </c>
      <c r="AG62" s="130">
        <v>22.536666666666672</v>
      </c>
      <c r="AH62" s="129">
        <v>23.686666666666664</v>
      </c>
      <c r="AI62" s="129">
        <v>22.27833333333334</v>
      </c>
      <c r="AJ62" s="129">
        <v>23.360000000000007</v>
      </c>
      <c r="AK62" s="129">
        <v>21.828333333333337</v>
      </c>
      <c r="AL62" s="129">
        <v>22.516666666666666</v>
      </c>
      <c r="AM62" s="131">
        <v>23.90666666666667</v>
      </c>
      <c r="AO62" s="128">
        <v>25.761666666666663</v>
      </c>
      <c r="AP62" s="129">
        <v>26.516666666666666</v>
      </c>
      <c r="AQ62" s="129">
        <v>23.90666666666667</v>
      </c>
      <c r="AR62" s="130">
        <v>23.90666666666667</v>
      </c>
      <c r="AS62" s="129">
        <v>23.90666666666667</v>
      </c>
      <c r="AT62" s="129">
        <v>23.90666666666667</v>
      </c>
      <c r="AU62" s="129">
        <v>23.90666666666667</v>
      </c>
      <c r="AV62" s="129">
        <v>23.90666666666667</v>
      </c>
      <c r="AW62" s="129">
        <v>23.90666666666667</v>
      </c>
      <c r="AX62" s="131">
        <v>23.90666666666667</v>
      </c>
    </row>
    <row r="63" spans="2:50" x14ac:dyDescent="0.25">
      <c r="B63" s="5"/>
      <c r="C63" s="92"/>
      <c r="D63" s="6" t="s">
        <v>38</v>
      </c>
      <c r="E63" s="93" t="str">
        <f t="shared" si="8"/>
        <v>Wet</v>
      </c>
      <c r="F63" s="11">
        <v>23.443548387096783</v>
      </c>
      <c r="G63" s="11">
        <v>23.443548387096783</v>
      </c>
      <c r="H63" s="11">
        <v>23.443548387096783</v>
      </c>
      <c r="I63" s="245">
        <v>23.443548387096783</v>
      </c>
      <c r="J63" s="11">
        <v>23.443548387096783</v>
      </c>
      <c r="K63" s="11">
        <v>23.443548387096783</v>
      </c>
      <c r="L63" s="11">
        <v>23.443548387096783</v>
      </c>
      <c r="M63" s="11">
        <v>23.443548387096783</v>
      </c>
      <c r="N63" s="11">
        <v>23.443548387096783</v>
      </c>
      <c r="O63" s="126">
        <v>23.443548387096783</v>
      </c>
      <c r="Q63" s="13">
        <f t="shared" si="9"/>
        <v>23.443548387096772</v>
      </c>
      <c r="R63" s="97"/>
      <c r="S63" s="97"/>
      <c r="T63" s="97"/>
      <c r="U63" s="97"/>
      <c r="V63" s="154"/>
      <c r="W63" s="127"/>
      <c r="X63" s="127"/>
      <c r="Y63" s="127"/>
      <c r="Z63" s="127"/>
      <c r="AA63" s="97"/>
      <c r="AB63" s="24"/>
      <c r="AD63" s="128">
        <v>24.874193548387098</v>
      </c>
      <c r="AE63" s="129">
        <v>25.655865102639297</v>
      </c>
      <c r="AF63" s="129">
        <v>21.496774193548386</v>
      </c>
      <c r="AG63" s="130">
        <v>21.469354838709677</v>
      </c>
      <c r="AH63" s="129">
        <v>22.146774193548389</v>
      </c>
      <c r="AI63" s="129">
        <v>22.054838709677419</v>
      </c>
      <c r="AJ63" s="129">
        <v>21.838709677419359</v>
      </c>
      <c r="AK63" s="129">
        <v>22.811290322580643</v>
      </c>
      <c r="AL63" s="129">
        <v>21.558596594323614</v>
      </c>
      <c r="AM63" s="131">
        <v>23.443548387096783</v>
      </c>
      <c r="AO63" s="128">
        <v>24.874193548387098</v>
      </c>
      <c r="AP63" s="129">
        <v>25.655865102639297</v>
      </c>
      <c r="AQ63" s="129">
        <v>23.443548387096783</v>
      </c>
      <c r="AR63" s="130">
        <v>23.443548387096783</v>
      </c>
      <c r="AS63" s="129">
        <v>23.443548387096783</v>
      </c>
      <c r="AT63" s="129">
        <v>23.443548387096783</v>
      </c>
      <c r="AU63" s="129">
        <v>23.443548387096783</v>
      </c>
      <c r="AV63" s="129">
        <v>23.443548387096783</v>
      </c>
      <c r="AW63" s="129">
        <v>23.443548387096783</v>
      </c>
      <c r="AX63" s="131">
        <v>23.443548387096783</v>
      </c>
    </row>
    <row r="64" spans="2:50" x14ac:dyDescent="0.25">
      <c r="B64" s="5"/>
      <c r="C64" s="92"/>
      <c r="D64" s="6" t="s">
        <v>39</v>
      </c>
      <c r="E64" s="93" t="str">
        <f t="shared" si="8"/>
        <v>Dry</v>
      </c>
      <c r="F64" s="11">
        <v>22.966666666666661</v>
      </c>
      <c r="G64" s="11">
        <v>22.966666666666661</v>
      </c>
      <c r="H64" s="11">
        <v>22.966666666666661</v>
      </c>
      <c r="I64" s="245">
        <v>22.966666666666661</v>
      </c>
      <c r="J64" s="11">
        <v>22.966666666666661</v>
      </c>
      <c r="K64" s="11">
        <v>22.966666666666661</v>
      </c>
      <c r="L64" s="11">
        <v>22.966666666666661</v>
      </c>
      <c r="M64" s="11">
        <v>22.966666666666661</v>
      </c>
      <c r="N64" s="11">
        <v>22.966666666666661</v>
      </c>
      <c r="O64" s="126">
        <v>22.966666666666661</v>
      </c>
      <c r="Q64" s="13">
        <f t="shared" si="9"/>
        <v>22.966666666666669</v>
      </c>
      <c r="R64" s="97"/>
      <c r="S64" s="97"/>
      <c r="T64" s="97"/>
      <c r="U64" s="97"/>
      <c r="V64" s="154"/>
      <c r="W64" s="127"/>
      <c r="X64" s="127"/>
      <c r="Y64" s="127"/>
      <c r="Z64" s="127"/>
      <c r="AA64" s="97"/>
      <c r="AB64" s="24"/>
      <c r="AD64" s="128">
        <v>24.083333333333329</v>
      </c>
      <c r="AE64" s="129">
        <v>24.686666666666667</v>
      </c>
      <c r="AF64" s="129">
        <v>19.72666666666667</v>
      </c>
      <c r="AG64" s="130">
        <v>19.979999999999997</v>
      </c>
      <c r="AH64" s="129">
        <v>21.475000000000005</v>
      </c>
      <c r="AI64" s="129">
        <v>20.916666666666671</v>
      </c>
      <c r="AJ64" s="129">
        <v>20.445000000000004</v>
      </c>
      <c r="AK64" s="129">
        <v>20.998333333333335</v>
      </c>
      <c r="AL64" s="129">
        <v>20.728333333333332</v>
      </c>
      <c r="AM64" s="131">
        <v>22.966666666666661</v>
      </c>
      <c r="AO64" s="128">
        <v>24.083333333333329</v>
      </c>
      <c r="AP64" s="129">
        <v>24.686666666666667</v>
      </c>
      <c r="AQ64" s="129">
        <v>22.966666666666661</v>
      </c>
      <c r="AR64" s="130">
        <v>22.966666666666661</v>
      </c>
      <c r="AS64" s="129">
        <v>22.966666666666661</v>
      </c>
      <c r="AT64" s="129">
        <v>22.966666666666661</v>
      </c>
      <c r="AU64" s="129">
        <v>22.966666666666661</v>
      </c>
      <c r="AV64" s="129">
        <v>22.966666666666661</v>
      </c>
      <c r="AW64" s="129">
        <v>22.966666666666661</v>
      </c>
      <c r="AX64" s="131">
        <v>22.966666666666661</v>
      </c>
    </row>
    <row r="65" spans="2:50" x14ac:dyDescent="0.25">
      <c r="B65" s="5"/>
      <c r="C65" s="92"/>
      <c r="D65" s="6" t="s">
        <v>40</v>
      </c>
      <c r="E65" s="93" t="str">
        <f t="shared" si="8"/>
        <v>Wet</v>
      </c>
      <c r="F65" s="11">
        <v>22.459824046920819</v>
      </c>
      <c r="G65" s="11">
        <v>22.459824046920819</v>
      </c>
      <c r="H65" s="11">
        <v>22.459824046920819</v>
      </c>
      <c r="I65" s="245">
        <v>22.459824046920819</v>
      </c>
      <c r="J65" s="11">
        <v>22.459824046920819</v>
      </c>
      <c r="K65" s="11">
        <v>22.459824046920819</v>
      </c>
      <c r="L65" s="11">
        <v>22.459824046920819</v>
      </c>
      <c r="M65" s="11">
        <v>22.459824046920819</v>
      </c>
      <c r="N65" s="11">
        <v>22.459824046920819</v>
      </c>
      <c r="O65" s="126">
        <v>22.459824046920819</v>
      </c>
      <c r="Q65" s="13">
        <f t="shared" si="9"/>
        <v>22.459824046920811</v>
      </c>
      <c r="R65" s="97"/>
      <c r="S65" s="97"/>
      <c r="T65" s="97"/>
      <c r="U65" s="97"/>
      <c r="V65" s="154"/>
      <c r="W65" s="127"/>
      <c r="X65" s="127"/>
      <c r="Y65" s="127"/>
      <c r="Z65" s="127"/>
      <c r="AA65" s="97"/>
      <c r="AB65" s="24"/>
      <c r="AD65" s="128">
        <v>24.170967741935481</v>
      </c>
      <c r="AE65" s="129">
        <v>25.529032258064518</v>
      </c>
      <c r="AF65" s="129">
        <v>19.495161290322585</v>
      </c>
      <c r="AG65" s="130">
        <v>19.191935483870971</v>
      </c>
      <c r="AH65" s="129">
        <v>20.046774193548384</v>
      </c>
      <c r="AI65" s="129">
        <v>20.029032258064515</v>
      </c>
      <c r="AJ65" s="129">
        <v>19.920967741935481</v>
      </c>
      <c r="AK65" s="129">
        <v>19.683870967741942</v>
      </c>
      <c r="AL65" s="129">
        <v>20.587096774193551</v>
      </c>
      <c r="AM65" s="131">
        <v>22.459824046920819</v>
      </c>
      <c r="AO65" s="128">
        <v>24.170967741935481</v>
      </c>
      <c r="AP65" s="129">
        <v>25.529032258064518</v>
      </c>
      <c r="AQ65" s="129">
        <v>22.459824046920819</v>
      </c>
      <c r="AR65" s="130">
        <v>22.459824046920819</v>
      </c>
      <c r="AS65" s="129">
        <v>22.459824046920819</v>
      </c>
      <c r="AT65" s="129">
        <v>22.459824046920819</v>
      </c>
      <c r="AU65" s="129">
        <v>22.459824046920819</v>
      </c>
      <c r="AV65" s="129">
        <v>22.459824046920819</v>
      </c>
      <c r="AW65" s="129">
        <v>22.459824046920819</v>
      </c>
      <c r="AX65" s="131">
        <v>22.459824046920819</v>
      </c>
    </row>
    <row r="66" spans="2:50" x14ac:dyDescent="0.25">
      <c r="B66" s="5"/>
      <c r="C66" s="92"/>
      <c r="D66" s="6" t="s">
        <v>41</v>
      </c>
      <c r="E66" s="93" t="str">
        <f t="shared" si="8"/>
        <v>Dry</v>
      </c>
      <c r="F66" s="11">
        <v>22.730107526881717</v>
      </c>
      <c r="G66" s="11">
        <v>22.730107526881717</v>
      </c>
      <c r="H66" s="11">
        <v>22.730107526881717</v>
      </c>
      <c r="I66" s="245">
        <v>22.730107526881717</v>
      </c>
      <c r="J66" s="11">
        <v>22.730107526881717</v>
      </c>
      <c r="K66" s="11">
        <v>22.730107526881717</v>
      </c>
      <c r="L66" s="11">
        <v>22.730107526881717</v>
      </c>
      <c r="M66" s="11">
        <v>22.730107526881717</v>
      </c>
      <c r="N66" s="11">
        <v>22.730107526881717</v>
      </c>
      <c r="O66" s="126">
        <v>22.730107526881717</v>
      </c>
      <c r="Q66" s="13">
        <f t="shared" si="9"/>
        <v>22.730107526881714</v>
      </c>
      <c r="R66" s="97"/>
      <c r="S66" s="97"/>
      <c r="T66" s="97"/>
      <c r="U66" s="97"/>
      <c r="V66" s="154"/>
      <c r="W66" s="127"/>
      <c r="X66" s="127"/>
      <c r="Y66" s="127"/>
      <c r="Z66" s="127"/>
      <c r="AA66" s="97"/>
      <c r="AB66" s="24"/>
      <c r="AD66" s="128">
        <v>24.611290322580651</v>
      </c>
      <c r="AE66" s="129">
        <v>25.712903225806453</v>
      </c>
      <c r="AF66" s="129">
        <v>19.653225806451612</v>
      </c>
      <c r="AG66" s="130">
        <v>19.725806451612907</v>
      </c>
      <c r="AH66" s="129">
        <v>20.512903225806451</v>
      </c>
      <c r="AI66" s="129">
        <v>20.195161290322577</v>
      </c>
      <c r="AJ66" s="129">
        <v>20.016129032258068</v>
      </c>
      <c r="AK66" s="129">
        <v>19.895770966569941</v>
      </c>
      <c r="AL66" s="129">
        <v>21.240322580645163</v>
      </c>
      <c r="AM66" s="131">
        <v>22.730107526881717</v>
      </c>
      <c r="AO66" s="128">
        <v>24.611290322580651</v>
      </c>
      <c r="AP66" s="129">
        <v>25.712903225806453</v>
      </c>
      <c r="AQ66" s="129">
        <v>22.730107526881717</v>
      </c>
      <c r="AR66" s="130">
        <v>22.730107526881717</v>
      </c>
      <c r="AS66" s="129">
        <v>22.730107526881717</v>
      </c>
      <c r="AT66" s="129">
        <v>22.730107526881717</v>
      </c>
      <c r="AU66" s="129">
        <v>22.730107526881717</v>
      </c>
      <c r="AV66" s="129">
        <v>22.730107526881717</v>
      </c>
      <c r="AW66" s="129">
        <v>22.730107526881717</v>
      </c>
      <c r="AX66" s="131">
        <v>22.730107526881717</v>
      </c>
    </row>
    <row r="67" spans="2:50" x14ac:dyDescent="0.25">
      <c r="B67" s="5"/>
      <c r="C67" s="92"/>
      <c r="D67" s="6" t="s">
        <v>42</v>
      </c>
      <c r="E67" s="93" t="str">
        <f t="shared" si="8"/>
        <v>Wet</v>
      </c>
      <c r="F67" s="11">
        <v>23.331666666666667</v>
      </c>
      <c r="G67" s="11">
        <v>23.331666666666667</v>
      </c>
      <c r="H67" s="11">
        <v>23.331666666666667</v>
      </c>
      <c r="I67" s="245">
        <v>23.331666666666667</v>
      </c>
      <c r="J67" s="11">
        <v>23.331666666666667</v>
      </c>
      <c r="K67" s="11">
        <v>23.331666666666667</v>
      </c>
      <c r="L67" s="11">
        <v>23.331666666666667</v>
      </c>
      <c r="M67" s="11">
        <v>23.331666666666667</v>
      </c>
      <c r="N67" s="11">
        <v>23.331666666666667</v>
      </c>
      <c r="O67" s="126">
        <v>23.331666666666667</v>
      </c>
      <c r="Q67" s="13">
        <f t="shared" si="9"/>
        <v>23.33166666666666</v>
      </c>
      <c r="R67" s="97"/>
      <c r="S67" s="97"/>
      <c r="T67" s="97"/>
      <c r="U67" s="97"/>
      <c r="V67" s="154"/>
      <c r="W67" s="127"/>
      <c r="X67" s="127"/>
      <c r="Y67" s="127"/>
      <c r="Z67" s="127"/>
      <c r="AA67" s="97"/>
      <c r="AB67" s="24"/>
      <c r="AD67" s="128">
        <v>25.343333333333341</v>
      </c>
      <c r="AE67" s="129">
        <v>27.550000000000004</v>
      </c>
      <c r="AF67" s="129">
        <v>20.161666666666669</v>
      </c>
      <c r="AG67" s="130">
        <v>20.638333333333328</v>
      </c>
      <c r="AH67" s="129">
        <v>21.470000000000006</v>
      </c>
      <c r="AI67" s="129">
        <v>20.666666666666668</v>
      </c>
      <c r="AJ67" s="129">
        <v>20.795000000000002</v>
      </c>
      <c r="AK67" s="129">
        <v>20.543333333333337</v>
      </c>
      <c r="AL67" s="129">
        <v>22.810000000000006</v>
      </c>
      <c r="AM67" s="131">
        <v>23.331666666666667</v>
      </c>
      <c r="AO67" s="128">
        <v>25.343333333333341</v>
      </c>
      <c r="AP67" s="129">
        <v>27.550000000000004</v>
      </c>
      <c r="AQ67" s="129">
        <v>23.331666666666667</v>
      </c>
      <c r="AR67" s="130">
        <v>23.331666666666667</v>
      </c>
      <c r="AS67" s="129">
        <v>23.331666666666667</v>
      </c>
      <c r="AT67" s="129">
        <v>23.331666666666667</v>
      </c>
      <c r="AU67" s="129">
        <v>23.331666666666667</v>
      </c>
      <c r="AV67" s="129">
        <v>23.331666666666667</v>
      </c>
      <c r="AW67" s="129">
        <v>23.331666666666667</v>
      </c>
      <c r="AX67" s="131">
        <v>23.331666666666667</v>
      </c>
    </row>
    <row r="68" spans="2:50" x14ac:dyDescent="0.25">
      <c r="B68" s="101"/>
      <c r="C68" s="92"/>
      <c r="D68" s="6" t="s">
        <v>43</v>
      </c>
      <c r="E68" s="93" t="str">
        <f t="shared" si="8"/>
        <v>Wet</v>
      </c>
      <c r="F68" s="11">
        <v>23.977956989247314</v>
      </c>
      <c r="G68" s="11">
        <v>23.977956989247314</v>
      </c>
      <c r="H68" s="11">
        <v>23.977956989247314</v>
      </c>
      <c r="I68" s="245">
        <v>23.977956989247314</v>
      </c>
      <c r="J68" s="11">
        <v>23.977956989247314</v>
      </c>
      <c r="K68" s="11">
        <v>23.977956989247314</v>
      </c>
      <c r="L68" s="11">
        <v>23.977956989247314</v>
      </c>
      <c r="M68" s="11">
        <v>23.977956989247314</v>
      </c>
      <c r="N68" s="11">
        <v>23.977956989247314</v>
      </c>
      <c r="O68" s="126">
        <v>23.977956989247314</v>
      </c>
      <c r="Q68" s="13">
        <f t="shared" si="9"/>
        <v>23.977956989247307</v>
      </c>
      <c r="R68" s="97"/>
      <c r="S68" s="97"/>
      <c r="T68" s="97"/>
      <c r="U68" s="97"/>
      <c r="V68" s="154"/>
      <c r="W68" s="127"/>
      <c r="X68" s="127"/>
      <c r="Y68" s="127"/>
      <c r="Z68" s="127"/>
      <c r="AA68" s="97"/>
      <c r="AB68" s="24"/>
      <c r="AD68" s="128">
        <v>26.509677419354844</v>
      </c>
      <c r="AE68" s="129">
        <v>21.382258064516126</v>
      </c>
      <c r="AF68" s="129">
        <v>19.861290322580647</v>
      </c>
      <c r="AG68" s="130">
        <v>20.532258064516128</v>
      </c>
      <c r="AH68" s="129">
        <v>20.875806451612906</v>
      </c>
      <c r="AI68" s="129">
        <v>21.325806451612905</v>
      </c>
      <c r="AJ68" s="129">
        <v>21.338709677419352</v>
      </c>
      <c r="AK68" s="129">
        <v>21.019354838709678</v>
      </c>
      <c r="AL68" s="129">
        <v>22.848387096774196</v>
      </c>
      <c r="AM68" s="131">
        <v>23.977956989247314</v>
      </c>
      <c r="AO68" s="128">
        <v>26.509677419354844</v>
      </c>
      <c r="AP68" s="129">
        <v>21.382258064516126</v>
      </c>
      <c r="AQ68" s="129">
        <v>23.977956989247314</v>
      </c>
      <c r="AR68" s="130">
        <v>23.977956989247314</v>
      </c>
      <c r="AS68" s="129">
        <v>23.977956989247314</v>
      </c>
      <c r="AT68" s="129">
        <v>23.977956989247314</v>
      </c>
      <c r="AU68" s="129">
        <v>23.977956989247314</v>
      </c>
      <c r="AV68" s="129">
        <v>23.977956989247314</v>
      </c>
      <c r="AW68" s="129">
        <v>23.977956989247314</v>
      </c>
      <c r="AX68" s="131">
        <v>23.977956989247314</v>
      </c>
    </row>
    <row r="69" spans="2:50" x14ac:dyDescent="0.25">
      <c r="B69" s="102"/>
      <c r="C69" s="21"/>
      <c r="D69" s="7" t="s">
        <v>44</v>
      </c>
      <c r="E69" s="93" t="str">
        <f t="shared" si="8"/>
        <v>Dry</v>
      </c>
      <c r="F69" s="133">
        <v>24.066666666666663</v>
      </c>
      <c r="G69" s="133">
        <v>24.066666666666663</v>
      </c>
      <c r="H69" s="133">
        <v>24.066666666666663</v>
      </c>
      <c r="I69" s="246">
        <v>24.066666666666663</v>
      </c>
      <c r="J69" s="133">
        <v>24.066666666666663</v>
      </c>
      <c r="K69" s="133">
        <v>24.066666666666663</v>
      </c>
      <c r="L69" s="133">
        <v>24.066666666666663</v>
      </c>
      <c r="M69" s="133">
        <v>24.066666666666663</v>
      </c>
      <c r="N69" s="133">
        <v>24.066666666666663</v>
      </c>
      <c r="O69" s="134">
        <v>24.066666666666663</v>
      </c>
      <c r="Q69" s="161">
        <f t="shared" si="9"/>
        <v>24.066666666666663</v>
      </c>
      <c r="R69" s="106"/>
      <c r="S69" s="106"/>
      <c r="T69" s="106"/>
      <c r="U69" s="106"/>
      <c r="V69" s="157"/>
      <c r="W69" s="127"/>
      <c r="X69" s="127"/>
      <c r="Y69" s="127"/>
      <c r="Z69" s="127"/>
      <c r="AA69" s="106"/>
      <c r="AB69" s="20"/>
      <c r="AD69" s="136">
        <v>19.856666666666669</v>
      </c>
      <c r="AE69" s="137">
        <v>20.928333333333338</v>
      </c>
      <c r="AF69" s="137">
        <v>20.721666666666668</v>
      </c>
      <c r="AG69" s="138">
        <v>20.011666666666667</v>
      </c>
      <c r="AH69" s="137">
        <v>21.133333333333333</v>
      </c>
      <c r="AI69" s="137">
        <v>21.334999999999997</v>
      </c>
      <c r="AJ69" s="137">
        <v>21.52333333333333</v>
      </c>
      <c r="AK69" s="137">
        <v>21.8</v>
      </c>
      <c r="AL69" s="137">
        <v>23.139999999999993</v>
      </c>
      <c r="AM69" s="139">
        <v>24.066666666666663</v>
      </c>
      <c r="AO69" s="136">
        <v>19.856666666666669</v>
      </c>
      <c r="AP69" s="137">
        <v>20.928333333333338</v>
      </c>
      <c r="AQ69" s="137">
        <v>24.066666666666663</v>
      </c>
      <c r="AR69" s="138">
        <v>24.066666666666663</v>
      </c>
      <c r="AS69" s="137">
        <v>24.066666666666663</v>
      </c>
      <c r="AT69" s="137">
        <v>24.066666666666663</v>
      </c>
      <c r="AU69" s="137">
        <v>24.066666666666663</v>
      </c>
      <c r="AV69" s="137">
        <v>24.066666666666663</v>
      </c>
      <c r="AW69" s="137">
        <v>24.066666666666663</v>
      </c>
      <c r="AX69" s="139">
        <v>24.066666666666663</v>
      </c>
    </row>
    <row r="70" spans="2:50" ht="15.75" thickBot="1" x14ac:dyDescent="0.3">
      <c r="B70" s="111"/>
      <c r="C70" s="112"/>
      <c r="D70" s="25" t="s">
        <v>45</v>
      </c>
      <c r="E70" s="113" t="str">
        <f t="shared" si="8"/>
        <v>Dry</v>
      </c>
      <c r="F70" s="141">
        <v>23.634739454094287</v>
      </c>
      <c r="G70" s="141">
        <v>23.634739454094287</v>
      </c>
      <c r="H70" s="141">
        <v>23.634739454094287</v>
      </c>
      <c r="I70" s="247">
        <v>23.634739454094287</v>
      </c>
      <c r="J70" s="141">
        <v>23.634739454094287</v>
      </c>
      <c r="K70" s="141">
        <v>23.634739454094287</v>
      </c>
      <c r="L70" s="141">
        <v>23.634739454094287</v>
      </c>
      <c r="M70" s="141">
        <v>23.634739454094287</v>
      </c>
      <c r="N70" s="141">
        <v>23.634739454094287</v>
      </c>
      <c r="O70" s="142">
        <v>23.634739454094287</v>
      </c>
      <c r="Q70" s="162">
        <f t="shared" si="9"/>
        <v>23.634739454094298</v>
      </c>
      <c r="R70" s="159"/>
      <c r="S70" s="159"/>
      <c r="T70" s="159"/>
      <c r="U70" s="159"/>
      <c r="V70" s="160"/>
      <c r="W70" s="144"/>
      <c r="X70" s="144"/>
      <c r="Y70" s="144"/>
      <c r="Z70" s="144"/>
      <c r="AA70" s="116"/>
      <c r="AB70" s="117"/>
      <c r="AD70" s="145">
        <v>19.916129032258066</v>
      </c>
      <c r="AE70" s="146">
        <v>21.866129032258069</v>
      </c>
      <c r="AF70" s="146">
        <v>20.369354838709675</v>
      </c>
      <c r="AG70" s="147">
        <v>20.575000000000003</v>
      </c>
      <c r="AH70" s="146">
        <v>22.135483870967743</v>
      </c>
      <c r="AI70" s="146">
        <v>21.45</v>
      </c>
      <c r="AJ70" s="146">
        <v>20.53387096774193</v>
      </c>
      <c r="AK70" s="146">
        <v>21.845312500000002</v>
      </c>
      <c r="AL70" s="146">
        <v>22.470967741935475</v>
      </c>
      <c r="AM70" s="148">
        <v>23.634739454094287</v>
      </c>
      <c r="AO70" s="145">
        <v>19.916129032258066</v>
      </c>
      <c r="AP70" s="146">
        <v>21.866129032258069</v>
      </c>
      <c r="AQ70" s="146">
        <v>23.634739454094287</v>
      </c>
      <c r="AR70" s="147">
        <v>23.634739454094287</v>
      </c>
      <c r="AS70" s="146">
        <v>23.634739454094287</v>
      </c>
      <c r="AT70" s="146">
        <v>23.634739454094287</v>
      </c>
      <c r="AU70" s="146">
        <v>23.634739454094287</v>
      </c>
      <c r="AV70" s="146">
        <v>23.634739454094287</v>
      </c>
      <c r="AW70" s="146">
        <v>23.634739454094287</v>
      </c>
      <c r="AX70" s="148">
        <v>23.634739454094287</v>
      </c>
    </row>
  </sheetData>
  <mergeCells count="6">
    <mergeCell ref="Q57:Q58"/>
    <mergeCell ref="I6:L6"/>
    <mergeCell ref="I7:L9"/>
    <mergeCell ref="Q14:Q15"/>
    <mergeCell ref="Q28:Q29"/>
    <mergeCell ref="Q43:Q4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E62B-3FDE-46A6-BACC-F90323AF9415}">
  <dimension ref="A1:BF118"/>
  <sheetViews>
    <sheetView workbookViewId="0">
      <pane ySplit="1" topLeftCell="A2" activePane="bottomLeft" state="frozen"/>
      <selection pane="bottomLeft" activeCell="A13" sqref="A13:XFD13"/>
    </sheetView>
  </sheetViews>
  <sheetFormatPr defaultColWidth="9.140625" defaultRowHeight="18" customHeight="1" x14ac:dyDescent="0.25"/>
  <cols>
    <col min="1" max="1" width="43.140625" style="166" customWidth="1"/>
    <col min="2" max="6" width="9.7109375" style="167" customWidth="1"/>
    <col min="7" max="15" width="9.7109375" style="163" customWidth="1"/>
    <col min="16" max="16" width="9.7109375" style="167" customWidth="1"/>
    <col min="17" max="17" width="10.7109375" style="167" customWidth="1"/>
    <col min="18" max="19" width="9.7109375" style="167" customWidth="1"/>
    <col min="20" max="28" width="9.7109375" style="163" customWidth="1"/>
    <col min="29" max="33" width="9.7109375" style="167" customWidth="1"/>
    <col min="34" max="39" width="9.7109375" style="163" customWidth="1"/>
    <col min="40" max="43" width="9.7109375" style="167" customWidth="1"/>
    <col min="44" max="51" width="9.7109375" style="163" customWidth="1"/>
    <col min="52" max="55" width="9.7109375" style="167" customWidth="1"/>
    <col min="56" max="58" width="9.7109375" style="163" customWidth="1"/>
    <col min="59" max="62" width="9.7109375" style="167" customWidth="1"/>
    <col min="63" max="16384" width="9.140625" style="167"/>
  </cols>
  <sheetData>
    <row r="1" spans="1:58" s="179" customFormat="1" ht="40.5" customHeight="1" x14ac:dyDescent="0.25">
      <c r="A1" s="173" t="s">
        <v>71</v>
      </c>
      <c r="B1" s="174" t="s">
        <v>12</v>
      </c>
      <c r="C1" s="174" t="s">
        <v>49</v>
      </c>
      <c r="D1" s="174" t="s">
        <v>50</v>
      </c>
      <c r="E1" s="174" t="s">
        <v>5</v>
      </c>
      <c r="F1" s="174" t="s">
        <v>51</v>
      </c>
      <c r="G1" s="174" t="s">
        <v>8</v>
      </c>
      <c r="H1" s="174" t="s">
        <v>52</v>
      </c>
      <c r="I1" s="174" t="s">
        <v>9</v>
      </c>
      <c r="J1" s="174" t="s">
        <v>53</v>
      </c>
      <c r="K1" s="174" t="s">
        <v>54</v>
      </c>
      <c r="L1" s="174" t="s">
        <v>55</v>
      </c>
      <c r="M1" s="174" t="s">
        <v>56</v>
      </c>
      <c r="N1" s="174" t="s">
        <v>11</v>
      </c>
      <c r="O1" s="174" t="s">
        <v>10</v>
      </c>
      <c r="P1" s="180" t="s">
        <v>95</v>
      </c>
      <c r="Q1" s="180" t="s">
        <v>96</v>
      </c>
      <c r="R1" s="180" t="s">
        <v>97</v>
      </c>
      <c r="S1" s="180" t="s">
        <v>98</v>
      </c>
      <c r="T1" s="180" t="s">
        <v>99</v>
      </c>
      <c r="U1" s="180" t="s">
        <v>100</v>
      </c>
      <c r="V1" s="180" t="s">
        <v>101</v>
      </c>
      <c r="W1" s="180" t="s">
        <v>102</v>
      </c>
      <c r="X1" s="180" t="s">
        <v>103</v>
      </c>
      <c r="Y1" s="180" t="s">
        <v>104</v>
      </c>
      <c r="Z1" s="180" t="s">
        <v>105</v>
      </c>
      <c r="AA1" s="180" t="s">
        <v>106</v>
      </c>
      <c r="AB1" s="180" t="s">
        <v>107</v>
      </c>
      <c r="AC1" s="180" t="s">
        <v>108</v>
      </c>
      <c r="AD1" s="180" t="s">
        <v>109</v>
      </c>
      <c r="AH1" s="180"/>
      <c r="AI1" s="180"/>
      <c r="AJ1" s="180"/>
      <c r="AK1" s="180"/>
      <c r="AL1" s="180"/>
      <c r="AM1" s="180"/>
      <c r="AR1" s="180"/>
      <c r="AS1" s="180"/>
      <c r="AT1" s="180"/>
      <c r="AU1" s="180"/>
      <c r="AV1" s="180"/>
      <c r="AW1" s="180"/>
      <c r="AX1" s="180"/>
      <c r="AY1" s="180"/>
      <c r="BD1" s="180"/>
      <c r="BE1" s="180"/>
      <c r="BF1" s="180"/>
    </row>
    <row r="2" spans="1:58" ht="18" customHeight="1" x14ac:dyDescent="0.25">
      <c r="A2" s="166" t="s">
        <v>72</v>
      </c>
      <c r="B2" s="168">
        <v>1</v>
      </c>
      <c r="C2" s="168">
        <v>2</v>
      </c>
      <c r="D2" s="168">
        <v>3</v>
      </c>
      <c r="E2" s="168">
        <v>4</v>
      </c>
      <c r="F2" s="168">
        <v>5</v>
      </c>
      <c r="G2" s="168">
        <v>6</v>
      </c>
      <c r="H2" s="168">
        <v>7</v>
      </c>
      <c r="I2" s="168">
        <v>8</v>
      </c>
      <c r="J2" s="168">
        <v>9</v>
      </c>
      <c r="K2" s="168">
        <v>10</v>
      </c>
      <c r="L2" s="168">
        <v>11</v>
      </c>
      <c r="M2" s="168">
        <v>12</v>
      </c>
      <c r="N2" s="168">
        <v>13</v>
      </c>
      <c r="O2" s="168">
        <v>14</v>
      </c>
      <c r="P2" s="167">
        <v>15</v>
      </c>
      <c r="Q2" s="167">
        <v>16</v>
      </c>
      <c r="R2" s="167">
        <v>17</v>
      </c>
      <c r="S2" s="167">
        <v>18</v>
      </c>
      <c r="T2" s="163">
        <v>19</v>
      </c>
      <c r="U2" s="163">
        <v>20</v>
      </c>
      <c r="V2" s="163">
        <v>21</v>
      </c>
      <c r="W2" s="163">
        <v>22</v>
      </c>
      <c r="X2" s="163">
        <v>23</v>
      </c>
      <c r="Y2" s="163">
        <v>24</v>
      </c>
      <c r="Z2" s="163">
        <v>25</v>
      </c>
      <c r="AA2" s="163">
        <v>26</v>
      </c>
      <c r="AB2" s="163">
        <v>27</v>
      </c>
      <c r="AC2" s="167">
        <v>28</v>
      </c>
      <c r="AD2" s="167">
        <v>29</v>
      </c>
    </row>
    <row r="3" spans="1:58" ht="18" customHeight="1" x14ac:dyDescent="0.25"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58" ht="18" customHeight="1" x14ac:dyDescent="0.25">
      <c r="A4" s="166" t="s">
        <v>82</v>
      </c>
      <c r="B4" s="167">
        <v>0</v>
      </c>
      <c r="C4" s="167">
        <v>0.67</v>
      </c>
      <c r="D4" s="167">
        <v>0.25</v>
      </c>
      <c r="E4" s="167">
        <v>1.44</v>
      </c>
      <c r="F4" s="167">
        <v>1.44</v>
      </c>
      <c r="G4" s="167">
        <v>1.44</v>
      </c>
      <c r="H4" s="163">
        <v>1.44</v>
      </c>
      <c r="I4" s="163">
        <v>1.44</v>
      </c>
      <c r="J4" s="163">
        <v>1.44</v>
      </c>
      <c r="K4" s="163">
        <v>1.44</v>
      </c>
      <c r="L4" s="163">
        <v>1.44</v>
      </c>
      <c r="M4" s="163">
        <v>1.44</v>
      </c>
      <c r="N4" s="163">
        <v>1.44</v>
      </c>
      <c r="O4" s="163">
        <v>1.44</v>
      </c>
      <c r="P4" s="167">
        <v>1.44</v>
      </c>
      <c r="Q4" s="167">
        <v>1.44</v>
      </c>
      <c r="R4" s="167">
        <v>1.44</v>
      </c>
      <c r="S4" s="167">
        <v>1.44</v>
      </c>
      <c r="T4" s="163">
        <v>1.44</v>
      </c>
      <c r="U4" s="163">
        <v>1.44</v>
      </c>
      <c r="V4" s="163">
        <v>1.44</v>
      </c>
      <c r="W4" s="163">
        <v>1.44</v>
      </c>
      <c r="X4" s="163">
        <v>1.44</v>
      </c>
      <c r="Y4" s="163">
        <v>1.44</v>
      </c>
      <c r="Z4" s="163">
        <v>1.44</v>
      </c>
      <c r="AA4" s="163">
        <v>1.44</v>
      </c>
      <c r="AB4" s="163">
        <v>1.44</v>
      </c>
      <c r="AC4" s="167">
        <v>1.44</v>
      </c>
      <c r="AD4" s="167">
        <v>1.44</v>
      </c>
    </row>
    <row r="5" spans="1:58" ht="18" customHeight="1" x14ac:dyDescent="0.25">
      <c r="A5" s="166" t="s">
        <v>57</v>
      </c>
      <c r="B5" s="167">
        <v>0.5</v>
      </c>
      <c r="C5" s="167">
        <v>0.5</v>
      </c>
      <c r="D5" s="167">
        <v>0.5</v>
      </c>
      <c r="E5" s="167">
        <v>0.52</v>
      </c>
      <c r="F5" s="167">
        <v>0.5</v>
      </c>
      <c r="G5" s="167">
        <v>0.5</v>
      </c>
      <c r="H5" s="163">
        <v>0.5</v>
      </c>
      <c r="I5" s="163">
        <v>0.5</v>
      </c>
      <c r="J5" s="163">
        <v>0.5</v>
      </c>
      <c r="K5" s="163">
        <v>0.5</v>
      </c>
      <c r="L5" s="163">
        <v>0.5</v>
      </c>
      <c r="M5" s="163">
        <v>0.5</v>
      </c>
      <c r="N5" s="163">
        <v>0.37</v>
      </c>
      <c r="O5" s="163">
        <v>0.46</v>
      </c>
      <c r="P5" s="167">
        <v>0.46</v>
      </c>
      <c r="Q5" s="167">
        <v>0.46</v>
      </c>
      <c r="R5" s="167">
        <v>0.46</v>
      </c>
      <c r="S5" s="167">
        <v>0.46</v>
      </c>
      <c r="T5" s="163">
        <v>0.46</v>
      </c>
      <c r="U5" s="163">
        <v>0.46</v>
      </c>
      <c r="V5" s="163">
        <v>0.46</v>
      </c>
      <c r="W5" s="163">
        <v>0.46</v>
      </c>
      <c r="X5" s="163">
        <v>0.46</v>
      </c>
      <c r="Y5" s="163">
        <v>0.46</v>
      </c>
      <c r="Z5" s="163">
        <v>0.46</v>
      </c>
      <c r="AA5" s="163">
        <v>0.46</v>
      </c>
      <c r="AB5" s="163">
        <v>1</v>
      </c>
      <c r="AC5" s="167">
        <v>1</v>
      </c>
      <c r="AD5" s="167">
        <v>0.46</v>
      </c>
    </row>
    <row r="6" spans="1:58" ht="18" customHeight="1" x14ac:dyDescent="0.25">
      <c r="A6" s="178" t="s">
        <v>110</v>
      </c>
      <c r="B6" s="167">
        <v>0.2</v>
      </c>
      <c r="C6" s="167">
        <v>0.2</v>
      </c>
      <c r="D6" s="167">
        <v>0.2</v>
      </c>
      <c r="E6" s="167">
        <v>0.2</v>
      </c>
      <c r="F6" s="167">
        <v>0.2</v>
      </c>
      <c r="G6" s="167">
        <v>0.2</v>
      </c>
      <c r="H6" s="163">
        <v>0.2</v>
      </c>
      <c r="I6" s="163">
        <v>0.2</v>
      </c>
      <c r="J6" s="163">
        <v>0.2</v>
      </c>
      <c r="K6" s="163">
        <v>0.2</v>
      </c>
      <c r="L6" s="163">
        <v>0.2</v>
      </c>
      <c r="M6" s="163">
        <v>0.2</v>
      </c>
      <c r="N6" s="163">
        <v>0.2</v>
      </c>
      <c r="O6" s="163">
        <v>0.2</v>
      </c>
      <c r="P6" s="167">
        <v>0.2</v>
      </c>
      <c r="Q6" s="167">
        <v>0.2</v>
      </c>
      <c r="R6" s="167">
        <v>0.2</v>
      </c>
      <c r="S6" s="167">
        <v>0.2</v>
      </c>
      <c r="T6" s="163">
        <v>0.2</v>
      </c>
      <c r="U6" s="163">
        <v>0.2</v>
      </c>
      <c r="V6" s="163">
        <v>0.2</v>
      </c>
      <c r="W6" s="163">
        <v>0.2</v>
      </c>
      <c r="X6" s="163">
        <v>0.2</v>
      </c>
      <c r="Y6" s="163">
        <v>0.2</v>
      </c>
      <c r="Z6" s="163">
        <v>0.2</v>
      </c>
      <c r="AA6" s="163">
        <v>0.2</v>
      </c>
      <c r="AB6" s="163">
        <v>0</v>
      </c>
      <c r="AC6" s="167">
        <v>0</v>
      </c>
      <c r="AD6" s="167">
        <v>0.2</v>
      </c>
    </row>
    <row r="7" spans="1:58" ht="18" customHeight="1" x14ac:dyDescent="0.25">
      <c r="A7" s="166" t="s">
        <v>60</v>
      </c>
      <c r="B7" s="167">
        <v>0</v>
      </c>
      <c r="C7" s="167">
        <v>150</v>
      </c>
      <c r="D7" s="167">
        <v>150</v>
      </c>
      <c r="E7" s="167">
        <v>105</v>
      </c>
      <c r="F7" s="167">
        <v>110</v>
      </c>
      <c r="G7" s="167">
        <v>125</v>
      </c>
      <c r="H7" s="163">
        <v>120</v>
      </c>
      <c r="I7" s="163">
        <v>85</v>
      </c>
      <c r="J7" s="163">
        <v>150</v>
      </c>
      <c r="K7" s="163">
        <v>400</v>
      </c>
      <c r="L7" s="163">
        <v>150</v>
      </c>
      <c r="M7" s="163">
        <v>80</v>
      </c>
      <c r="N7" s="163">
        <v>120</v>
      </c>
      <c r="O7" s="163">
        <v>90</v>
      </c>
      <c r="P7" s="167">
        <v>50</v>
      </c>
      <c r="Q7" s="167">
        <v>50</v>
      </c>
      <c r="R7" s="167">
        <v>50</v>
      </c>
      <c r="S7" s="167">
        <v>50</v>
      </c>
      <c r="T7" s="163">
        <v>50</v>
      </c>
      <c r="U7" s="163">
        <v>50</v>
      </c>
      <c r="V7" s="163">
        <v>50</v>
      </c>
      <c r="W7" s="163">
        <v>50</v>
      </c>
      <c r="X7" s="163">
        <v>50</v>
      </c>
      <c r="Y7" s="163">
        <v>50</v>
      </c>
      <c r="Z7" s="163">
        <v>50</v>
      </c>
      <c r="AA7" s="163">
        <v>50</v>
      </c>
    </row>
    <row r="8" spans="1:58" ht="18" customHeight="1" x14ac:dyDescent="0.25">
      <c r="A8" s="178" t="s">
        <v>111</v>
      </c>
      <c r="B8" s="167">
        <v>0</v>
      </c>
      <c r="C8" s="167">
        <v>150</v>
      </c>
      <c r="D8" s="167">
        <v>150</v>
      </c>
      <c r="E8" s="167">
        <v>170</v>
      </c>
      <c r="F8" s="167">
        <v>125</v>
      </c>
      <c r="G8" s="167">
        <v>80</v>
      </c>
      <c r="H8" s="163">
        <v>150</v>
      </c>
      <c r="I8" s="163">
        <v>60</v>
      </c>
      <c r="J8" s="163">
        <v>150</v>
      </c>
      <c r="K8" s="163">
        <v>400</v>
      </c>
      <c r="L8" s="163">
        <v>150</v>
      </c>
      <c r="M8" s="163">
        <v>80</v>
      </c>
      <c r="N8" s="163">
        <v>150</v>
      </c>
      <c r="O8" s="163">
        <v>150</v>
      </c>
      <c r="P8" s="167">
        <v>50</v>
      </c>
      <c r="Q8" s="167">
        <v>50</v>
      </c>
      <c r="R8" s="167">
        <v>50</v>
      </c>
      <c r="S8" s="167">
        <v>50</v>
      </c>
      <c r="T8" s="163">
        <v>50</v>
      </c>
      <c r="U8" s="163">
        <v>50</v>
      </c>
      <c r="V8" s="163">
        <v>50</v>
      </c>
      <c r="W8" s="163">
        <v>50</v>
      </c>
      <c r="X8" s="163">
        <v>50</v>
      </c>
      <c r="Y8" s="163">
        <v>50</v>
      </c>
      <c r="Z8" s="163">
        <v>50</v>
      </c>
      <c r="AA8" s="163">
        <v>50</v>
      </c>
    </row>
    <row r="9" spans="1:58" ht="18" customHeight="1" x14ac:dyDescent="0.25">
      <c r="A9" s="166" t="s">
        <v>58</v>
      </c>
      <c r="C9" s="167">
        <v>1</v>
      </c>
      <c r="D9" s="167">
        <v>1</v>
      </c>
      <c r="E9" s="167">
        <v>7</v>
      </c>
      <c r="F9" s="167">
        <v>7</v>
      </c>
      <c r="G9" s="167">
        <v>8</v>
      </c>
      <c r="H9" s="163">
        <v>5</v>
      </c>
      <c r="I9" s="163">
        <v>3</v>
      </c>
      <c r="J9" s="163">
        <v>1</v>
      </c>
      <c r="K9" s="163">
        <v>1</v>
      </c>
      <c r="L9" s="163">
        <v>11</v>
      </c>
      <c r="M9" s="163">
        <v>11</v>
      </c>
      <c r="N9" s="163">
        <v>6</v>
      </c>
      <c r="O9" s="163">
        <v>2</v>
      </c>
      <c r="P9" s="167">
        <v>5</v>
      </c>
      <c r="Q9" s="167">
        <v>5</v>
      </c>
      <c r="R9" s="167">
        <v>5</v>
      </c>
      <c r="S9" s="167">
        <v>5</v>
      </c>
      <c r="T9" s="163">
        <v>5</v>
      </c>
      <c r="U9" s="163">
        <v>5</v>
      </c>
      <c r="V9" s="163">
        <v>5</v>
      </c>
      <c r="W9" s="163">
        <v>5</v>
      </c>
      <c r="X9" s="163">
        <v>5</v>
      </c>
      <c r="Y9" s="163">
        <v>5</v>
      </c>
      <c r="Z9" s="163">
        <v>5</v>
      </c>
      <c r="AA9" s="163">
        <v>5</v>
      </c>
      <c r="AB9" s="163">
        <v>5</v>
      </c>
      <c r="AC9" s="167">
        <v>5</v>
      </c>
    </row>
    <row r="10" spans="1:58" ht="18" customHeight="1" x14ac:dyDescent="0.25">
      <c r="A10" s="166" t="s">
        <v>59</v>
      </c>
      <c r="C10" s="167">
        <v>12</v>
      </c>
      <c r="D10" s="167">
        <v>12</v>
      </c>
      <c r="E10" s="167">
        <v>11</v>
      </c>
      <c r="F10" s="167">
        <v>10</v>
      </c>
      <c r="G10" s="167">
        <v>11</v>
      </c>
      <c r="H10" s="163">
        <v>9</v>
      </c>
      <c r="I10" s="163">
        <v>10</v>
      </c>
      <c r="J10" s="163">
        <v>12</v>
      </c>
      <c r="K10" s="163">
        <v>12</v>
      </c>
      <c r="L10" s="163">
        <v>2</v>
      </c>
      <c r="M10" s="163">
        <v>3</v>
      </c>
      <c r="N10" s="163">
        <v>10</v>
      </c>
      <c r="O10" s="163">
        <v>5</v>
      </c>
      <c r="P10" s="167">
        <v>8</v>
      </c>
      <c r="Q10" s="167">
        <v>8</v>
      </c>
      <c r="R10" s="167">
        <v>8</v>
      </c>
      <c r="S10" s="167">
        <v>8</v>
      </c>
      <c r="T10" s="163">
        <v>8</v>
      </c>
      <c r="U10" s="163">
        <v>9</v>
      </c>
      <c r="V10" s="163">
        <v>9</v>
      </c>
      <c r="W10" s="163">
        <v>9</v>
      </c>
      <c r="X10" s="163">
        <v>9</v>
      </c>
      <c r="Y10" s="163">
        <v>9</v>
      </c>
      <c r="Z10" s="163">
        <v>9</v>
      </c>
      <c r="AA10" s="163">
        <v>9</v>
      </c>
      <c r="AB10" s="163">
        <v>7</v>
      </c>
      <c r="AC10" s="167">
        <v>7</v>
      </c>
    </row>
    <row r="11" spans="1:58" s="273" customFormat="1" ht="18" customHeight="1" x14ac:dyDescent="0.25">
      <c r="A11" s="275" t="s">
        <v>181</v>
      </c>
      <c r="B11" s="273">
        <v>6</v>
      </c>
      <c r="C11" s="168">
        <v>6</v>
      </c>
      <c r="D11" s="168">
        <v>6</v>
      </c>
      <c r="E11" s="168">
        <v>6</v>
      </c>
      <c r="F11" s="168">
        <v>6</v>
      </c>
      <c r="G11" s="168">
        <v>6</v>
      </c>
      <c r="H11" s="168">
        <v>6</v>
      </c>
      <c r="I11" s="168">
        <v>6</v>
      </c>
      <c r="J11" s="168">
        <v>6</v>
      </c>
      <c r="K11" s="168">
        <v>6</v>
      </c>
      <c r="L11" s="168">
        <v>6</v>
      </c>
      <c r="M11" s="168">
        <v>6</v>
      </c>
      <c r="N11" s="168">
        <v>6</v>
      </c>
      <c r="O11" s="168">
        <v>4.5</v>
      </c>
      <c r="P11" s="273">
        <v>7</v>
      </c>
      <c r="Q11" s="273">
        <v>6</v>
      </c>
      <c r="R11" s="273">
        <v>6</v>
      </c>
      <c r="S11" s="273">
        <v>6</v>
      </c>
      <c r="T11" s="164">
        <v>6</v>
      </c>
      <c r="U11" s="164">
        <v>6</v>
      </c>
      <c r="V11" s="164">
        <v>6</v>
      </c>
      <c r="W11" s="164">
        <v>6</v>
      </c>
      <c r="X11" s="164">
        <v>6</v>
      </c>
      <c r="Y11" s="164">
        <v>6</v>
      </c>
      <c r="Z11" s="164">
        <v>6</v>
      </c>
      <c r="AA11" s="164">
        <v>6</v>
      </c>
      <c r="AB11" s="164">
        <v>6</v>
      </c>
      <c r="AC11" s="164">
        <v>6</v>
      </c>
      <c r="AD11" s="164">
        <v>6</v>
      </c>
      <c r="AH11" s="164"/>
      <c r="AI11" s="164"/>
      <c r="AJ11" s="164"/>
      <c r="AK11" s="164"/>
      <c r="AL11" s="164"/>
      <c r="AM11" s="164"/>
      <c r="AR11" s="164"/>
      <c r="AS11" s="164"/>
      <c r="AT11" s="164"/>
      <c r="AU11" s="164"/>
      <c r="AV11" s="164"/>
      <c r="AW11" s="164"/>
      <c r="AX11" s="164"/>
      <c r="AY11" s="164"/>
      <c r="BD11" s="164"/>
      <c r="BE11" s="164"/>
      <c r="BF11" s="164"/>
    </row>
    <row r="12" spans="1:58" ht="18" customHeight="1" x14ac:dyDescent="0.25">
      <c r="A12" s="170" t="s">
        <v>114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58" ht="18" customHeight="1" x14ac:dyDescent="0.25">
      <c r="A13" s="166" t="s">
        <v>73</v>
      </c>
      <c r="B13" s="168">
        <v>50</v>
      </c>
      <c r="C13" s="168">
        <v>100</v>
      </c>
      <c r="D13" s="168">
        <v>33.799999999999997</v>
      </c>
      <c r="E13" s="168">
        <v>50</v>
      </c>
      <c r="F13" s="168">
        <v>50</v>
      </c>
      <c r="G13" s="168">
        <v>50</v>
      </c>
      <c r="H13" s="168">
        <v>20</v>
      </c>
      <c r="I13" s="168">
        <v>50</v>
      </c>
      <c r="J13" s="168">
        <v>50</v>
      </c>
      <c r="K13" s="168">
        <v>20</v>
      </c>
      <c r="L13" s="168">
        <v>20</v>
      </c>
      <c r="M13" s="168">
        <v>50</v>
      </c>
      <c r="N13" s="168">
        <v>80</v>
      </c>
      <c r="O13" s="168">
        <v>85</v>
      </c>
      <c r="P13" s="167">
        <v>86</v>
      </c>
      <c r="Q13" s="167">
        <v>86</v>
      </c>
      <c r="R13" s="167">
        <v>86</v>
      </c>
      <c r="S13" s="167">
        <v>86</v>
      </c>
      <c r="T13" s="163">
        <v>86</v>
      </c>
      <c r="U13" s="163">
        <v>86</v>
      </c>
      <c r="V13" s="163">
        <v>86</v>
      </c>
      <c r="W13" s="163">
        <v>86</v>
      </c>
      <c r="X13" s="163">
        <v>86</v>
      </c>
      <c r="Y13" s="163">
        <v>86</v>
      </c>
      <c r="Z13" s="163">
        <v>86</v>
      </c>
      <c r="AA13" s="163">
        <v>86</v>
      </c>
      <c r="AB13" s="163">
        <v>86</v>
      </c>
      <c r="AC13" s="167">
        <v>86</v>
      </c>
      <c r="AD13" s="167">
        <v>0</v>
      </c>
    </row>
    <row r="14" spans="1:58" s="273" customFormat="1" ht="30.75" customHeight="1" x14ac:dyDescent="0.25">
      <c r="A14" s="166" t="s">
        <v>83</v>
      </c>
      <c r="B14" s="168">
        <v>0</v>
      </c>
      <c r="C14" s="168">
        <v>0</v>
      </c>
      <c r="D14" s="168">
        <v>0</v>
      </c>
      <c r="E14" s="168">
        <v>0</v>
      </c>
      <c r="F14" s="168">
        <v>0</v>
      </c>
      <c r="G14" s="168">
        <v>0</v>
      </c>
      <c r="H14" s="168">
        <v>0</v>
      </c>
      <c r="I14" s="168">
        <v>0</v>
      </c>
      <c r="J14" s="168">
        <v>0</v>
      </c>
      <c r="K14" s="168">
        <v>0</v>
      </c>
      <c r="L14" s="168">
        <v>0</v>
      </c>
      <c r="M14" s="168">
        <v>0</v>
      </c>
      <c r="N14" s="168">
        <v>0</v>
      </c>
      <c r="O14" s="168">
        <v>0</v>
      </c>
      <c r="P14" s="273">
        <v>0</v>
      </c>
      <c r="Q14" s="273">
        <v>0</v>
      </c>
      <c r="R14" s="273">
        <v>0</v>
      </c>
      <c r="S14" s="273">
        <v>0</v>
      </c>
      <c r="T14" s="164">
        <v>0</v>
      </c>
      <c r="U14" s="164">
        <v>0</v>
      </c>
      <c r="V14" s="164">
        <v>0</v>
      </c>
      <c r="W14" s="164">
        <v>0</v>
      </c>
      <c r="X14" s="164">
        <v>0</v>
      </c>
      <c r="Y14" s="164">
        <v>0</v>
      </c>
      <c r="Z14" s="164">
        <v>0</v>
      </c>
      <c r="AA14" s="164">
        <v>0</v>
      </c>
      <c r="AB14" s="164">
        <v>0</v>
      </c>
      <c r="AC14" s="273">
        <v>0</v>
      </c>
      <c r="AD14" s="273">
        <v>0</v>
      </c>
      <c r="AH14" s="164"/>
      <c r="AI14" s="164"/>
      <c r="AJ14" s="164"/>
      <c r="AK14" s="164"/>
      <c r="AL14" s="164"/>
      <c r="AM14" s="164"/>
      <c r="AR14" s="164"/>
      <c r="AS14" s="164"/>
      <c r="AT14" s="164"/>
      <c r="AU14" s="164"/>
      <c r="AV14" s="164"/>
      <c r="AW14" s="164"/>
      <c r="AX14" s="164"/>
      <c r="AY14" s="164"/>
      <c r="BD14" s="164"/>
      <c r="BE14" s="164"/>
      <c r="BF14" s="164"/>
    </row>
    <row r="15" spans="1:58" s="273" customFormat="1" ht="35.25" customHeight="1" x14ac:dyDescent="0.25">
      <c r="A15" s="178" t="s">
        <v>81</v>
      </c>
      <c r="B15" s="168">
        <v>0</v>
      </c>
      <c r="C15" s="168">
        <v>100</v>
      </c>
      <c r="D15" s="168">
        <v>177</v>
      </c>
      <c r="E15" s="168">
        <v>154</v>
      </c>
      <c r="F15" s="168">
        <v>154</v>
      </c>
      <c r="G15" s="168">
        <v>154</v>
      </c>
      <c r="H15" s="168">
        <v>154</v>
      </c>
      <c r="I15" s="168">
        <v>154</v>
      </c>
      <c r="J15" s="168">
        <v>154</v>
      </c>
      <c r="K15" s="168">
        <v>154</v>
      </c>
      <c r="L15" s="168">
        <v>154</v>
      </c>
      <c r="M15" s="168">
        <v>154</v>
      </c>
      <c r="N15" s="168">
        <v>230</v>
      </c>
      <c r="O15" s="168">
        <v>126</v>
      </c>
      <c r="P15" s="273">
        <v>88</v>
      </c>
      <c r="Q15" s="273">
        <v>102</v>
      </c>
      <c r="R15" s="273">
        <v>94</v>
      </c>
      <c r="S15" s="273">
        <v>79</v>
      </c>
      <c r="T15" s="164">
        <v>105</v>
      </c>
      <c r="U15" s="164">
        <v>123</v>
      </c>
      <c r="V15" s="164">
        <v>113</v>
      </c>
      <c r="W15" s="164">
        <v>75</v>
      </c>
      <c r="X15" s="164">
        <v>67</v>
      </c>
      <c r="Y15" s="164">
        <v>96</v>
      </c>
      <c r="Z15" s="164">
        <v>99</v>
      </c>
      <c r="AA15" s="164">
        <v>96</v>
      </c>
      <c r="AB15" s="164">
        <v>0</v>
      </c>
      <c r="AC15" s="273">
        <v>0</v>
      </c>
      <c r="AD15" s="273">
        <v>0</v>
      </c>
      <c r="AH15" s="164"/>
      <c r="AI15" s="164"/>
      <c r="AJ15" s="164"/>
      <c r="AK15" s="164"/>
      <c r="AL15" s="164"/>
      <c r="AM15" s="164"/>
      <c r="AR15" s="164"/>
      <c r="AS15" s="164"/>
      <c r="AT15" s="164"/>
      <c r="AU15" s="164"/>
      <c r="AV15" s="164"/>
      <c r="AW15" s="164"/>
      <c r="AX15" s="164"/>
      <c r="AY15" s="164"/>
      <c r="BD15" s="164"/>
      <c r="BE15" s="164"/>
      <c r="BF15" s="164"/>
    </row>
    <row r="16" spans="1:58" ht="18" customHeight="1" x14ac:dyDescent="0.25">
      <c r="A16" s="166" t="s">
        <v>74</v>
      </c>
      <c r="B16" s="169">
        <v>0.3</v>
      </c>
      <c r="C16" s="169">
        <v>0.3</v>
      </c>
      <c r="D16" s="169">
        <v>0.9</v>
      </c>
      <c r="E16" s="169">
        <v>0.3</v>
      </c>
      <c r="F16" s="169">
        <v>0.3</v>
      </c>
      <c r="G16" s="169">
        <v>0.3</v>
      </c>
      <c r="H16" s="169">
        <v>0.3</v>
      </c>
      <c r="I16" s="169">
        <v>0.3</v>
      </c>
      <c r="J16" s="169">
        <v>0.3</v>
      </c>
      <c r="K16" s="169">
        <v>0.3</v>
      </c>
      <c r="L16" s="169">
        <v>0.3</v>
      </c>
      <c r="M16" s="169">
        <v>0.3</v>
      </c>
      <c r="N16" s="169">
        <v>0.6</v>
      </c>
      <c r="O16" s="169">
        <v>1</v>
      </c>
      <c r="P16" s="167">
        <v>1</v>
      </c>
      <c r="Q16" s="167">
        <v>1</v>
      </c>
      <c r="R16" s="167">
        <v>1</v>
      </c>
      <c r="S16" s="167">
        <v>1</v>
      </c>
      <c r="T16" s="163">
        <v>1</v>
      </c>
      <c r="U16" s="163">
        <v>1</v>
      </c>
      <c r="V16" s="163">
        <v>1</v>
      </c>
      <c r="W16" s="163">
        <v>1</v>
      </c>
      <c r="X16" s="163">
        <v>1</v>
      </c>
      <c r="Y16" s="163">
        <v>1</v>
      </c>
      <c r="Z16" s="163">
        <v>1</v>
      </c>
      <c r="AA16" s="163">
        <v>1</v>
      </c>
      <c r="AB16" s="163">
        <v>0</v>
      </c>
      <c r="AC16" s="167">
        <v>0</v>
      </c>
      <c r="AD16" s="167">
        <v>0</v>
      </c>
    </row>
    <row r="17" spans="1:30" ht="18" customHeight="1" x14ac:dyDescent="0.25">
      <c r="A17" s="166" t="s">
        <v>75</v>
      </c>
      <c r="B17" s="169">
        <v>1</v>
      </c>
      <c r="C17" s="169">
        <v>1</v>
      </c>
      <c r="D17" s="169">
        <v>1</v>
      </c>
      <c r="E17" s="169">
        <v>1</v>
      </c>
      <c r="F17" s="169">
        <v>1</v>
      </c>
      <c r="G17" s="169">
        <v>1</v>
      </c>
      <c r="H17" s="169">
        <v>1</v>
      </c>
      <c r="I17" s="169">
        <v>1</v>
      </c>
      <c r="J17" s="169">
        <v>1</v>
      </c>
      <c r="K17" s="169">
        <v>1</v>
      </c>
      <c r="L17" s="169">
        <v>1</v>
      </c>
      <c r="M17" s="169">
        <v>1</v>
      </c>
      <c r="N17" s="169">
        <v>1</v>
      </c>
      <c r="O17" s="169">
        <v>1</v>
      </c>
      <c r="P17" s="167">
        <v>1</v>
      </c>
      <c r="Q17" s="167">
        <v>1</v>
      </c>
      <c r="R17" s="167">
        <v>1</v>
      </c>
      <c r="S17" s="167">
        <v>1</v>
      </c>
      <c r="T17" s="163">
        <v>1</v>
      </c>
      <c r="U17" s="163">
        <v>1</v>
      </c>
      <c r="V17" s="163">
        <v>1</v>
      </c>
      <c r="W17" s="163">
        <v>1</v>
      </c>
      <c r="X17" s="163">
        <v>1</v>
      </c>
      <c r="Y17" s="163">
        <v>1</v>
      </c>
      <c r="Z17" s="163">
        <v>1</v>
      </c>
      <c r="AA17" s="163">
        <v>1</v>
      </c>
      <c r="AB17" s="163">
        <v>0</v>
      </c>
      <c r="AC17" s="167">
        <v>0</v>
      </c>
      <c r="AD17" s="167">
        <v>0</v>
      </c>
    </row>
    <row r="18" spans="1:30" ht="18" customHeight="1" x14ac:dyDescent="0.35">
      <c r="A18" s="167" t="s">
        <v>175</v>
      </c>
    </row>
    <row r="19" spans="1:30" ht="18" customHeight="1" x14ac:dyDescent="0.25">
      <c r="A19" s="272" t="s">
        <v>176</v>
      </c>
      <c r="B19" s="163"/>
      <c r="C19" s="268">
        <v>2.1778</v>
      </c>
      <c r="D19" s="269">
        <v>23.797999999999998</v>
      </c>
      <c r="E19" s="268">
        <v>2.1778</v>
      </c>
      <c r="F19" s="268">
        <v>2.1778</v>
      </c>
      <c r="G19" s="268">
        <v>2.1778</v>
      </c>
      <c r="H19" s="268">
        <v>2.1778</v>
      </c>
      <c r="I19" s="268">
        <v>2.1778</v>
      </c>
      <c r="J19" s="268">
        <v>2.1778</v>
      </c>
      <c r="K19" s="268">
        <v>2.1778</v>
      </c>
      <c r="L19" s="268">
        <v>2.1778</v>
      </c>
      <c r="M19" s="270">
        <v>2.1778</v>
      </c>
      <c r="N19" s="270">
        <v>2.1778</v>
      </c>
      <c r="O19" s="270">
        <v>2.1778</v>
      </c>
      <c r="P19" s="270">
        <v>2.1778</v>
      </c>
      <c r="Q19" s="270">
        <v>2.1778</v>
      </c>
      <c r="R19" s="270">
        <v>2.1778</v>
      </c>
      <c r="S19" s="270">
        <v>2.1778</v>
      </c>
      <c r="T19" s="270">
        <v>2.1778</v>
      </c>
      <c r="U19" s="270">
        <v>2.1778</v>
      </c>
      <c r="V19" s="270">
        <v>2.1778</v>
      </c>
      <c r="W19" s="270">
        <v>2.1778</v>
      </c>
      <c r="X19" s="270">
        <v>2.1778</v>
      </c>
      <c r="Y19" s="270">
        <v>2.1778</v>
      </c>
      <c r="Z19" s="270">
        <v>2.1778</v>
      </c>
      <c r="AA19" s="270">
        <v>2.1778</v>
      </c>
      <c r="AB19" s="270">
        <v>2.1778</v>
      </c>
      <c r="AC19" s="270">
        <v>2.1778</v>
      </c>
      <c r="AD19" s="271">
        <v>2.1778</v>
      </c>
    </row>
    <row r="20" spans="1:30" ht="18" customHeight="1" x14ac:dyDescent="0.25">
      <c r="A20" s="272" t="s">
        <v>112</v>
      </c>
      <c r="B20" s="163"/>
      <c r="C20" s="268">
        <v>-2.7258</v>
      </c>
      <c r="D20" s="269">
        <v>-49.456000000000003</v>
      </c>
      <c r="E20" s="268">
        <v>-2.7258</v>
      </c>
      <c r="F20" s="268">
        <v>-2.7258</v>
      </c>
      <c r="G20" s="268">
        <v>-2.7258</v>
      </c>
      <c r="H20" s="268">
        <v>-2.7258</v>
      </c>
      <c r="I20" s="268">
        <v>-2.7258</v>
      </c>
      <c r="J20" s="268">
        <v>-2.7258</v>
      </c>
      <c r="K20" s="268">
        <v>-2.7258</v>
      </c>
      <c r="L20" s="268">
        <v>-2.7258</v>
      </c>
      <c r="M20" s="270">
        <v>-2.7258</v>
      </c>
      <c r="N20" s="270">
        <v>-2.7258</v>
      </c>
      <c r="O20" s="270">
        <v>-2.7258</v>
      </c>
      <c r="P20" s="270">
        <v>-2.7258</v>
      </c>
      <c r="Q20" s="270">
        <v>-2.7258</v>
      </c>
      <c r="R20" s="270">
        <v>-2.7258</v>
      </c>
      <c r="S20" s="270">
        <v>-2.7258</v>
      </c>
      <c r="T20" s="270">
        <v>-2.7258</v>
      </c>
      <c r="U20" s="270">
        <v>-2.7258</v>
      </c>
      <c r="V20" s="270">
        <v>-2.7258</v>
      </c>
      <c r="W20" s="270">
        <v>-2.7258</v>
      </c>
      <c r="X20" s="270">
        <v>-2.7258</v>
      </c>
      <c r="Y20" s="270">
        <v>-2.7258</v>
      </c>
      <c r="Z20" s="270">
        <v>-2.7258</v>
      </c>
      <c r="AA20" s="270">
        <v>-2.7258</v>
      </c>
      <c r="AB20" s="270">
        <v>-2.7258</v>
      </c>
      <c r="AC20" s="270">
        <v>-2.7258</v>
      </c>
      <c r="AD20" s="271">
        <v>-2.7258</v>
      </c>
    </row>
    <row r="21" spans="1:30" ht="18" customHeight="1" x14ac:dyDescent="0.25">
      <c r="A21" s="272" t="s">
        <v>113</v>
      </c>
      <c r="B21" s="163"/>
      <c r="C21" s="268">
        <v>1.6036999999999999</v>
      </c>
      <c r="D21" s="269">
        <v>34.363</v>
      </c>
      <c r="E21" s="268">
        <v>1.6036999999999999</v>
      </c>
      <c r="F21" s="268">
        <v>1.6036999999999999</v>
      </c>
      <c r="G21" s="268">
        <v>1.6036999999999999</v>
      </c>
      <c r="H21" s="268">
        <v>1.6036999999999999</v>
      </c>
      <c r="I21" s="268">
        <v>1.6036999999999999</v>
      </c>
      <c r="J21" s="268">
        <v>1.6036999999999999</v>
      </c>
      <c r="K21" s="268">
        <v>1.6036999999999999</v>
      </c>
      <c r="L21" s="268">
        <v>1.6036999999999999</v>
      </c>
      <c r="M21" s="270">
        <v>1.6036999999999999</v>
      </c>
      <c r="N21" s="270">
        <v>1.6036999999999999</v>
      </c>
      <c r="O21" s="270">
        <v>1.6036999999999999</v>
      </c>
      <c r="P21" s="270">
        <v>1.6036999999999999</v>
      </c>
      <c r="Q21" s="270">
        <v>1.6036999999999999</v>
      </c>
      <c r="R21" s="270">
        <v>1.6036999999999999</v>
      </c>
      <c r="S21" s="270">
        <v>1.6036999999999999</v>
      </c>
      <c r="T21" s="270">
        <v>1.6036999999999999</v>
      </c>
      <c r="U21" s="270">
        <v>1.6036999999999999</v>
      </c>
      <c r="V21" s="270">
        <v>1.6036999999999999</v>
      </c>
      <c r="W21" s="270">
        <v>1.6036999999999999</v>
      </c>
      <c r="X21" s="270">
        <v>1.6036999999999999</v>
      </c>
      <c r="Y21" s="270">
        <v>1.6036999999999999</v>
      </c>
      <c r="Z21" s="270">
        <v>1.6036999999999999</v>
      </c>
      <c r="AA21" s="270">
        <v>1.6036999999999999</v>
      </c>
      <c r="AB21" s="270">
        <v>1.6036999999999999</v>
      </c>
      <c r="AC21" s="270">
        <v>1.6036999999999999</v>
      </c>
      <c r="AD21" s="271">
        <v>1.6036999999999999</v>
      </c>
    </row>
    <row r="22" spans="1:30" ht="18" customHeight="1" x14ac:dyDescent="0.25">
      <c r="A22" s="272" t="s">
        <v>177</v>
      </c>
      <c r="B22" s="163"/>
      <c r="C22" s="163">
        <v>-0.13320000000000001</v>
      </c>
      <c r="D22" s="163">
        <v>-7.819</v>
      </c>
      <c r="E22" s="163">
        <v>-0.13320000000000001</v>
      </c>
      <c r="F22" s="163">
        <v>-0.13320000000000001</v>
      </c>
      <c r="G22" s="163">
        <v>-0.13320000000000001</v>
      </c>
      <c r="H22" s="163">
        <v>-0.13320000000000001</v>
      </c>
      <c r="I22" s="163">
        <v>-0.13320000000000001</v>
      </c>
      <c r="J22" s="163">
        <v>-0.13320000000000001</v>
      </c>
      <c r="K22" s="163">
        <v>-0.13320000000000001</v>
      </c>
      <c r="L22" s="163">
        <v>-0.13320000000000001</v>
      </c>
      <c r="M22" s="167">
        <v>-0.13320000000000001</v>
      </c>
      <c r="N22" s="167">
        <v>-0.13320000000000001</v>
      </c>
      <c r="O22" s="167">
        <v>-0.13320000000000001</v>
      </c>
      <c r="P22" s="167">
        <v>-0.13320000000000001</v>
      </c>
      <c r="Q22" s="167">
        <v>-0.13320000000000001</v>
      </c>
      <c r="R22" s="167">
        <v>-0.13320000000000001</v>
      </c>
      <c r="S22" s="167">
        <v>-0.13320000000000001</v>
      </c>
      <c r="T22" s="167">
        <v>-0.13320000000000001</v>
      </c>
      <c r="U22" s="167">
        <v>-0.13320000000000001</v>
      </c>
      <c r="V22" s="167">
        <v>-0.13320000000000001</v>
      </c>
      <c r="W22" s="167">
        <v>-0.13320000000000001</v>
      </c>
      <c r="X22" s="167">
        <v>-0.13320000000000001</v>
      </c>
      <c r="Y22" s="167">
        <v>-0.13320000000000001</v>
      </c>
      <c r="Z22" s="167">
        <v>-0.13320000000000001</v>
      </c>
      <c r="AA22" s="167">
        <v>-0.13320000000000001</v>
      </c>
      <c r="AB22" s="167">
        <v>-0.13320000000000001</v>
      </c>
      <c r="AC22" s="167">
        <v>-0.13320000000000001</v>
      </c>
      <c r="AD22" s="167">
        <v>-0.13320000000000001</v>
      </c>
    </row>
    <row r="23" spans="1:30" ht="18" customHeight="1" x14ac:dyDescent="0.25">
      <c r="A23" s="166" t="s">
        <v>179</v>
      </c>
      <c r="B23" s="274">
        <v>11500</v>
      </c>
      <c r="C23" s="274">
        <v>11500</v>
      </c>
      <c r="D23" s="274">
        <v>11500</v>
      </c>
      <c r="E23" s="274">
        <v>11500</v>
      </c>
      <c r="F23" s="274">
        <v>11500</v>
      </c>
      <c r="G23" s="274">
        <v>11500</v>
      </c>
      <c r="H23" s="274">
        <v>11500</v>
      </c>
      <c r="I23" s="274">
        <v>11500</v>
      </c>
      <c r="J23" s="274">
        <v>11500</v>
      </c>
      <c r="K23" s="274">
        <v>11500</v>
      </c>
      <c r="L23" s="274">
        <v>11500</v>
      </c>
      <c r="M23" s="274">
        <v>11500</v>
      </c>
      <c r="N23" s="274">
        <v>11500</v>
      </c>
      <c r="O23" s="274">
        <v>11500</v>
      </c>
      <c r="P23" s="274">
        <v>11500</v>
      </c>
      <c r="Q23" s="274">
        <v>11500</v>
      </c>
      <c r="R23" s="274">
        <v>11500</v>
      </c>
      <c r="S23" s="274">
        <v>11500</v>
      </c>
      <c r="T23" s="274">
        <v>11500</v>
      </c>
      <c r="U23" s="274">
        <v>11500</v>
      </c>
      <c r="V23" s="274">
        <v>11500</v>
      </c>
      <c r="W23" s="274">
        <v>11500</v>
      </c>
      <c r="X23" s="274">
        <v>11500</v>
      </c>
      <c r="Y23" s="274">
        <v>11500</v>
      </c>
      <c r="Z23" s="274">
        <v>11500</v>
      </c>
      <c r="AA23" s="274">
        <v>11500</v>
      </c>
      <c r="AB23" s="274">
        <v>11500</v>
      </c>
      <c r="AC23" s="274">
        <v>11500</v>
      </c>
      <c r="AD23" s="274">
        <v>11500</v>
      </c>
    </row>
    <row r="24" spans="1:30" ht="18" customHeight="1" x14ac:dyDescent="0.25">
      <c r="A24" s="166" t="s">
        <v>180</v>
      </c>
      <c r="B24" s="274">
        <v>2720</v>
      </c>
      <c r="C24" s="274">
        <v>2720</v>
      </c>
      <c r="D24" s="274">
        <v>2720</v>
      </c>
      <c r="E24" s="274">
        <v>2720</v>
      </c>
      <c r="F24" s="274">
        <v>2720</v>
      </c>
      <c r="G24" s="274">
        <v>2720</v>
      </c>
      <c r="H24" s="274">
        <v>2720</v>
      </c>
      <c r="I24" s="274">
        <v>2720</v>
      </c>
      <c r="J24" s="274">
        <v>2720</v>
      </c>
      <c r="K24" s="274">
        <v>2720</v>
      </c>
      <c r="L24" s="274">
        <v>2720</v>
      </c>
      <c r="M24" s="274">
        <v>2720</v>
      </c>
      <c r="N24" s="274">
        <v>2720</v>
      </c>
      <c r="O24" s="274">
        <v>2720</v>
      </c>
      <c r="P24" s="274">
        <v>2720</v>
      </c>
      <c r="Q24" s="274">
        <v>2720</v>
      </c>
      <c r="R24" s="274">
        <v>2720</v>
      </c>
      <c r="S24" s="274">
        <v>2720</v>
      </c>
      <c r="T24" s="274">
        <v>2720</v>
      </c>
      <c r="U24" s="274">
        <v>2720</v>
      </c>
      <c r="V24" s="274">
        <v>2720</v>
      </c>
      <c r="W24" s="274">
        <v>2720</v>
      </c>
      <c r="X24" s="274">
        <v>2720</v>
      </c>
      <c r="Y24" s="274">
        <v>2720</v>
      </c>
      <c r="Z24" s="274">
        <v>2720</v>
      </c>
      <c r="AA24" s="274">
        <v>2720</v>
      </c>
      <c r="AB24" s="274">
        <v>2720</v>
      </c>
      <c r="AC24" s="274">
        <v>2720</v>
      </c>
      <c r="AD24" s="274">
        <v>2720</v>
      </c>
    </row>
    <row r="25" spans="1:30" ht="18" customHeight="1" x14ac:dyDescent="0.25">
      <c r="B25" s="266"/>
      <c r="C25" s="266"/>
      <c r="D25" s="266"/>
      <c r="E25" s="266"/>
      <c r="F25" s="266"/>
      <c r="G25" s="267"/>
      <c r="H25" s="267"/>
      <c r="I25" s="267"/>
      <c r="J25" s="267"/>
      <c r="K25" s="267"/>
      <c r="L25" s="267"/>
      <c r="M25" s="267"/>
      <c r="N25" s="267"/>
      <c r="O25" s="267"/>
      <c r="P25" s="266"/>
      <c r="Q25" s="266"/>
      <c r="R25" s="266"/>
      <c r="S25" s="266"/>
      <c r="T25" s="267"/>
      <c r="U25" s="267"/>
      <c r="V25" s="267"/>
      <c r="W25" s="267"/>
      <c r="X25" s="267"/>
      <c r="Y25" s="267"/>
      <c r="Z25" s="267"/>
      <c r="AA25" s="267"/>
    </row>
    <row r="26" spans="1:30" ht="18" customHeight="1" x14ac:dyDescent="0.25">
      <c r="B26" s="266"/>
      <c r="C26" s="266"/>
      <c r="D26" s="266"/>
      <c r="E26" s="266"/>
      <c r="F26" s="266"/>
      <c r="G26" s="267"/>
      <c r="H26" s="267"/>
      <c r="I26" s="267"/>
      <c r="J26" s="267"/>
      <c r="K26" s="267"/>
      <c r="L26" s="267"/>
      <c r="M26" s="267"/>
      <c r="N26" s="267"/>
      <c r="O26" s="267"/>
      <c r="P26" s="266"/>
      <c r="Q26" s="266"/>
      <c r="R26" s="266"/>
      <c r="S26" s="266"/>
      <c r="T26" s="267"/>
      <c r="U26" s="267"/>
      <c r="V26" s="267"/>
      <c r="W26" s="267"/>
      <c r="X26" s="267"/>
      <c r="Y26" s="267"/>
      <c r="Z26" s="267"/>
      <c r="AA26" s="267"/>
    </row>
    <row r="27" spans="1:30" ht="18" customHeight="1" x14ac:dyDescent="0.25">
      <c r="B27" s="266"/>
      <c r="C27" s="266"/>
      <c r="D27" s="266"/>
      <c r="E27" s="266"/>
      <c r="F27" s="266"/>
      <c r="G27" s="267"/>
      <c r="H27" s="267"/>
      <c r="I27" s="267"/>
      <c r="J27" s="267"/>
      <c r="K27" s="267"/>
      <c r="L27" s="267"/>
      <c r="M27" s="267"/>
      <c r="N27" s="267"/>
      <c r="O27" s="267"/>
      <c r="P27" s="266"/>
      <c r="Q27" s="266"/>
      <c r="R27" s="266"/>
      <c r="S27" s="266"/>
      <c r="T27" s="267"/>
      <c r="U27" s="267"/>
      <c r="V27" s="267"/>
      <c r="W27" s="267"/>
      <c r="X27" s="267"/>
      <c r="Y27" s="267"/>
      <c r="Z27" s="267"/>
      <c r="AA27" s="267"/>
    </row>
    <row r="28" spans="1:30" ht="18" customHeight="1" x14ac:dyDescent="0.25">
      <c r="B28" s="266"/>
      <c r="C28" s="266"/>
      <c r="D28" s="266"/>
      <c r="E28" s="266"/>
      <c r="F28" s="266"/>
      <c r="G28" s="267"/>
      <c r="H28" s="267"/>
      <c r="I28" s="267"/>
      <c r="J28" s="267"/>
      <c r="K28" s="267"/>
      <c r="L28" s="267"/>
      <c r="M28" s="267"/>
      <c r="N28" s="267"/>
      <c r="O28" s="267"/>
      <c r="P28" s="266"/>
      <c r="Q28" s="266"/>
      <c r="R28" s="266"/>
      <c r="S28" s="266"/>
      <c r="T28" s="267"/>
      <c r="U28" s="267"/>
      <c r="V28" s="267"/>
      <c r="W28" s="267"/>
      <c r="X28" s="267"/>
      <c r="Y28" s="267"/>
      <c r="Z28" s="267"/>
      <c r="AA28" s="267"/>
    </row>
    <row r="29" spans="1:30" ht="18" customHeight="1" x14ac:dyDescent="0.25">
      <c r="B29" s="266"/>
      <c r="C29" s="266"/>
      <c r="D29" s="266"/>
      <c r="E29" s="266"/>
      <c r="F29" s="266"/>
      <c r="G29" s="267"/>
      <c r="H29" s="267"/>
      <c r="I29" s="267"/>
      <c r="J29" s="267"/>
      <c r="K29" s="267"/>
      <c r="L29" s="267"/>
      <c r="M29" s="267"/>
      <c r="N29" s="267"/>
      <c r="O29" s="267"/>
      <c r="P29" s="266"/>
      <c r="Q29" s="266"/>
      <c r="R29" s="266"/>
      <c r="S29" s="266"/>
      <c r="T29" s="267"/>
      <c r="U29" s="267"/>
      <c r="V29" s="267"/>
      <c r="W29" s="267"/>
      <c r="X29" s="267"/>
      <c r="Y29" s="267"/>
      <c r="Z29" s="267"/>
      <c r="AA29" s="267"/>
    </row>
    <row r="30" spans="1:30" ht="18" customHeight="1" x14ac:dyDescent="0.25">
      <c r="B30" s="266"/>
      <c r="C30" s="266"/>
      <c r="D30" s="266"/>
      <c r="E30" s="266"/>
      <c r="F30" s="266"/>
      <c r="G30" s="267"/>
      <c r="H30" s="267"/>
      <c r="I30" s="267"/>
      <c r="J30" s="267"/>
      <c r="K30" s="267"/>
      <c r="L30" s="267"/>
      <c r="M30" s="267"/>
      <c r="N30" s="267"/>
      <c r="O30" s="267"/>
      <c r="P30" s="266"/>
      <c r="Q30" s="266"/>
      <c r="R30" s="266"/>
      <c r="S30" s="266"/>
      <c r="T30" s="267"/>
      <c r="U30" s="267"/>
      <c r="V30" s="267"/>
      <c r="W30" s="267"/>
      <c r="X30" s="267"/>
      <c r="Y30" s="267"/>
      <c r="Z30" s="267"/>
      <c r="AA30" s="267"/>
    </row>
    <row r="31" spans="1:30" ht="18" customHeight="1" x14ac:dyDescent="0.25">
      <c r="B31" s="266"/>
      <c r="C31" s="266"/>
      <c r="D31" s="266"/>
      <c r="E31" s="266"/>
      <c r="F31" s="266"/>
      <c r="G31" s="267"/>
      <c r="H31" s="267"/>
      <c r="I31" s="267"/>
      <c r="J31" s="267"/>
      <c r="K31" s="267"/>
      <c r="L31" s="267"/>
      <c r="M31" s="267"/>
      <c r="N31" s="267"/>
      <c r="O31" s="267"/>
      <c r="P31" s="266"/>
      <c r="Q31" s="266"/>
      <c r="R31" s="266"/>
      <c r="S31" s="266"/>
      <c r="T31" s="267"/>
      <c r="U31" s="267"/>
      <c r="V31" s="267"/>
      <c r="W31" s="267"/>
      <c r="X31" s="267"/>
      <c r="Y31" s="267"/>
      <c r="Z31" s="267"/>
      <c r="AA31" s="267"/>
    </row>
    <row r="32" spans="1:30" ht="18" customHeight="1" x14ac:dyDescent="0.25">
      <c r="B32" s="266"/>
      <c r="C32" s="266"/>
      <c r="D32" s="266"/>
      <c r="E32" s="266"/>
      <c r="F32" s="266"/>
      <c r="G32" s="267"/>
      <c r="H32" s="267"/>
      <c r="I32" s="267"/>
      <c r="J32" s="267"/>
      <c r="K32" s="267"/>
      <c r="L32" s="267"/>
      <c r="M32" s="267"/>
      <c r="N32" s="267"/>
      <c r="O32" s="267"/>
      <c r="P32" s="266"/>
      <c r="Q32" s="266"/>
      <c r="R32" s="266"/>
      <c r="S32" s="266"/>
      <c r="T32" s="267"/>
      <c r="U32" s="267"/>
      <c r="V32" s="267"/>
      <c r="W32" s="267"/>
      <c r="X32" s="267"/>
      <c r="Y32" s="267"/>
      <c r="Z32" s="267"/>
      <c r="AA32" s="267"/>
    </row>
    <row r="33" spans="2:27" ht="18" customHeight="1" x14ac:dyDescent="0.25">
      <c r="B33" s="266"/>
      <c r="C33" s="266"/>
      <c r="D33" s="266"/>
      <c r="E33" s="266"/>
      <c r="F33" s="266"/>
      <c r="G33" s="267"/>
      <c r="H33" s="267"/>
      <c r="I33" s="267"/>
      <c r="J33" s="267"/>
      <c r="K33" s="267"/>
      <c r="L33" s="267"/>
      <c r="M33" s="267"/>
      <c r="N33" s="267"/>
      <c r="O33" s="267"/>
      <c r="P33" s="266"/>
      <c r="Q33" s="266"/>
      <c r="R33" s="266"/>
      <c r="S33" s="266"/>
      <c r="T33" s="267"/>
      <c r="U33" s="267"/>
      <c r="V33" s="267"/>
      <c r="W33" s="267"/>
      <c r="X33" s="267"/>
      <c r="Y33" s="267"/>
      <c r="Z33" s="267"/>
      <c r="AA33" s="267"/>
    </row>
    <row r="34" spans="2:27" ht="18" customHeight="1" x14ac:dyDescent="0.25">
      <c r="B34" s="266"/>
      <c r="C34" s="266"/>
      <c r="D34" s="266"/>
      <c r="E34" s="266"/>
      <c r="F34" s="266"/>
      <c r="G34" s="267"/>
      <c r="H34" s="267"/>
      <c r="I34" s="267"/>
      <c r="J34" s="267"/>
      <c r="K34" s="267"/>
      <c r="L34" s="267"/>
      <c r="M34" s="267"/>
      <c r="N34" s="267"/>
      <c r="O34" s="267"/>
      <c r="P34" s="266"/>
      <c r="Q34" s="266"/>
      <c r="R34" s="266"/>
      <c r="S34" s="266"/>
      <c r="T34" s="267"/>
      <c r="U34" s="267"/>
      <c r="V34" s="267"/>
      <c r="W34" s="267"/>
      <c r="X34" s="267"/>
      <c r="Y34" s="267"/>
      <c r="Z34" s="267"/>
      <c r="AA34" s="267"/>
    </row>
    <row r="35" spans="2:27" ht="18" customHeight="1" x14ac:dyDescent="0.25">
      <c r="B35" s="266"/>
      <c r="C35" s="266"/>
      <c r="D35" s="266"/>
      <c r="E35" s="266"/>
      <c r="F35" s="266"/>
      <c r="G35" s="267"/>
      <c r="H35" s="267"/>
      <c r="I35" s="267"/>
      <c r="J35" s="267"/>
      <c r="K35" s="267"/>
      <c r="L35" s="267"/>
      <c r="M35" s="267"/>
      <c r="N35" s="267"/>
      <c r="O35" s="267"/>
      <c r="P35" s="266"/>
      <c r="Q35" s="266"/>
      <c r="R35" s="266"/>
      <c r="S35" s="266"/>
      <c r="T35" s="267"/>
      <c r="U35" s="267"/>
      <c r="V35" s="267"/>
      <c r="W35" s="267"/>
      <c r="X35" s="267"/>
      <c r="Y35" s="267"/>
      <c r="Z35" s="267"/>
      <c r="AA35" s="267"/>
    </row>
    <row r="36" spans="2:27" ht="18" customHeight="1" x14ac:dyDescent="0.25">
      <c r="B36" s="266"/>
      <c r="C36" s="266"/>
      <c r="D36" s="266"/>
      <c r="E36" s="266"/>
      <c r="F36" s="266"/>
      <c r="G36" s="267"/>
      <c r="H36" s="267"/>
      <c r="I36" s="267"/>
      <c r="J36" s="267"/>
      <c r="K36" s="267"/>
      <c r="L36" s="267"/>
      <c r="M36" s="267"/>
      <c r="N36" s="267"/>
      <c r="O36" s="267"/>
      <c r="P36" s="266"/>
      <c r="Q36" s="266"/>
      <c r="R36" s="266"/>
      <c r="S36" s="266"/>
      <c r="T36" s="267"/>
      <c r="U36" s="267"/>
      <c r="V36" s="267"/>
      <c r="W36" s="267"/>
      <c r="X36" s="267"/>
      <c r="Y36" s="267"/>
      <c r="Z36" s="267"/>
      <c r="AA36" s="267"/>
    </row>
    <row r="37" spans="2:27" ht="18" customHeight="1" x14ac:dyDescent="0.25">
      <c r="B37" s="266"/>
      <c r="C37" s="266"/>
      <c r="D37" s="266"/>
      <c r="E37" s="266"/>
      <c r="F37" s="266"/>
      <c r="G37" s="267"/>
      <c r="H37" s="267"/>
      <c r="I37" s="267"/>
      <c r="J37" s="267"/>
      <c r="K37" s="267"/>
      <c r="L37" s="267"/>
      <c r="M37" s="267"/>
      <c r="N37" s="267"/>
      <c r="O37" s="267"/>
      <c r="P37" s="266"/>
      <c r="Q37" s="266"/>
      <c r="R37" s="266"/>
      <c r="S37" s="266"/>
      <c r="T37" s="267"/>
      <c r="U37" s="267"/>
      <c r="V37" s="267"/>
      <c r="W37" s="267"/>
      <c r="X37" s="267"/>
      <c r="Y37" s="267"/>
      <c r="Z37" s="267"/>
      <c r="AA37" s="267"/>
    </row>
    <row r="38" spans="2:27" ht="18" customHeight="1" x14ac:dyDescent="0.25">
      <c r="B38" s="266"/>
      <c r="C38" s="266"/>
      <c r="D38" s="266"/>
      <c r="E38" s="266"/>
      <c r="F38" s="266"/>
      <c r="G38" s="267"/>
      <c r="H38" s="267"/>
      <c r="I38" s="267"/>
      <c r="J38" s="267"/>
      <c r="K38" s="267"/>
      <c r="L38" s="267"/>
      <c r="M38" s="267"/>
      <c r="N38" s="267"/>
      <c r="O38" s="267"/>
      <c r="P38" s="266"/>
      <c r="Q38" s="266"/>
      <c r="R38" s="266"/>
      <c r="S38" s="266"/>
      <c r="T38" s="267"/>
      <c r="U38" s="267"/>
      <c r="V38" s="267"/>
      <c r="W38" s="267"/>
      <c r="X38" s="267"/>
      <c r="Y38" s="267"/>
      <c r="Z38" s="267"/>
      <c r="AA38" s="267"/>
    </row>
    <row r="39" spans="2:27" ht="18" customHeight="1" x14ac:dyDescent="0.25">
      <c r="B39" s="266"/>
      <c r="C39" s="266"/>
      <c r="D39" s="266"/>
      <c r="E39" s="266"/>
      <c r="F39" s="266"/>
      <c r="G39" s="267"/>
      <c r="H39" s="267"/>
      <c r="I39" s="267"/>
      <c r="J39" s="267"/>
      <c r="K39" s="267"/>
      <c r="L39" s="267"/>
      <c r="M39" s="267"/>
      <c r="N39" s="267"/>
      <c r="O39" s="267"/>
      <c r="P39" s="266"/>
      <c r="Q39" s="266"/>
      <c r="R39" s="266"/>
      <c r="S39" s="266"/>
      <c r="T39" s="267"/>
      <c r="U39" s="267"/>
      <c r="V39" s="267"/>
      <c r="W39" s="267"/>
      <c r="X39" s="267"/>
      <c r="Y39" s="267"/>
      <c r="Z39" s="267"/>
      <c r="AA39" s="267"/>
    </row>
    <row r="40" spans="2:27" ht="18" customHeight="1" x14ac:dyDescent="0.25">
      <c r="B40" s="266"/>
      <c r="C40" s="266"/>
      <c r="D40" s="266"/>
      <c r="E40" s="266"/>
      <c r="F40" s="266"/>
      <c r="G40" s="267"/>
      <c r="H40" s="267"/>
      <c r="I40" s="267"/>
      <c r="J40" s="267"/>
      <c r="K40" s="267"/>
      <c r="L40" s="267"/>
      <c r="M40" s="267"/>
      <c r="N40" s="267"/>
      <c r="O40" s="267"/>
      <c r="P40" s="266"/>
      <c r="Q40" s="266"/>
      <c r="R40" s="266"/>
      <c r="S40" s="266"/>
      <c r="T40" s="267"/>
      <c r="U40" s="267"/>
      <c r="V40" s="267"/>
      <c r="W40" s="267"/>
      <c r="X40" s="267"/>
      <c r="Y40" s="267"/>
      <c r="Z40" s="267"/>
      <c r="AA40" s="267"/>
    </row>
    <row r="41" spans="2:27" ht="18" customHeight="1" x14ac:dyDescent="0.25">
      <c r="B41" s="266"/>
      <c r="C41" s="266"/>
      <c r="D41" s="266"/>
      <c r="E41" s="266"/>
      <c r="F41" s="266"/>
      <c r="G41" s="267"/>
      <c r="H41" s="267"/>
      <c r="I41" s="267"/>
      <c r="J41" s="267"/>
      <c r="K41" s="267"/>
      <c r="L41" s="267"/>
      <c r="M41" s="267"/>
      <c r="N41" s="267"/>
      <c r="O41" s="267"/>
      <c r="P41" s="266"/>
      <c r="Q41" s="266"/>
      <c r="R41" s="266"/>
      <c r="S41" s="266"/>
      <c r="T41" s="267"/>
      <c r="U41" s="267"/>
      <c r="V41" s="267"/>
      <c r="W41" s="267"/>
      <c r="X41" s="267"/>
      <c r="Y41" s="267"/>
      <c r="Z41" s="267"/>
      <c r="AA41" s="267"/>
    </row>
    <row r="42" spans="2:27" ht="18" customHeight="1" x14ac:dyDescent="0.25">
      <c r="B42" s="266"/>
      <c r="C42" s="266"/>
      <c r="D42" s="266"/>
      <c r="E42" s="266"/>
      <c r="F42" s="266"/>
      <c r="G42" s="267"/>
      <c r="H42" s="267"/>
      <c r="I42" s="267"/>
      <c r="J42" s="267"/>
      <c r="K42" s="267"/>
      <c r="L42" s="267"/>
      <c r="M42" s="267"/>
      <c r="N42" s="267"/>
      <c r="O42" s="267"/>
      <c r="P42" s="266"/>
      <c r="Q42" s="266"/>
      <c r="R42" s="266"/>
      <c r="S42" s="266"/>
      <c r="T42" s="267"/>
      <c r="U42" s="267"/>
      <c r="V42" s="267"/>
      <c r="W42" s="267"/>
      <c r="X42" s="267"/>
      <c r="Y42" s="267"/>
      <c r="Z42" s="267"/>
      <c r="AA42" s="267"/>
    </row>
    <row r="43" spans="2:27" ht="18" customHeight="1" x14ac:dyDescent="0.25">
      <c r="B43" s="266"/>
      <c r="C43" s="266"/>
      <c r="D43" s="266"/>
      <c r="E43" s="266"/>
      <c r="F43" s="266"/>
      <c r="G43" s="267"/>
      <c r="H43" s="267"/>
      <c r="I43" s="267"/>
      <c r="J43" s="267"/>
      <c r="K43" s="267"/>
      <c r="L43" s="267"/>
      <c r="M43" s="267"/>
      <c r="N43" s="267"/>
      <c r="O43" s="267"/>
      <c r="P43" s="266"/>
      <c r="Q43" s="266"/>
      <c r="R43" s="266"/>
      <c r="S43" s="266"/>
      <c r="T43" s="267"/>
      <c r="U43" s="267"/>
      <c r="V43" s="267"/>
      <c r="W43" s="267"/>
      <c r="X43" s="267"/>
      <c r="Y43" s="267"/>
      <c r="Z43" s="267"/>
      <c r="AA43" s="267"/>
    </row>
    <row r="44" spans="2:27" ht="18" customHeight="1" x14ac:dyDescent="0.25">
      <c r="B44" s="266"/>
      <c r="C44" s="266"/>
      <c r="D44" s="266"/>
      <c r="E44" s="266"/>
      <c r="F44" s="266"/>
      <c r="G44" s="267"/>
      <c r="H44" s="267"/>
      <c r="I44" s="267"/>
      <c r="J44" s="267"/>
      <c r="K44" s="267"/>
      <c r="L44" s="267"/>
      <c r="M44" s="267"/>
      <c r="N44" s="267"/>
      <c r="O44" s="267"/>
      <c r="P44" s="266"/>
      <c r="Q44" s="266"/>
      <c r="R44" s="266"/>
      <c r="S44" s="266"/>
      <c r="T44" s="267"/>
      <c r="U44" s="267"/>
      <c r="V44" s="267"/>
      <c r="W44" s="267"/>
      <c r="X44" s="267"/>
      <c r="Y44" s="267"/>
      <c r="Z44" s="267"/>
      <c r="AA44" s="267"/>
    </row>
    <row r="45" spans="2:27" ht="18" customHeight="1" x14ac:dyDescent="0.25">
      <c r="B45" s="266"/>
      <c r="C45" s="266"/>
      <c r="D45" s="266"/>
      <c r="E45" s="266"/>
      <c r="F45" s="266"/>
      <c r="G45" s="267"/>
      <c r="H45" s="267"/>
      <c r="I45" s="267"/>
      <c r="J45" s="267"/>
      <c r="K45" s="267"/>
      <c r="L45" s="267"/>
      <c r="M45" s="267"/>
      <c r="N45" s="267"/>
      <c r="O45" s="267"/>
      <c r="P45" s="266"/>
      <c r="Q45" s="266"/>
      <c r="R45" s="266"/>
      <c r="S45" s="266"/>
      <c r="T45" s="267"/>
      <c r="U45" s="267"/>
      <c r="V45" s="267"/>
      <c r="W45" s="267"/>
      <c r="X45" s="267"/>
      <c r="Y45" s="267"/>
      <c r="Z45" s="267"/>
      <c r="AA45" s="267"/>
    </row>
    <row r="46" spans="2:27" ht="18" customHeight="1" x14ac:dyDescent="0.25">
      <c r="B46" s="266"/>
      <c r="C46" s="266"/>
      <c r="D46" s="266"/>
      <c r="E46" s="266"/>
      <c r="F46" s="266"/>
      <c r="G46" s="267"/>
      <c r="H46" s="267"/>
      <c r="I46" s="267"/>
      <c r="J46" s="267"/>
      <c r="K46" s="267"/>
      <c r="L46" s="267"/>
      <c r="M46" s="267"/>
      <c r="N46" s="267"/>
      <c r="O46" s="267"/>
      <c r="P46" s="266"/>
      <c r="Q46" s="266"/>
      <c r="R46" s="266"/>
      <c r="S46" s="266"/>
      <c r="T46" s="267"/>
      <c r="U46" s="267"/>
      <c r="V46" s="267"/>
      <c r="W46" s="267"/>
      <c r="X46" s="267"/>
      <c r="Y46" s="267"/>
      <c r="Z46" s="267"/>
      <c r="AA46" s="267"/>
    </row>
    <row r="47" spans="2:27" ht="18" customHeight="1" x14ac:dyDescent="0.25">
      <c r="B47" s="266"/>
      <c r="C47" s="266"/>
      <c r="D47" s="266"/>
      <c r="E47" s="266"/>
      <c r="F47" s="266"/>
      <c r="G47" s="267"/>
      <c r="H47" s="267"/>
      <c r="I47" s="267"/>
      <c r="J47" s="267"/>
      <c r="K47" s="267"/>
      <c r="L47" s="267"/>
      <c r="M47" s="267"/>
      <c r="N47" s="267"/>
      <c r="O47" s="267"/>
      <c r="P47" s="266"/>
      <c r="Q47" s="266"/>
      <c r="R47" s="266"/>
      <c r="S47" s="266"/>
      <c r="T47" s="267"/>
      <c r="U47" s="267"/>
      <c r="V47" s="267"/>
      <c r="W47" s="267"/>
      <c r="X47" s="267"/>
      <c r="Y47" s="267"/>
      <c r="Z47" s="267"/>
      <c r="AA47" s="267"/>
    </row>
    <row r="48" spans="2:27" ht="18" customHeight="1" x14ac:dyDescent="0.25">
      <c r="B48" s="266"/>
      <c r="C48" s="266"/>
      <c r="D48" s="266"/>
      <c r="E48" s="266"/>
      <c r="F48" s="266"/>
      <c r="G48" s="267"/>
      <c r="H48" s="267"/>
      <c r="I48" s="267"/>
      <c r="J48" s="267"/>
      <c r="K48" s="267"/>
      <c r="L48" s="267"/>
      <c r="M48" s="267"/>
      <c r="N48" s="267"/>
      <c r="O48" s="267"/>
      <c r="P48" s="266"/>
      <c r="Q48" s="266"/>
      <c r="R48" s="266"/>
      <c r="S48" s="266"/>
      <c r="T48" s="267"/>
      <c r="U48" s="267"/>
      <c r="V48" s="267"/>
      <c r="W48" s="267"/>
      <c r="X48" s="267"/>
      <c r="Y48" s="267"/>
      <c r="Z48" s="267"/>
      <c r="AA48" s="267"/>
    </row>
    <row r="49" spans="2:27" ht="18" customHeight="1" x14ac:dyDescent="0.25">
      <c r="B49" s="266"/>
      <c r="C49" s="266"/>
      <c r="D49" s="266"/>
      <c r="E49" s="266"/>
      <c r="F49" s="266"/>
      <c r="G49" s="267"/>
      <c r="H49" s="267"/>
      <c r="I49" s="267"/>
      <c r="J49" s="267"/>
      <c r="K49" s="267"/>
      <c r="L49" s="267"/>
      <c r="M49" s="267"/>
      <c r="N49" s="267"/>
      <c r="O49" s="267"/>
      <c r="P49" s="266"/>
      <c r="Q49" s="266"/>
      <c r="R49" s="266"/>
      <c r="S49" s="266"/>
      <c r="T49" s="267"/>
      <c r="U49" s="267"/>
      <c r="V49" s="267"/>
      <c r="W49" s="267"/>
      <c r="X49" s="267"/>
      <c r="Y49" s="267"/>
      <c r="Z49" s="267"/>
      <c r="AA49" s="267"/>
    </row>
    <row r="50" spans="2:27" ht="18" customHeight="1" x14ac:dyDescent="0.25">
      <c r="B50" s="266"/>
      <c r="C50" s="266"/>
      <c r="D50" s="266"/>
      <c r="E50" s="266"/>
      <c r="F50" s="266"/>
      <c r="G50" s="267"/>
      <c r="H50" s="267"/>
      <c r="I50" s="267"/>
      <c r="J50" s="267"/>
      <c r="K50" s="267"/>
      <c r="L50" s="267"/>
      <c r="M50" s="267"/>
      <c r="N50" s="267"/>
      <c r="O50" s="267"/>
      <c r="P50" s="266"/>
      <c r="Q50" s="266"/>
      <c r="R50" s="266"/>
      <c r="S50" s="266"/>
      <c r="T50" s="267"/>
      <c r="U50" s="267"/>
      <c r="V50" s="267"/>
      <c r="W50" s="267"/>
      <c r="X50" s="267"/>
      <c r="Y50" s="267"/>
      <c r="Z50" s="267"/>
      <c r="AA50" s="267"/>
    </row>
    <row r="51" spans="2:27" ht="18" customHeight="1" x14ac:dyDescent="0.25">
      <c r="B51" s="266"/>
      <c r="C51" s="266"/>
      <c r="D51" s="266"/>
      <c r="E51" s="266"/>
      <c r="F51" s="266"/>
      <c r="G51" s="267"/>
      <c r="H51" s="267"/>
      <c r="I51" s="267"/>
      <c r="J51" s="267"/>
      <c r="K51" s="267"/>
      <c r="L51" s="267"/>
      <c r="M51" s="267"/>
      <c r="N51" s="267"/>
      <c r="O51" s="267"/>
      <c r="P51" s="266"/>
      <c r="Q51" s="266"/>
      <c r="R51" s="266"/>
      <c r="S51" s="266"/>
      <c r="T51" s="267"/>
      <c r="U51" s="267"/>
      <c r="V51" s="267"/>
      <c r="W51" s="267"/>
      <c r="X51" s="267"/>
      <c r="Y51" s="267"/>
      <c r="Z51" s="267"/>
      <c r="AA51" s="267"/>
    </row>
    <row r="52" spans="2:27" ht="18" customHeight="1" x14ac:dyDescent="0.25">
      <c r="B52" s="266"/>
      <c r="C52" s="266"/>
      <c r="D52" s="266"/>
      <c r="E52" s="266"/>
      <c r="F52" s="266"/>
      <c r="G52" s="267"/>
      <c r="H52" s="267"/>
      <c r="I52" s="267"/>
      <c r="J52" s="267"/>
      <c r="K52" s="267"/>
      <c r="L52" s="267"/>
      <c r="M52" s="267"/>
      <c r="N52" s="267"/>
      <c r="O52" s="267"/>
      <c r="P52" s="266"/>
      <c r="Q52" s="266"/>
      <c r="R52" s="266"/>
      <c r="S52" s="266"/>
      <c r="T52" s="267"/>
      <c r="U52" s="267"/>
      <c r="V52" s="267"/>
      <c r="W52" s="267"/>
      <c r="X52" s="267"/>
      <c r="Y52" s="267"/>
      <c r="Z52" s="267"/>
      <c r="AA52" s="267"/>
    </row>
    <row r="53" spans="2:27" ht="18" customHeight="1" x14ac:dyDescent="0.25">
      <c r="B53" s="266"/>
      <c r="C53" s="266"/>
      <c r="D53" s="266"/>
      <c r="E53" s="266"/>
      <c r="F53" s="266"/>
      <c r="G53" s="267"/>
      <c r="H53" s="267"/>
      <c r="I53" s="267"/>
      <c r="J53" s="267"/>
      <c r="K53" s="267"/>
      <c r="L53" s="267"/>
      <c r="M53" s="267"/>
      <c r="N53" s="267"/>
      <c r="O53" s="267"/>
      <c r="P53" s="266"/>
      <c r="Q53" s="266"/>
      <c r="R53" s="266"/>
      <c r="S53" s="266"/>
      <c r="T53" s="267"/>
      <c r="U53" s="267"/>
      <c r="V53" s="267"/>
      <c r="W53" s="267"/>
      <c r="X53" s="267"/>
      <c r="Y53" s="267"/>
      <c r="Z53" s="267"/>
      <c r="AA53" s="267"/>
    </row>
    <row r="54" spans="2:27" ht="18" customHeight="1" x14ac:dyDescent="0.25">
      <c r="B54" s="266"/>
      <c r="C54" s="266"/>
      <c r="D54" s="266"/>
      <c r="E54" s="266"/>
      <c r="F54" s="266"/>
      <c r="G54" s="267"/>
      <c r="H54" s="267"/>
      <c r="I54" s="267"/>
      <c r="J54" s="267"/>
      <c r="K54" s="267"/>
      <c r="L54" s="267"/>
      <c r="M54" s="267"/>
      <c r="N54" s="267"/>
      <c r="O54" s="267"/>
      <c r="P54" s="266"/>
      <c r="Q54" s="266"/>
      <c r="R54" s="266"/>
      <c r="S54" s="266"/>
      <c r="T54" s="267"/>
      <c r="U54" s="267"/>
      <c r="V54" s="267"/>
      <c r="W54" s="267"/>
      <c r="X54" s="267"/>
      <c r="Y54" s="267"/>
      <c r="Z54" s="267"/>
      <c r="AA54" s="267"/>
    </row>
    <row r="55" spans="2:27" ht="18" customHeight="1" x14ac:dyDescent="0.25">
      <c r="B55" s="266"/>
      <c r="C55" s="266"/>
      <c r="D55" s="266"/>
      <c r="E55" s="266"/>
      <c r="F55" s="266"/>
      <c r="G55" s="267"/>
      <c r="H55" s="267"/>
      <c r="I55" s="267"/>
      <c r="J55" s="267"/>
      <c r="K55" s="267"/>
      <c r="L55" s="267"/>
      <c r="M55" s="267"/>
      <c r="N55" s="267"/>
      <c r="O55" s="267"/>
      <c r="P55" s="266"/>
      <c r="Q55" s="266"/>
      <c r="R55" s="266"/>
      <c r="S55" s="266"/>
      <c r="T55" s="267"/>
      <c r="U55" s="267"/>
      <c r="V55" s="267"/>
      <c r="W55" s="267"/>
      <c r="X55" s="267"/>
      <c r="Y55" s="267"/>
      <c r="Z55" s="267"/>
      <c r="AA55" s="267"/>
    </row>
    <row r="56" spans="2:27" ht="18" customHeight="1" x14ac:dyDescent="0.25">
      <c r="B56" s="266"/>
      <c r="C56" s="266"/>
      <c r="D56" s="266"/>
      <c r="E56" s="266"/>
      <c r="F56" s="266"/>
      <c r="G56" s="267"/>
      <c r="H56" s="267"/>
      <c r="I56" s="267"/>
      <c r="J56" s="267"/>
      <c r="K56" s="267"/>
      <c r="L56" s="267"/>
      <c r="M56" s="267"/>
      <c r="N56" s="267"/>
      <c r="O56" s="267"/>
      <c r="P56" s="266"/>
      <c r="Q56" s="266"/>
      <c r="R56" s="266"/>
      <c r="S56" s="266"/>
      <c r="T56" s="267"/>
      <c r="U56" s="267"/>
      <c r="V56" s="267"/>
      <c r="W56" s="267"/>
      <c r="X56" s="267"/>
      <c r="Y56" s="267"/>
      <c r="Z56" s="267"/>
      <c r="AA56" s="267"/>
    </row>
    <row r="57" spans="2:27" ht="18" customHeight="1" x14ac:dyDescent="0.25">
      <c r="B57" s="266"/>
      <c r="C57" s="266"/>
      <c r="D57" s="266"/>
      <c r="E57" s="266"/>
      <c r="F57" s="266"/>
      <c r="G57" s="267"/>
      <c r="H57" s="267"/>
      <c r="I57" s="267"/>
      <c r="J57" s="267"/>
      <c r="K57" s="267"/>
      <c r="L57" s="267"/>
      <c r="M57" s="267"/>
      <c r="N57" s="267"/>
      <c r="O57" s="267"/>
      <c r="P57" s="266"/>
      <c r="Q57" s="266"/>
      <c r="R57" s="266"/>
      <c r="S57" s="266"/>
      <c r="T57" s="267"/>
      <c r="U57" s="267"/>
      <c r="V57" s="267"/>
      <c r="W57" s="267"/>
      <c r="X57" s="267"/>
      <c r="Y57" s="267"/>
      <c r="Z57" s="267"/>
      <c r="AA57" s="267"/>
    </row>
    <row r="58" spans="2:27" ht="18" customHeight="1" x14ac:dyDescent="0.25">
      <c r="B58" s="266"/>
      <c r="C58" s="266"/>
      <c r="D58" s="266"/>
      <c r="E58" s="266"/>
      <c r="F58" s="266"/>
      <c r="G58" s="267"/>
      <c r="H58" s="267"/>
      <c r="I58" s="267"/>
      <c r="J58" s="267"/>
      <c r="K58" s="267"/>
      <c r="L58" s="267"/>
      <c r="M58" s="267"/>
      <c r="N58" s="267"/>
      <c r="O58" s="267"/>
      <c r="P58" s="266"/>
      <c r="Q58" s="266"/>
      <c r="R58" s="266"/>
      <c r="S58" s="266"/>
      <c r="T58" s="267"/>
      <c r="U58" s="267"/>
      <c r="V58" s="267"/>
      <c r="W58" s="267"/>
      <c r="X58" s="267"/>
      <c r="Y58" s="267"/>
      <c r="Z58" s="267"/>
      <c r="AA58" s="267"/>
    </row>
    <row r="59" spans="2:27" ht="18" customHeight="1" x14ac:dyDescent="0.25">
      <c r="B59" s="266"/>
      <c r="C59" s="266"/>
      <c r="D59" s="266"/>
      <c r="E59" s="266"/>
      <c r="F59" s="266"/>
      <c r="G59" s="267"/>
      <c r="H59" s="267"/>
      <c r="I59" s="267"/>
      <c r="J59" s="267"/>
      <c r="K59" s="267"/>
      <c r="L59" s="267"/>
      <c r="M59" s="267"/>
      <c r="N59" s="267"/>
      <c r="O59" s="267"/>
      <c r="P59" s="266"/>
      <c r="Q59" s="266"/>
      <c r="R59" s="266"/>
      <c r="S59" s="266"/>
      <c r="T59" s="267"/>
      <c r="U59" s="267"/>
      <c r="V59" s="267"/>
      <c r="W59" s="267"/>
      <c r="X59" s="267"/>
      <c r="Y59" s="267"/>
      <c r="Z59" s="267"/>
      <c r="AA59" s="267"/>
    </row>
    <row r="60" spans="2:27" ht="18" customHeight="1" x14ac:dyDescent="0.25">
      <c r="B60" s="266"/>
      <c r="C60" s="266"/>
      <c r="D60" s="266"/>
      <c r="E60" s="266"/>
      <c r="F60" s="266"/>
      <c r="G60" s="267"/>
      <c r="H60" s="267"/>
      <c r="I60" s="267"/>
      <c r="J60" s="267"/>
      <c r="K60" s="267"/>
      <c r="L60" s="267"/>
      <c r="M60" s="267"/>
      <c r="N60" s="267"/>
      <c r="O60" s="267"/>
      <c r="P60" s="266"/>
      <c r="Q60" s="266"/>
      <c r="R60" s="266"/>
      <c r="S60" s="266"/>
      <c r="T60" s="267"/>
      <c r="U60" s="267"/>
      <c r="V60" s="267"/>
      <c r="W60" s="267"/>
      <c r="X60" s="267"/>
      <c r="Y60" s="267"/>
      <c r="Z60" s="267"/>
      <c r="AA60" s="267"/>
    </row>
    <row r="61" spans="2:27" ht="18" customHeight="1" x14ac:dyDescent="0.25">
      <c r="B61" s="266"/>
      <c r="C61" s="266"/>
      <c r="D61" s="266"/>
      <c r="E61" s="266"/>
      <c r="F61" s="266"/>
      <c r="G61" s="267"/>
      <c r="H61" s="267"/>
      <c r="I61" s="267"/>
      <c r="J61" s="267"/>
      <c r="K61" s="267"/>
      <c r="L61" s="267"/>
      <c r="M61" s="267"/>
      <c r="N61" s="267"/>
      <c r="O61" s="267"/>
      <c r="P61" s="266"/>
      <c r="Q61" s="266"/>
      <c r="R61" s="266"/>
      <c r="S61" s="266"/>
      <c r="T61" s="267"/>
      <c r="U61" s="267"/>
      <c r="V61" s="267"/>
      <c r="W61" s="267"/>
      <c r="X61" s="267"/>
      <c r="Y61" s="267"/>
      <c r="Z61" s="267"/>
      <c r="AA61" s="267"/>
    </row>
    <row r="62" spans="2:27" ht="18" customHeight="1" x14ac:dyDescent="0.25">
      <c r="B62" s="266"/>
      <c r="C62" s="266"/>
      <c r="D62" s="266"/>
      <c r="E62" s="266"/>
      <c r="F62" s="266"/>
      <c r="G62" s="267"/>
      <c r="H62" s="267"/>
      <c r="I62" s="267"/>
      <c r="J62" s="267"/>
      <c r="K62" s="267"/>
      <c r="L62" s="267"/>
      <c r="M62" s="267"/>
      <c r="N62" s="267"/>
      <c r="O62" s="267"/>
      <c r="P62" s="266"/>
      <c r="Q62" s="266"/>
      <c r="R62" s="266"/>
      <c r="S62" s="266"/>
      <c r="T62" s="267"/>
      <c r="U62" s="267"/>
      <c r="V62" s="267"/>
      <c r="W62" s="267"/>
      <c r="X62" s="267"/>
      <c r="Y62" s="267"/>
      <c r="Z62" s="267"/>
      <c r="AA62" s="267"/>
    </row>
    <row r="63" spans="2:27" ht="18" customHeight="1" x14ac:dyDescent="0.25">
      <c r="B63" s="266"/>
      <c r="C63" s="266"/>
      <c r="D63" s="266"/>
      <c r="E63" s="266"/>
      <c r="F63" s="266"/>
      <c r="G63" s="267"/>
      <c r="H63" s="267"/>
      <c r="I63" s="267"/>
      <c r="J63" s="267"/>
      <c r="K63" s="267"/>
      <c r="L63" s="267"/>
      <c r="M63" s="267"/>
      <c r="N63" s="267"/>
      <c r="O63" s="267"/>
      <c r="P63" s="266"/>
      <c r="Q63" s="266"/>
      <c r="R63" s="266"/>
      <c r="S63" s="266"/>
      <c r="T63" s="267"/>
      <c r="U63" s="267"/>
      <c r="V63" s="267"/>
      <c r="W63" s="267"/>
      <c r="X63" s="267"/>
      <c r="Y63" s="267"/>
      <c r="Z63" s="267"/>
      <c r="AA63" s="267"/>
    </row>
    <row r="64" spans="2:27" ht="18" customHeight="1" x14ac:dyDescent="0.25">
      <c r="B64" s="266"/>
      <c r="C64" s="266"/>
      <c r="D64" s="266"/>
      <c r="E64" s="266"/>
      <c r="F64" s="266"/>
      <c r="G64" s="267"/>
      <c r="H64" s="267"/>
      <c r="I64" s="267"/>
      <c r="J64" s="267"/>
      <c r="K64" s="267"/>
      <c r="L64" s="267"/>
      <c r="M64" s="267"/>
      <c r="N64" s="267"/>
      <c r="O64" s="267"/>
      <c r="P64" s="266"/>
      <c r="Q64" s="266"/>
      <c r="R64" s="266"/>
      <c r="S64" s="266"/>
      <c r="T64" s="267"/>
      <c r="U64" s="267"/>
      <c r="V64" s="267"/>
      <c r="W64" s="267"/>
      <c r="X64" s="267"/>
      <c r="Y64" s="267"/>
      <c r="Z64" s="267"/>
      <c r="AA64" s="267"/>
    </row>
    <row r="65" spans="2:27" ht="18" customHeight="1" x14ac:dyDescent="0.25">
      <c r="B65" s="266"/>
      <c r="C65" s="266"/>
      <c r="D65" s="266"/>
      <c r="E65" s="266"/>
      <c r="F65" s="266"/>
      <c r="G65" s="267"/>
      <c r="H65" s="267"/>
      <c r="I65" s="267"/>
      <c r="J65" s="267"/>
      <c r="K65" s="267"/>
      <c r="L65" s="267"/>
      <c r="M65" s="267"/>
      <c r="N65" s="267"/>
      <c r="O65" s="267"/>
      <c r="P65" s="266"/>
      <c r="Q65" s="266"/>
      <c r="R65" s="266"/>
      <c r="S65" s="266"/>
      <c r="T65" s="267"/>
      <c r="U65" s="267"/>
      <c r="V65" s="267"/>
      <c r="W65" s="267"/>
      <c r="X65" s="267"/>
      <c r="Y65" s="267"/>
      <c r="Z65" s="267"/>
      <c r="AA65" s="267"/>
    </row>
    <row r="66" spans="2:27" ht="18" customHeight="1" x14ac:dyDescent="0.25">
      <c r="B66" s="266"/>
      <c r="C66" s="266"/>
      <c r="D66" s="266"/>
      <c r="E66" s="266"/>
      <c r="F66" s="266"/>
      <c r="G66" s="267"/>
      <c r="H66" s="267"/>
      <c r="I66" s="267"/>
      <c r="J66" s="267"/>
      <c r="K66" s="267"/>
      <c r="L66" s="267"/>
      <c r="M66" s="267"/>
      <c r="N66" s="267"/>
      <c r="O66" s="267"/>
      <c r="P66" s="266"/>
      <c r="Q66" s="266"/>
      <c r="R66" s="266"/>
      <c r="S66" s="266"/>
      <c r="T66" s="267"/>
      <c r="U66" s="267"/>
      <c r="V66" s="267"/>
      <c r="W66" s="267"/>
      <c r="X66" s="267"/>
      <c r="Y66" s="267"/>
      <c r="Z66" s="267"/>
      <c r="AA66" s="267"/>
    </row>
    <row r="67" spans="2:27" ht="18" customHeight="1" x14ac:dyDescent="0.25">
      <c r="B67" s="266"/>
      <c r="C67" s="266"/>
      <c r="D67" s="266"/>
      <c r="E67" s="266"/>
      <c r="F67" s="266"/>
      <c r="G67" s="267"/>
      <c r="H67" s="267"/>
      <c r="I67" s="267"/>
      <c r="J67" s="267"/>
      <c r="K67" s="267"/>
      <c r="L67" s="267"/>
      <c r="M67" s="267"/>
      <c r="N67" s="267"/>
      <c r="O67" s="267"/>
      <c r="P67" s="266"/>
      <c r="Q67" s="266"/>
      <c r="R67" s="266"/>
      <c r="S67" s="266"/>
      <c r="T67" s="267"/>
      <c r="U67" s="267"/>
      <c r="V67" s="267"/>
      <c r="W67" s="267"/>
      <c r="X67" s="267"/>
      <c r="Y67" s="267"/>
      <c r="Z67" s="267"/>
      <c r="AA67" s="267"/>
    </row>
    <row r="68" spans="2:27" ht="18" customHeight="1" x14ac:dyDescent="0.25">
      <c r="B68" s="266"/>
      <c r="C68" s="266"/>
      <c r="D68" s="266"/>
      <c r="E68" s="266"/>
      <c r="F68" s="266"/>
      <c r="G68" s="267"/>
      <c r="H68" s="267"/>
      <c r="I68" s="267"/>
      <c r="J68" s="267"/>
      <c r="K68" s="267"/>
      <c r="L68" s="267"/>
      <c r="M68" s="267"/>
      <c r="N68" s="267"/>
      <c r="O68" s="267"/>
      <c r="P68" s="266"/>
      <c r="Q68" s="266"/>
      <c r="R68" s="266"/>
      <c r="S68" s="266"/>
      <c r="T68" s="267"/>
      <c r="U68" s="267"/>
      <c r="V68" s="267"/>
      <c r="W68" s="267"/>
      <c r="X68" s="267"/>
      <c r="Y68" s="267"/>
      <c r="Z68" s="267"/>
      <c r="AA68" s="267"/>
    </row>
    <row r="69" spans="2:27" ht="18" customHeight="1" x14ac:dyDescent="0.25">
      <c r="B69" s="266"/>
      <c r="C69" s="266"/>
      <c r="D69" s="266"/>
      <c r="E69" s="266"/>
      <c r="F69" s="266"/>
      <c r="G69" s="267"/>
      <c r="H69" s="267"/>
      <c r="I69" s="267"/>
      <c r="J69" s="267"/>
      <c r="K69" s="267"/>
      <c r="L69" s="267"/>
      <c r="M69" s="267"/>
      <c r="N69" s="267"/>
      <c r="O69" s="267"/>
      <c r="P69" s="266"/>
      <c r="Q69" s="266"/>
      <c r="R69" s="266"/>
      <c r="S69" s="266"/>
      <c r="T69" s="267"/>
      <c r="U69" s="267"/>
      <c r="V69" s="267"/>
      <c r="W69" s="267"/>
      <c r="X69" s="267"/>
      <c r="Y69" s="267"/>
      <c r="Z69" s="267"/>
      <c r="AA69" s="267"/>
    </row>
    <row r="70" spans="2:27" ht="18" customHeight="1" x14ac:dyDescent="0.25">
      <c r="B70" s="266"/>
      <c r="C70" s="266"/>
      <c r="D70" s="266"/>
      <c r="E70" s="266"/>
      <c r="F70" s="266"/>
      <c r="G70" s="267"/>
      <c r="H70" s="267"/>
      <c r="I70" s="267"/>
      <c r="J70" s="267"/>
      <c r="K70" s="267"/>
      <c r="L70" s="267"/>
      <c r="M70" s="267"/>
      <c r="N70" s="267"/>
      <c r="O70" s="267"/>
      <c r="P70" s="266"/>
      <c r="Q70" s="266"/>
      <c r="R70" s="266"/>
      <c r="S70" s="266"/>
      <c r="T70" s="267"/>
      <c r="U70" s="267"/>
      <c r="V70" s="267"/>
      <c r="W70" s="267"/>
      <c r="X70" s="267"/>
      <c r="Y70" s="267"/>
      <c r="Z70" s="267"/>
      <c r="AA70" s="267"/>
    </row>
    <row r="71" spans="2:27" ht="18" customHeight="1" x14ac:dyDescent="0.25">
      <c r="B71" s="266"/>
      <c r="C71" s="266"/>
      <c r="D71" s="266"/>
      <c r="E71" s="266"/>
      <c r="F71" s="266"/>
      <c r="G71" s="267"/>
      <c r="H71" s="267"/>
      <c r="I71" s="267"/>
      <c r="J71" s="267"/>
      <c r="K71" s="267"/>
      <c r="L71" s="267"/>
      <c r="M71" s="267"/>
      <c r="N71" s="267"/>
      <c r="O71" s="267"/>
      <c r="P71" s="266"/>
      <c r="Q71" s="266"/>
      <c r="R71" s="266"/>
      <c r="S71" s="266"/>
      <c r="T71" s="267"/>
      <c r="U71" s="267"/>
      <c r="V71" s="267"/>
      <c r="W71" s="267"/>
      <c r="X71" s="267"/>
      <c r="Y71" s="267"/>
      <c r="Z71" s="267"/>
      <c r="AA71" s="267"/>
    </row>
    <row r="72" spans="2:27" ht="18" customHeight="1" x14ac:dyDescent="0.25">
      <c r="B72" s="266"/>
      <c r="C72" s="266"/>
      <c r="D72" s="266"/>
      <c r="E72" s="266"/>
      <c r="F72" s="266"/>
      <c r="G72" s="267"/>
      <c r="H72" s="267"/>
      <c r="I72" s="267"/>
      <c r="J72" s="267"/>
      <c r="K72" s="267"/>
      <c r="L72" s="267"/>
      <c r="M72" s="267"/>
      <c r="N72" s="267"/>
      <c r="O72" s="267"/>
      <c r="P72" s="266"/>
      <c r="Q72" s="266"/>
      <c r="R72" s="266"/>
      <c r="S72" s="266"/>
      <c r="T72" s="267"/>
      <c r="U72" s="267"/>
      <c r="V72" s="267"/>
      <c r="W72" s="267"/>
      <c r="X72" s="267"/>
      <c r="Y72" s="267"/>
      <c r="Z72" s="267"/>
      <c r="AA72" s="267"/>
    </row>
    <row r="73" spans="2:27" ht="18" customHeight="1" x14ac:dyDescent="0.25">
      <c r="B73" s="266"/>
      <c r="C73" s="266"/>
      <c r="D73" s="266"/>
      <c r="E73" s="266"/>
      <c r="F73" s="266"/>
      <c r="G73" s="267"/>
      <c r="H73" s="267"/>
      <c r="I73" s="267"/>
      <c r="J73" s="267"/>
      <c r="K73" s="267"/>
      <c r="L73" s="267"/>
      <c r="M73" s="267"/>
      <c r="N73" s="267"/>
      <c r="O73" s="267"/>
      <c r="P73" s="266"/>
      <c r="Q73" s="266"/>
      <c r="R73" s="266"/>
      <c r="S73" s="266"/>
      <c r="T73" s="267"/>
      <c r="U73" s="267"/>
      <c r="V73" s="267"/>
      <c r="W73" s="267"/>
      <c r="X73" s="267"/>
      <c r="Y73" s="267"/>
      <c r="Z73" s="267"/>
      <c r="AA73" s="267"/>
    </row>
    <row r="74" spans="2:27" ht="18" customHeight="1" x14ac:dyDescent="0.25">
      <c r="B74" s="266"/>
      <c r="C74" s="266"/>
      <c r="D74" s="266"/>
      <c r="E74" s="266"/>
      <c r="F74" s="266"/>
      <c r="G74" s="267"/>
      <c r="H74" s="267"/>
      <c r="I74" s="267"/>
      <c r="J74" s="267"/>
      <c r="K74" s="267"/>
      <c r="L74" s="267"/>
      <c r="M74" s="267"/>
      <c r="N74" s="267"/>
      <c r="O74" s="267"/>
      <c r="P74" s="266"/>
      <c r="Q74" s="266"/>
      <c r="R74" s="266"/>
      <c r="S74" s="266"/>
      <c r="T74" s="267"/>
      <c r="U74" s="267"/>
      <c r="V74" s="267"/>
      <c r="W74" s="267"/>
      <c r="X74" s="267"/>
      <c r="Y74" s="267"/>
      <c r="Z74" s="267"/>
      <c r="AA74" s="267"/>
    </row>
    <row r="75" spans="2:27" ht="18" customHeight="1" x14ac:dyDescent="0.25">
      <c r="B75" s="266"/>
      <c r="C75" s="266"/>
      <c r="D75" s="266"/>
      <c r="E75" s="266"/>
      <c r="F75" s="266"/>
      <c r="G75" s="267"/>
      <c r="H75" s="267"/>
      <c r="I75" s="267"/>
      <c r="J75" s="267"/>
      <c r="K75" s="267"/>
      <c r="L75" s="267"/>
      <c r="M75" s="267"/>
      <c r="N75" s="267"/>
      <c r="O75" s="267"/>
      <c r="P75" s="266"/>
      <c r="Q75" s="266"/>
      <c r="R75" s="266"/>
      <c r="S75" s="266"/>
      <c r="T75" s="267"/>
      <c r="U75" s="267"/>
      <c r="V75" s="267"/>
      <c r="W75" s="267"/>
      <c r="X75" s="267"/>
      <c r="Y75" s="267"/>
      <c r="Z75" s="267"/>
      <c r="AA75" s="267"/>
    </row>
    <row r="76" spans="2:27" ht="18" customHeight="1" x14ac:dyDescent="0.25">
      <c r="B76" s="266"/>
      <c r="C76" s="266"/>
      <c r="D76" s="266"/>
      <c r="E76" s="266"/>
      <c r="F76" s="266"/>
      <c r="G76" s="267"/>
      <c r="H76" s="267"/>
      <c r="I76" s="267"/>
      <c r="J76" s="267"/>
      <c r="K76" s="267"/>
      <c r="L76" s="267"/>
      <c r="M76" s="267"/>
      <c r="N76" s="267"/>
      <c r="O76" s="267"/>
      <c r="P76" s="266"/>
      <c r="Q76" s="266"/>
      <c r="R76" s="266"/>
      <c r="S76" s="266"/>
      <c r="T76" s="267"/>
      <c r="U76" s="267"/>
      <c r="V76" s="267"/>
      <c r="W76" s="267"/>
      <c r="X76" s="267"/>
      <c r="Y76" s="267"/>
      <c r="Z76" s="267"/>
      <c r="AA76" s="267"/>
    </row>
    <row r="77" spans="2:27" ht="18" customHeight="1" x14ac:dyDescent="0.25">
      <c r="B77" s="266"/>
      <c r="C77" s="266"/>
      <c r="D77" s="266"/>
      <c r="E77" s="266"/>
      <c r="F77" s="266"/>
      <c r="G77" s="267"/>
      <c r="H77" s="267"/>
      <c r="I77" s="267"/>
      <c r="J77" s="267"/>
      <c r="K77" s="267"/>
      <c r="L77" s="267"/>
      <c r="M77" s="267"/>
      <c r="N77" s="267"/>
      <c r="O77" s="267"/>
      <c r="P77" s="266"/>
      <c r="Q77" s="266"/>
      <c r="R77" s="266"/>
      <c r="S77" s="266"/>
      <c r="T77" s="267"/>
      <c r="U77" s="267"/>
      <c r="V77" s="267"/>
      <c r="W77" s="267"/>
      <c r="X77" s="267"/>
      <c r="Y77" s="267"/>
      <c r="Z77" s="267"/>
      <c r="AA77" s="267"/>
    </row>
    <row r="78" spans="2:27" ht="18" customHeight="1" x14ac:dyDescent="0.25">
      <c r="B78" s="266"/>
      <c r="C78" s="266"/>
      <c r="D78" s="266"/>
      <c r="E78" s="266"/>
      <c r="F78" s="266"/>
      <c r="G78" s="267"/>
      <c r="H78" s="267"/>
      <c r="I78" s="267"/>
      <c r="J78" s="267"/>
      <c r="K78" s="267"/>
      <c r="L78" s="267"/>
      <c r="M78" s="267"/>
      <c r="N78" s="267"/>
      <c r="O78" s="267"/>
      <c r="P78" s="266"/>
      <c r="Q78" s="266"/>
      <c r="R78" s="266"/>
      <c r="S78" s="266"/>
      <c r="T78" s="267"/>
      <c r="U78" s="267"/>
      <c r="V78" s="267"/>
      <c r="W78" s="267"/>
      <c r="X78" s="267"/>
      <c r="Y78" s="267"/>
      <c r="Z78" s="267"/>
      <c r="AA78" s="267"/>
    </row>
    <row r="79" spans="2:27" ht="18" customHeight="1" x14ac:dyDescent="0.25">
      <c r="B79" s="266"/>
      <c r="C79" s="266"/>
      <c r="D79" s="266"/>
      <c r="E79" s="266"/>
      <c r="F79" s="266"/>
      <c r="G79" s="267"/>
      <c r="H79" s="267"/>
      <c r="I79" s="267"/>
      <c r="J79" s="267"/>
      <c r="K79" s="267"/>
      <c r="L79" s="267"/>
      <c r="M79" s="267"/>
      <c r="N79" s="267"/>
      <c r="O79" s="267"/>
      <c r="P79" s="266"/>
      <c r="Q79" s="266"/>
      <c r="R79" s="266"/>
      <c r="S79" s="266"/>
      <c r="T79" s="267"/>
      <c r="U79" s="267"/>
      <c r="V79" s="267"/>
      <c r="W79" s="267"/>
      <c r="X79" s="267"/>
      <c r="Y79" s="267"/>
      <c r="Z79" s="267"/>
      <c r="AA79" s="267"/>
    </row>
    <row r="80" spans="2:27" ht="18" customHeight="1" x14ac:dyDescent="0.25">
      <c r="B80" s="266"/>
      <c r="C80" s="266"/>
      <c r="D80" s="266"/>
      <c r="E80" s="266"/>
      <c r="F80" s="266"/>
      <c r="G80" s="267"/>
      <c r="H80" s="267"/>
      <c r="I80" s="267"/>
      <c r="J80" s="267"/>
      <c r="K80" s="267"/>
      <c r="L80" s="267"/>
      <c r="M80" s="267"/>
      <c r="N80" s="267"/>
      <c r="O80" s="267"/>
      <c r="P80" s="266"/>
      <c r="Q80" s="266"/>
      <c r="R80" s="266"/>
      <c r="S80" s="266"/>
      <c r="T80" s="267"/>
      <c r="U80" s="267"/>
      <c r="V80" s="267"/>
      <c r="W80" s="267"/>
      <c r="X80" s="267"/>
      <c r="Y80" s="267"/>
      <c r="Z80" s="267"/>
      <c r="AA80" s="267"/>
    </row>
    <row r="81" spans="2:27" ht="18" customHeight="1" x14ac:dyDescent="0.25">
      <c r="B81" s="266"/>
      <c r="C81" s="266"/>
      <c r="D81" s="266"/>
      <c r="E81" s="266"/>
      <c r="F81" s="266"/>
      <c r="G81" s="267"/>
      <c r="H81" s="267"/>
      <c r="I81" s="267"/>
      <c r="J81" s="267"/>
      <c r="K81" s="267"/>
      <c r="L81" s="267"/>
      <c r="M81" s="267"/>
      <c r="N81" s="267"/>
      <c r="O81" s="267"/>
      <c r="P81" s="266"/>
      <c r="Q81" s="266"/>
      <c r="R81" s="266"/>
      <c r="S81" s="266"/>
      <c r="T81" s="267"/>
      <c r="U81" s="267"/>
      <c r="V81" s="267"/>
      <c r="W81" s="267"/>
      <c r="X81" s="267"/>
      <c r="Y81" s="267"/>
      <c r="Z81" s="267"/>
      <c r="AA81" s="267"/>
    </row>
    <row r="82" spans="2:27" ht="18" customHeight="1" x14ac:dyDescent="0.25">
      <c r="B82" s="266"/>
      <c r="C82" s="266"/>
      <c r="D82" s="266"/>
      <c r="E82" s="266"/>
      <c r="F82" s="266"/>
      <c r="G82" s="267"/>
      <c r="H82" s="267"/>
      <c r="I82" s="267"/>
      <c r="J82" s="267"/>
      <c r="K82" s="267"/>
      <c r="L82" s="267"/>
      <c r="M82" s="267"/>
      <c r="N82" s="267"/>
      <c r="O82" s="267"/>
      <c r="P82" s="266"/>
      <c r="Q82" s="266"/>
      <c r="R82" s="266"/>
      <c r="S82" s="266"/>
      <c r="T82" s="267"/>
      <c r="U82" s="267"/>
      <c r="V82" s="267"/>
      <c r="W82" s="267"/>
      <c r="X82" s="267"/>
      <c r="Y82" s="267"/>
      <c r="Z82" s="267"/>
      <c r="AA82" s="267"/>
    </row>
    <row r="83" spans="2:27" ht="18" customHeight="1" x14ac:dyDescent="0.25">
      <c r="B83" s="266"/>
      <c r="C83" s="266"/>
      <c r="D83" s="266"/>
      <c r="E83" s="266"/>
      <c r="F83" s="266"/>
      <c r="G83" s="267"/>
      <c r="H83" s="267"/>
      <c r="I83" s="267"/>
      <c r="J83" s="267"/>
      <c r="K83" s="267"/>
      <c r="L83" s="267"/>
      <c r="M83" s="267"/>
      <c r="N83" s="267"/>
      <c r="O83" s="267"/>
      <c r="P83" s="266"/>
      <c r="Q83" s="266"/>
      <c r="R83" s="266"/>
      <c r="S83" s="266"/>
      <c r="T83" s="267"/>
      <c r="U83" s="267"/>
      <c r="V83" s="267"/>
      <c r="W83" s="267"/>
      <c r="X83" s="267"/>
      <c r="Y83" s="267"/>
      <c r="Z83" s="267"/>
      <c r="AA83" s="267"/>
    </row>
    <row r="84" spans="2:27" ht="18" customHeight="1" x14ac:dyDescent="0.25">
      <c r="B84" s="266"/>
      <c r="C84" s="266"/>
      <c r="D84" s="266"/>
      <c r="E84" s="266"/>
      <c r="F84" s="266"/>
      <c r="G84" s="267"/>
      <c r="H84" s="267"/>
      <c r="I84" s="267"/>
      <c r="J84" s="267"/>
      <c r="K84" s="267"/>
      <c r="L84" s="267"/>
      <c r="M84" s="267"/>
      <c r="N84" s="267"/>
      <c r="O84" s="267"/>
      <c r="P84" s="266"/>
      <c r="Q84" s="266"/>
      <c r="R84" s="266"/>
      <c r="S84" s="266"/>
      <c r="T84" s="267"/>
      <c r="U84" s="267"/>
      <c r="V84" s="267"/>
      <c r="W84" s="267"/>
      <c r="X84" s="267"/>
      <c r="Y84" s="267"/>
      <c r="Z84" s="267"/>
      <c r="AA84" s="267"/>
    </row>
    <row r="85" spans="2:27" ht="18" customHeight="1" x14ac:dyDescent="0.25">
      <c r="B85" s="266"/>
      <c r="C85" s="266"/>
      <c r="D85" s="266"/>
      <c r="E85" s="266"/>
      <c r="F85" s="266"/>
      <c r="G85" s="267"/>
      <c r="H85" s="267"/>
      <c r="I85" s="267"/>
      <c r="J85" s="267"/>
      <c r="K85" s="267"/>
      <c r="L85" s="267"/>
      <c r="M85" s="267"/>
      <c r="N85" s="267"/>
      <c r="O85" s="267"/>
      <c r="P85" s="266"/>
      <c r="Q85" s="266"/>
      <c r="R85" s="266"/>
      <c r="S85" s="266"/>
      <c r="T85" s="267"/>
      <c r="U85" s="267"/>
      <c r="V85" s="267"/>
      <c r="W85" s="267"/>
      <c r="X85" s="267"/>
      <c r="Y85" s="267"/>
      <c r="Z85" s="267"/>
      <c r="AA85" s="267"/>
    </row>
    <row r="86" spans="2:27" ht="18" customHeight="1" x14ac:dyDescent="0.25">
      <c r="B86" s="266"/>
      <c r="C86" s="266"/>
      <c r="D86" s="266"/>
      <c r="E86" s="266"/>
      <c r="F86" s="266"/>
      <c r="G86" s="267"/>
      <c r="H86" s="267"/>
      <c r="I86" s="267"/>
      <c r="J86" s="267"/>
      <c r="K86" s="267"/>
      <c r="L86" s="267"/>
      <c r="M86" s="267"/>
      <c r="N86" s="267"/>
      <c r="O86" s="267"/>
      <c r="P86" s="266"/>
      <c r="Q86" s="266"/>
      <c r="R86" s="266"/>
      <c r="S86" s="266"/>
      <c r="T86" s="267"/>
      <c r="U86" s="267"/>
      <c r="V86" s="267"/>
      <c r="W86" s="267"/>
      <c r="X86" s="267"/>
      <c r="Y86" s="267"/>
      <c r="Z86" s="267"/>
      <c r="AA86" s="267"/>
    </row>
    <row r="87" spans="2:27" ht="18" customHeight="1" x14ac:dyDescent="0.25">
      <c r="B87" s="266"/>
      <c r="C87" s="266"/>
      <c r="D87" s="266"/>
      <c r="E87" s="266"/>
      <c r="F87" s="266"/>
      <c r="G87" s="267"/>
      <c r="H87" s="267"/>
      <c r="I87" s="267"/>
      <c r="J87" s="267"/>
      <c r="K87" s="267"/>
      <c r="L87" s="267"/>
      <c r="M87" s="267"/>
      <c r="N87" s="267"/>
      <c r="O87" s="267"/>
      <c r="P87" s="266"/>
      <c r="Q87" s="266"/>
      <c r="R87" s="266"/>
      <c r="S87" s="266"/>
      <c r="T87" s="267"/>
      <c r="U87" s="267"/>
      <c r="V87" s="267"/>
      <c r="W87" s="267"/>
      <c r="X87" s="267"/>
      <c r="Y87" s="267"/>
      <c r="Z87" s="267"/>
      <c r="AA87" s="267"/>
    </row>
    <row r="88" spans="2:27" ht="18" customHeight="1" x14ac:dyDescent="0.25">
      <c r="B88" s="266"/>
      <c r="C88" s="266"/>
      <c r="D88" s="266"/>
      <c r="E88" s="266"/>
      <c r="F88" s="266"/>
      <c r="G88" s="267"/>
      <c r="H88" s="267"/>
      <c r="I88" s="267"/>
      <c r="J88" s="267"/>
      <c r="K88" s="267"/>
      <c r="L88" s="267"/>
      <c r="M88" s="267"/>
      <c r="N88" s="267"/>
      <c r="O88" s="267"/>
      <c r="P88" s="266"/>
      <c r="Q88" s="266"/>
      <c r="R88" s="266"/>
      <c r="S88" s="266"/>
      <c r="T88" s="267"/>
      <c r="U88" s="267"/>
      <c r="V88" s="267"/>
      <c r="W88" s="267"/>
      <c r="X88" s="267"/>
      <c r="Y88" s="267"/>
      <c r="Z88" s="267"/>
      <c r="AA88" s="267"/>
    </row>
    <row r="89" spans="2:27" ht="18" customHeight="1" x14ac:dyDescent="0.25">
      <c r="B89" s="266"/>
      <c r="C89" s="266"/>
      <c r="D89" s="266"/>
      <c r="E89" s="266"/>
      <c r="F89" s="266"/>
      <c r="G89" s="267"/>
      <c r="H89" s="267"/>
      <c r="I89" s="267"/>
      <c r="J89" s="267"/>
      <c r="K89" s="267"/>
      <c r="L89" s="267"/>
      <c r="M89" s="267"/>
      <c r="N89" s="267"/>
      <c r="O89" s="267"/>
      <c r="P89" s="266"/>
      <c r="Q89" s="266"/>
      <c r="R89" s="266"/>
      <c r="S89" s="266"/>
      <c r="T89" s="267"/>
      <c r="U89" s="267"/>
      <c r="V89" s="267"/>
      <c r="W89" s="267"/>
      <c r="X89" s="267"/>
      <c r="Y89" s="267"/>
      <c r="Z89" s="267"/>
      <c r="AA89" s="267"/>
    </row>
    <row r="90" spans="2:27" ht="18" customHeight="1" x14ac:dyDescent="0.25">
      <c r="B90" s="266"/>
      <c r="C90" s="266"/>
      <c r="D90" s="266"/>
      <c r="E90" s="266"/>
      <c r="F90" s="266"/>
      <c r="G90" s="267"/>
      <c r="H90" s="267"/>
      <c r="I90" s="267"/>
      <c r="J90" s="267"/>
      <c r="K90" s="267"/>
      <c r="L90" s="267"/>
      <c r="M90" s="267"/>
      <c r="N90" s="267"/>
      <c r="O90" s="267"/>
      <c r="P90" s="266"/>
      <c r="Q90" s="266"/>
      <c r="R90" s="266"/>
      <c r="S90" s="266"/>
      <c r="T90" s="267"/>
      <c r="U90" s="267"/>
      <c r="V90" s="267"/>
      <c r="W90" s="267"/>
      <c r="X90" s="267"/>
      <c r="Y90" s="267"/>
      <c r="Z90" s="267"/>
      <c r="AA90" s="267"/>
    </row>
    <row r="91" spans="2:27" ht="18" customHeight="1" x14ac:dyDescent="0.25">
      <c r="B91" s="266"/>
      <c r="C91" s="266"/>
      <c r="D91" s="266"/>
      <c r="E91" s="266"/>
      <c r="F91" s="266"/>
      <c r="G91" s="267"/>
      <c r="H91" s="267"/>
      <c r="I91" s="267"/>
      <c r="J91" s="267"/>
      <c r="K91" s="267"/>
      <c r="L91" s="267"/>
      <c r="M91" s="267"/>
      <c r="N91" s="267"/>
      <c r="O91" s="267"/>
      <c r="P91" s="266"/>
      <c r="Q91" s="266"/>
      <c r="R91" s="266"/>
      <c r="S91" s="266"/>
      <c r="T91" s="267"/>
      <c r="U91" s="267"/>
      <c r="V91" s="267"/>
      <c r="W91" s="267"/>
      <c r="X91" s="267"/>
      <c r="Y91" s="267"/>
      <c r="Z91" s="267"/>
      <c r="AA91" s="267"/>
    </row>
    <row r="92" spans="2:27" ht="18" customHeight="1" x14ac:dyDescent="0.25">
      <c r="B92" s="266"/>
      <c r="C92" s="266"/>
      <c r="D92" s="266"/>
      <c r="E92" s="266"/>
      <c r="F92" s="266"/>
      <c r="G92" s="267"/>
      <c r="H92" s="267"/>
      <c r="I92" s="267"/>
      <c r="J92" s="267"/>
      <c r="K92" s="267"/>
      <c r="L92" s="267"/>
      <c r="M92" s="267"/>
      <c r="N92" s="267"/>
      <c r="O92" s="267"/>
      <c r="P92" s="266"/>
      <c r="Q92" s="266"/>
      <c r="R92" s="266"/>
      <c r="S92" s="266"/>
      <c r="T92" s="267"/>
      <c r="U92" s="267"/>
      <c r="V92" s="267"/>
      <c r="W92" s="267"/>
      <c r="X92" s="267"/>
      <c r="Y92" s="267"/>
      <c r="Z92" s="267"/>
      <c r="AA92" s="267"/>
    </row>
    <row r="93" spans="2:27" ht="18" customHeight="1" x14ac:dyDescent="0.25">
      <c r="B93" s="266"/>
      <c r="C93" s="266"/>
      <c r="D93" s="266"/>
      <c r="E93" s="266"/>
      <c r="F93" s="266"/>
      <c r="G93" s="267"/>
      <c r="H93" s="267"/>
      <c r="I93" s="267"/>
      <c r="J93" s="267"/>
      <c r="K93" s="267"/>
      <c r="L93" s="267"/>
      <c r="M93" s="267"/>
      <c r="N93" s="267"/>
      <c r="O93" s="267"/>
      <c r="P93" s="266"/>
      <c r="Q93" s="266"/>
      <c r="R93" s="266"/>
      <c r="S93" s="266"/>
      <c r="T93" s="267"/>
      <c r="U93" s="267"/>
      <c r="V93" s="267"/>
      <c r="W93" s="267"/>
      <c r="X93" s="267"/>
      <c r="Y93" s="267"/>
      <c r="Z93" s="267"/>
      <c r="AA93" s="267"/>
    </row>
    <row r="94" spans="2:27" ht="18" customHeight="1" x14ac:dyDescent="0.25">
      <c r="B94" s="266"/>
      <c r="C94" s="266"/>
      <c r="D94" s="266"/>
      <c r="E94" s="266"/>
      <c r="F94" s="266"/>
      <c r="G94" s="267"/>
      <c r="H94" s="267"/>
      <c r="I94" s="267"/>
      <c r="J94" s="267"/>
      <c r="K94" s="267"/>
      <c r="L94" s="267"/>
      <c r="M94" s="267"/>
      <c r="N94" s="267"/>
      <c r="O94" s="267"/>
      <c r="P94" s="266"/>
      <c r="Q94" s="266"/>
      <c r="R94" s="266"/>
      <c r="S94" s="266"/>
      <c r="T94" s="267"/>
      <c r="U94" s="267"/>
      <c r="V94" s="267"/>
      <c r="W94" s="267"/>
      <c r="X94" s="267"/>
      <c r="Y94" s="267"/>
      <c r="Z94" s="267"/>
      <c r="AA94" s="267"/>
    </row>
    <row r="95" spans="2:27" ht="18" customHeight="1" x14ac:dyDescent="0.25">
      <c r="B95" s="266"/>
      <c r="C95" s="266"/>
      <c r="D95" s="266"/>
      <c r="E95" s="266"/>
      <c r="F95" s="266"/>
      <c r="G95" s="267"/>
      <c r="H95" s="267"/>
      <c r="I95" s="267"/>
      <c r="J95" s="267"/>
      <c r="K95" s="267"/>
      <c r="L95" s="267"/>
      <c r="M95" s="267"/>
      <c r="N95" s="267"/>
      <c r="O95" s="267"/>
      <c r="P95" s="266"/>
      <c r="Q95" s="266"/>
      <c r="R95" s="266"/>
      <c r="S95" s="266"/>
      <c r="T95" s="267"/>
      <c r="U95" s="267"/>
      <c r="V95" s="267"/>
      <c r="W95" s="267"/>
      <c r="X95" s="267"/>
      <c r="Y95" s="267"/>
      <c r="Z95" s="267"/>
      <c r="AA95" s="267"/>
    </row>
    <row r="96" spans="2:27" ht="18" customHeight="1" x14ac:dyDescent="0.25">
      <c r="B96" s="266"/>
      <c r="C96" s="266"/>
      <c r="D96" s="266"/>
      <c r="E96" s="266"/>
      <c r="F96" s="266"/>
      <c r="G96" s="267"/>
      <c r="H96" s="267"/>
      <c r="I96" s="267"/>
      <c r="J96" s="267"/>
      <c r="K96" s="267"/>
      <c r="L96" s="267"/>
      <c r="M96" s="267"/>
      <c r="N96" s="267"/>
      <c r="O96" s="267"/>
      <c r="P96" s="266"/>
      <c r="Q96" s="266"/>
      <c r="R96" s="266"/>
      <c r="S96" s="266"/>
      <c r="T96" s="267"/>
      <c r="U96" s="267"/>
      <c r="V96" s="267"/>
      <c r="W96" s="267"/>
      <c r="X96" s="267"/>
      <c r="Y96" s="267"/>
      <c r="Z96" s="267"/>
      <c r="AA96" s="267"/>
    </row>
    <row r="97" spans="2:27" ht="18" customHeight="1" x14ac:dyDescent="0.25">
      <c r="B97" s="266"/>
      <c r="C97" s="266"/>
      <c r="D97" s="266"/>
      <c r="E97" s="266"/>
      <c r="F97" s="266"/>
      <c r="G97" s="267"/>
      <c r="H97" s="267"/>
      <c r="I97" s="267"/>
      <c r="J97" s="267"/>
      <c r="K97" s="267"/>
      <c r="L97" s="267"/>
      <c r="M97" s="267"/>
      <c r="N97" s="267"/>
      <c r="O97" s="267"/>
      <c r="P97" s="266"/>
      <c r="Q97" s="266"/>
      <c r="R97" s="266"/>
      <c r="S97" s="266"/>
      <c r="T97" s="267"/>
      <c r="U97" s="267"/>
      <c r="V97" s="267"/>
      <c r="W97" s="267"/>
      <c r="X97" s="267"/>
      <c r="Y97" s="267"/>
      <c r="Z97" s="267"/>
      <c r="AA97" s="267"/>
    </row>
    <row r="98" spans="2:27" ht="18" customHeight="1" x14ac:dyDescent="0.25">
      <c r="B98" s="266"/>
      <c r="C98" s="266"/>
      <c r="D98" s="266"/>
      <c r="E98" s="266"/>
      <c r="F98" s="266"/>
      <c r="G98" s="267"/>
      <c r="H98" s="267"/>
      <c r="I98" s="267"/>
      <c r="J98" s="267"/>
      <c r="K98" s="267"/>
      <c r="L98" s="267"/>
      <c r="M98" s="267"/>
      <c r="N98" s="267"/>
      <c r="O98" s="267"/>
      <c r="P98" s="266"/>
      <c r="Q98" s="266"/>
      <c r="R98" s="266"/>
      <c r="S98" s="266"/>
      <c r="T98" s="267"/>
      <c r="U98" s="267"/>
      <c r="V98" s="267"/>
      <c r="W98" s="267"/>
      <c r="X98" s="267"/>
      <c r="Y98" s="267"/>
      <c r="Z98" s="267"/>
      <c r="AA98" s="267"/>
    </row>
    <row r="99" spans="2:27" ht="18" customHeight="1" x14ac:dyDescent="0.25">
      <c r="B99" s="266"/>
      <c r="C99" s="266"/>
      <c r="D99" s="266"/>
      <c r="E99" s="266"/>
      <c r="F99" s="266"/>
      <c r="G99" s="267"/>
      <c r="H99" s="267"/>
      <c r="I99" s="267"/>
      <c r="J99" s="267"/>
      <c r="K99" s="267"/>
      <c r="L99" s="267"/>
      <c r="M99" s="267"/>
      <c r="N99" s="267"/>
      <c r="O99" s="267"/>
      <c r="P99" s="266"/>
      <c r="Q99" s="266"/>
      <c r="R99" s="266"/>
      <c r="S99" s="266"/>
      <c r="T99" s="267"/>
      <c r="U99" s="267"/>
      <c r="V99" s="267"/>
      <c r="W99" s="267"/>
      <c r="X99" s="267"/>
      <c r="Y99" s="267"/>
      <c r="Z99" s="267"/>
      <c r="AA99" s="267"/>
    </row>
    <row r="100" spans="2:27" ht="18" customHeight="1" x14ac:dyDescent="0.25">
      <c r="B100" s="266"/>
      <c r="C100" s="266"/>
      <c r="D100" s="266"/>
      <c r="E100" s="266"/>
      <c r="F100" s="266"/>
      <c r="G100" s="267"/>
      <c r="H100" s="267"/>
      <c r="I100" s="267"/>
      <c r="J100" s="267"/>
      <c r="K100" s="267"/>
      <c r="L100" s="267"/>
      <c r="M100" s="267"/>
      <c r="N100" s="267"/>
      <c r="O100" s="267"/>
      <c r="P100" s="266"/>
      <c r="Q100" s="266"/>
      <c r="R100" s="266"/>
      <c r="S100" s="266"/>
      <c r="T100" s="267"/>
      <c r="U100" s="267"/>
      <c r="V100" s="267"/>
      <c r="W100" s="267"/>
      <c r="X100" s="267"/>
      <c r="Y100" s="267"/>
      <c r="Z100" s="267"/>
      <c r="AA100" s="267"/>
    </row>
    <row r="101" spans="2:27" ht="18" customHeight="1" x14ac:dyDescent="0.25">
      <c r="B101" s="266"/>
      <c r="C101" s="266"/>
      <c r="D101" s="266"/>
      <c r="E101" s="266"/>
      <c r="F101" s="266"/>
      <c r="G101" s="267"/>
      <c r="H101" s="267"/>
      <c r="I101" s="267"/>
      <c r="J101" s="267"/>
      <c r="K101" s="267"/>
      <c r="L101" s="267"/>
      <c r="M101" s="267"/>
      <c r="N101" s="267"/>
      <c r="O101" s="267"/>
      <c r="P101" s="266"/>
      <c r="Q101" s="266"/>
      <c r="R101" s="266"/>
      <c r="S101" s="266"/>
      <c r="T101" s="267"/>
      <c r="U101" s="267"/>
      <c r="V101" s="267"/>
      <c r="W101" s="267"/>
      <c r="X101" s="267"/>
      <c r="Y101" s="267"/>
      <c r="Z101" s="267"/>
      <c r="AA101" s="267"/>
    </row>
    <row r="102" spans="2:27" ht="18" customHeight="1" x14ac:dyDescent="0.25">
      <c r="B102" s="266"/>
      <c r="C102" s="266"/>
      <c r="D102" s="266"/>
      <c r="E102" s="266"/>
      <c r="F102" s="266"/>
      <c r="G102" s="267"/>
      <c r="H102" s="267"/>
      <c r="I102" s="267"/>
      <c r="J102" s="267"/>
      <c r="K102" s="267"/>
      <c r="L102" s="267"/>
      <c r="M102" s="267"/>
      <c r="N102" s="267"/>
      <c r="O102" s="267"/>
      <c r="P102" s="266"/>
      <c r="Q102" s="266"/>
      <c r="R102" s="266"/>
      <c r="S102" s="266"/>
      <c r="T102" s="267"/>
      <c r="U102" s="267"/>
      <c r="V102" s="267"/>
      <c r="W102" s="267"/>
      <c r="X102" s="267"/>
      <c r="Y102" s="267"/>
      <c r="Z102" s="267"/>
      <c r="AA102" s="267"/>
    </row>
    <row r="103" spans="2:27" ht="18" customHeight="1" x14ac:dyDescent="0.25">
      <c r="B103" s="266"/>
      <c r="C103" s="266"/>
      <c r="D103" s="266"/>
      <c r="E103" s="266"/>
      <c r="F103" s="266"/>
      <c r="G103" s="267"/>
      <c r="H103" s="267"/>
      <c r="I103" s="267"/>
      <c r="J103" s="267"/>
      <c r="K103" s="267"/>
      <c r="L103" s="267"/>
      <c r="M103" s="267"/>
      <c r="N103" s="267"/>
      <c r="O103" s="267"/>
      <c r="P103" s="266"/>
      <c r="Q103" s="266"/>
      <c r="R103" s="266"/>
      <c r="S103" s="266"/>
      <c r="T103" s="267"/>
      <c r="U103" s="267"/>
      <c r="V103" s="267"/>
      <c r="W103" s="267"/>
      <c r="X103" s="267"/>
      <c r="Y103" s="267"/>
      <c r="Z103" s="267"/>
      <c r="AA103" s="267"/>
    </row>
    <row r="104" spans="2:27" ht="18" customHeight="1" x14ac:dyDescent="0.25">
      <c r="B104" s="266"/>
      <c r="C104" s="266"/>
      <c r="D104" s="266"/>
      <c r="E104" s="266"/>
      <c r="F104" s="266"/>
      <c r="G104" s="267"/>
      <c r="H104" s="267"/>
      <c r="I104" s="267"/>
      <c r="J104" s="267"/>
      <c r="K104" s="267"/>
      <c r="L104" s="267"/>
      <c r="M104" s="267"/>
      <c r="N104" s="267"/>
      <c r="O104" s="267"/>
      <c r="P104" s="266"/>
      <c r="Q104" s="266"/>
      <c r="R104" s="266"/>
      <c r="S104" s="266"/>
      <c r="T104" s="267"/>
      <c r="U104" s="267"/>
      <c r="V104" s="267"/>
      <c r="W104" s="267"/>
      <c r="X104" s="267"/>
      <c r="Y104" s="267"/>
      <c r="Z104" s="267"/>
      <c r="AA104" s="267"/>
    </row>
    <row r="105" spans="2:27" ht="18" customHeight="1" x14ac:dyDescent="0.25">
      <c r="B105" s="266"/>
      <c r="C105" s="266"/>
      <c r="D105" s="266"/>
      <c r="E105" s="266"/>
      <c r="F105" s="266"/>
      <c r="G105" s="267"/>
      <c r="H105" s="267"/>
      <c r="I105" s="267"/>
      <c r="J105" s="267"/>
      <c r="K105" s="267"/>
      <c r="L105" s="267"/>
      <c r="M105" s="267"/>
      <c r="N105" s="267"/>
      <c r="O105" s="267"/>
      <c r="P105" s="266"/>
      <c r="Q105" s="266"/>
      <c r="R105" s="266"/>
      <c r="S105" s="266"/>
      <c r="T105" s="267"/>
      <c r="U105" s="267"/>
      <c r="V105" s="267"/>
      <c r="W105" s="267"/>
      <c r="X105" s="267"/>
      <c r="Y105" s="267"/>
      <c r="Z105" s="267"/>
      <c r="AA105" s="267"/>
    </row>
    <row r="106" spans="2:27" ht="18" customHeight="1" x14ac:dyDescent="0.25">
      <c r="B106" s="266"/>
      <c r="C106" s="266"/>
      <c r="D106" s="266"/>
      <c r="E106" s="266"/>
      <c r="F106" s="266"/>
      <c r="G106" s="267"/>
      <c r="H106" s="267"/>
      <c r="I106" s="267"/>
      <c r="J106" s="267"/>
      <c r="K106" s="267"/>
      <c r="L106" s="267"/>
      <c r="M106" s="267"/>
      <c r="N106" s="267"/>
      <c r="O106" s="267"/>
      <c r="P106" s="266"/>
      <c r="Q106" s="266"/>
      <c r="R106" s="266"/>
      <c r="S106" s="266"/>
      <c r="T106" s="267"/>
      <c r="U106" s="267"/>
      <c r="V106" s="267"/>
      <c r="W106" s="267"/>
      <c r="X106" s="267"/>
      <c r="Y106" s="267"/>
      <c r="Z106" s="267"/>
      <c r="AA106" s="267"/>
    </row>
    <row r="107" spans="2:27" ht="18" customHeight="1" x14ac:dyDescent="0.25">
      <c r="B107" s="266"/>
      <c r="C107" s="266"/>
      <c r="D107" s="266"/>
      <c r="E107" s="266"/>
      <c r="F107" s="266"/>
      <c r="G107" s="267"/>
      <c r="H107" s="267"/>
      <c r="I107" s="267"/>
      <c r="J107" s="267"/>
      <c r="K107" s="267"/>
      <c r="L107" s="267"/>
      <c r="M107" s="267"/>
      <c r="N107" s="267"/>
      <c r="O107" s="267"/>
      <c r="P107" s="266"/>
      <c r="Q107" s="266"/>
      <c r="R107" s="266"/>
      <c r="S107" s="266"/>
      <c r="T107" s="267"/>
      <c r="U107" s="267"/>
      <c r="V107" s="267"/>
      <c r="W107" s="267"/>
      <c r="X107" s="267"/>
      <c r="Y107" s="267"/>
      <c r="Z107" s="267"/>
      <c r="AA107" s="267"/>
    </row>
    <row r="108" spans="2:27" ht="18" customHeight="1" x14ac:dyDescent="0.25">
      <c r="B108" s="266"/>
      <c r="C108" s="266"/>
      <c r="D108" s="266"/>
      <c r="E108" s="266"/>
      <c r="F108" s="266"/>
      <c r="G108" s="267"/>
      <c r="H108" s="267"/>
      <c r="I108" s="267"/>
      <c r="J108" s="267"/>
      <c r="K108" s="267"/>
      <c r="L108" s="267"/>
      <c r="M108" s="267"/>
      <c r="N108" s="267"/>
      <c r="O108" s="267"/>
      <c r="P108" s="266"/>
      <c r="Q108" s="266"/>
      <c r="R108" s="266"/>
      <c r="S108" s="266"/>
      <c r="T108" s="267"/>
      <c r="U108" s="267"/>
      <c r="V108" s="267"/>
      <c r="W108" s="267"/>
      <c r="X108" s="267"/>
      <c r="Y108" s="267"/>
      <c r="Z108" s="267"/>
      <c r="AA108" s="267"/>
    </row>
    <row r="109" spans="2:27" ht="18" customHeight="1" x14ac:dyDescent="0.25">
      <c r="B109" s="266"/>
      <c r="C109" s="266"/>
      <c r="D109" s="266"/>
      <c r="E109" s="266"/>
      <c r="F109" s="266"/>
      <c r="G109" s="267"/>
      <c r="H109" s="267"/>
      <c r="I109" s="267"/>
      <c r="J109" s="267"/>
      <c r="K109" s="267"/>
      <c r="L109" s="267"/>
      <c r="M109" s="267"/>
      <c r="N109" s="267"/>
      <c r="O109" s="267"/>
      <c r="P109" s="266"/>
      <c r="Q109" s="266"/>
      <c r="R109" s="266"/>
      <c r="S109" s="266"/>
      <c r="T109" s="267"/>
      <c r="U109" s="267"/>
      <c r="V109" s="267"/>
      <c r="W109" s="267"/>
      <c r="X109" s="267"/>
      <c r="Y109" s="267"/>
      <c r="Z109" s="267"/>
      <c r="AA109" s="267"/>
    </row>
    <row r="110" spans="2:27" ht="18" customHeight="1" x14ac:dyDescent="0.25">
      <c r="B110" s="266"/>
      <c r="C110" s="266"/>
      <c r="D110" s="266"/>
      <c r="E110" s="266"/>
      <c r="F110" s="266"/>
      <c r="G110" s="267"/>
      <c r="H110" s="267"/>
      <c r="I110" s="267"/>
      <c r="J110" s="267"/>
      <c r="K110" s="267"/>
      <c r="L110" s="267"/>
      <c r="M110" s="267"/>
      <c r="N110" s="267"/>
      <c r="O110" s="267"/>
      <c r="P110" s="266"/>
      <c r="Q110" s="266"/>
      <c r="R110" s="266"/>
      <c r="S110" s="266"/>
      <c r="T110" s="267"/>
      <c r="U110" s="267"/>
      <c r="V110" s="267"/>
      <c r="W110" s="267"/>
      <c r="X110" s="267"/>
      <c r="Y110" s="267"/>
      <c r="Z110" s="267"/>
      <c r="AA110" s="267"/>
    </row>
    <row r="111" spans="2:27" ht="18" customHeight="1" x14ac:dyDescent="0.25">
      <c r="B111" s="266"/>
      <c r="C111" s="266"/>
      <c r="D111" s="266"/>
      <c r="E111" s="266"/>
      <c r="F111" s="266"/>
      <c r="G111" s="267"/>
      <c r="H111" s="267"/>
      <c r="I111" s="267"/>
      <c r="J111" s="267"/>
      <c r="K111" s="267"/>
      <c r="L111" s="267"/>
      <c r="M111" s="267"/>
      <c r="N111" s="267"/>
      <c r="O111" s="267"/>
      <c r="P111" s="266"/>
      <c r="Q111" s="266"/>
      <c r="R111" s="266"/>
      <c r="S111" s="266"/>
      <c r="T111" s="267"/>
      <c r="U111" s="267"/>
      <c r="V111" s="267"/>
      <c r="W111" s="267"/>
      <c r="X111" s="267"/>
      <c r="Y111" s="267"/>
      <c r="Z111" s="267"/>
      <c r="AA111" s="267"/>
    </row>
    <row r="112" spans="2:27" ht="18" customHeight="1" x14ac:dyDescent="0.25">
      <c r="B112" s="266"/>
      <c r="C112" s="266"/>
      <c r="D112" s="266"/>
      <c r="E112" s="266"/>
      <c r="F112" s="266"/>
      <c r="G112" s="267"/>
      <c r="H112" s="267"/>
      <c r="I112" s="267"/>
      <c r="J112" s="267"/>
      <c r="K112" s="267"/>
      <c r="L112" s="267"/>
      <c r="M112" s="267"/>
      <c r="N112" s="267"/>
      <c r="O112" s="267"/>
      <c r="P112" s="266"/>
      <c r="Q112" s="266"/>
      <c r="R112" s="266"/>
      <c r="S112" s="266"/>
      <c r="T112" s="267"/>
      <c r="U112" s="267"/>
      <c r="V112" s="267"/>
      <c r="W112" s="267"/>
      <c r="X112" s="267"/>
      <c r="Y112" s="267"/>
      <c r="Z112" s="267"/>
      <c r="AA112" s="267"/>
    </row>
    <row r="113" spans="2:27" ht="18" customHeight="1" x14ac:dyDescent="0.25">
      <c r="B113" s="266"/>
      <c r="C113" s="266"/>
      <c r="D113" s="266"/>
      <c r="E113" s="266"/>
      <c r="F113" s="266"/>
      <c r="G113" s="267"/>
      <c r="H113" s="267"/>
      <c r="I113" s="267"/>
      <c r="J113" s="267"/>
      <c r="K113" s="267"/>
      <c r="L113" s="267"/>
      <c r="M113" s="267"/>
      <c r="N113" s="267"/>
      <c r="O113" s="267"/>
      <c r="P113" s="266"/>
      <c r="Q113" s="266"/>
      <c r="R113" s="266"/>
      <c r="S113" s="266"/>
      <c r="T113" s="267"/>
      <c r="U113" s="267"/>
      <c r="V113" s="267"/>
      <c r="W113" s="267"/>
      <c r="X113" s="267"/>
      <c r="Y113" s="267"/>
      <c r="Z113" s="267"/>
      <c r="AA113" s="267"/>
    </row>
    <row r="114" spans="2:27" ht="18" customHeight="1" x14ac:dyDescent="0.25">
      <c r="B114" s="266"/>
      <c r="C114" s="266"/>
      <c r="D114" s="266"/>
      <c r="E114" s="266"/>
      <c r="F114" s="266"/>
      <c r="G114" s="267"/>
      <c r="H114" s="267"/>
      <c r="I114" s="267"/>
      <c r="J114" s="267"/>
      <c r="K114" s="267"/>
      <c r="L114" s="267"/>
      <c r="M114" s="267"/>
      <c r="N114" s="267"/>
      <c r="O114" s="267"/>
      <c r="P114" s="266"/>
      <c r="Q114" s="266"/>
      <c r="R114" s="266"/>
      <c r="S114" s="266"/>
      <c r="T114" s="267"/>
      <c r="U114" s="267"/>
      <c r="V114" s="267"/>
      <c r="W114" s="267"/>
      <c r="X114" s="267"/>
      <c r="Y114" s="267"/>
      <c r="Z114" s="267"/>
      <c r="AA114" s="267"/>
    </row>
    <row r="115" spans="2:27" ht="18" customHeight="1" x14ac:dyDescent="0.25">
      <c r="B115" s="266"/>
      <c r="C115" s="266"/>
      <c r="D115" s="266"/>
      <c r="E115" s="266"/>
      <c r="F115" s="266"/>
      <c r="G115" s="267"/>
      <c r="H115" s="267"/>
      <c r="I115" s="267"/>
      <c r="J115" s="267"/>
      <c r="K115" s="267"/>
      <c r="L115" s="267"/>
      <c r="M115" s="267"/>
      <c r="N115" s="267"/>
      <c r="O115" s="267"/>
      <c r="P115" s="266"/>
      <c r="Q115" s="266"/>
      <c r="R115" s="266"/>
      <c r="S115" s="266"/>
      <c r="T115" s="267"/>
      <c r="U115" s="267"/>
      <c r="V115" s="267"/>
      <c r="W115" s="267"/>
      <c r="X115" s="267"/>
      <c r="Y115" s="267"/>
      <c r="Z115" s="267"/>
      <c r="AA115" s="267"/>
    </row>
    <row r="116" spans="2:27" ht="18" customHeight="1" x14ac:dyDescent="0.25">
      <c r="B116" s="266"/>
      <c r="C116" s="266"/>
      <c r="D116" s="266"/>
      <c r="E116" s="266"/>
      <c r="F116" s="266"/>
      <c r="G116" s="267"/>
      <c r="H116" s="267"/>
      <c r="I116" s="267"/>
      <c r="J116" s="267"/>
      <c r="K116" s="267"/>
      <c r="L116" s="267"/>
      <c r="M116" s="267"/>
      <c r="N116" s="267"/>
      <c r="O116" s="267"/>
      <c r="P116" s="266"/>
      <c r="Q116" s="266"/>
      <c r="R116" s="266"/>
      <c r="S116" s="266"/>
      <c r="T116" s="267"/>
      <c r="U116" s="267"/>
      <c r="V116" s="267"/>
      <c r="W116" s="267"/>
      <c r="X116" s="267"/>
      <c r="Y116" s="267"/>
      <c r="Z116" s="267"/>
      <c r="AA116" s="267"/>
    </row>
    <row r="117" spans="2:27" ht="18" customHeight="1" x14ac:dyDescent="0.25">
      <c r="B117" s="266"/>
      <c r="C117" s="266"/>
      <c r="D117" s="266"/>
      <c r="E117" s="266"/>
      <c r="F117" s="266"/>
      <c r="G117" s="267"/>
      <c r="H117" s="267"/>
      <c r="I117" s="267"/>
      <c r="J117" s="267"/>
      <c r="K117" s="267"/>
      <c r="L117" s="267"/>
      <c r="M117" s="267"/>
      <c r="N117" s="267"/>
      <c r="O117" s="267"/>
      <c r="P117" s="266"/>
      <c r="Q117" s="266"/>
      <c r="R117" s="266"/>
      <c r="S117" s="266"/>
      <c r="T117" s="267"/>
      <c r="U117" s="267"/>
      <c r="V117" s="267"/>
      <c r="W117" s="267"/>
      <c r="X117" s="267"/>
      <c r="Y117" s="267"/>
      <c r="Z117" s="267"/>
      <c r="AA117" s="267"/>
    </row>
    <row r="118" spans="2:27" ht="18" customHeight="1" x14ac:dyDescent="0.25">
      <c r="B118" s="266"/>
      <c r="C118" s="266"/>
      <c r="D118" s="266"/>
      <c r="E118" s="266"/>
      <c r="F118" s="266"/>
      <c r="G118" s="267"/>
      <c r="H118" s="267"/>
      <c r="I118" s="267"/>
      <c r="J118" s="267"/>
      <c r="K118" s="267"/>
      <c r="L118" s="267"/>
      <c r="M118" s="267"/>
      <c r="N118" s="267"/>
      <c r="O118" s="267"/>
      <c r="P118" s="266"/>
      <c r="Q118" s="266"/>
      <c r="R118" s="266"/>
      <c r="S118" s="266"/>
      <c r="T118" s="267"/>
      <c r="U118" s="267"/>
      <c r="V118" s="267"/>
      <c r="W118" s="267"/>
      <c r="X118" s="267"/>
      <c r="Y118" s="267"/>
      <c r="Z118" s="267"/>
      <c r="AA118" s="2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D5AE-2D4A-46F8-AA4E-766A8562518C}">
  <dimension ref="A1:N30"/>
  <sheetViews>
    <sheetView workbookViewId="0">
      <pane ySplit="1" topLeftCell="A2" activePane="bottomLeft" state="frozen"/>
      <selection pane="bottomLeft" activeCell="D19" sqref="D19"/>
    </sheetView>
  </sheetViews>
  <sheetFormatPr defaultColWidth="33.140625" defaultRowHeight="18" customHeight="1" x14ac:dyDescent="0.25"/>
  <cols>
    <col min="1" max="1" width="60.7109375" customWidth="1"/>
    <col min="2" max="2" width="15.42578125" customWidth="1"/>
    <col min="3" max="3" width="15" customWidth="1"/>
    <col min="4" max="4" width="14" customWidth="1"/>
    <col min="5" max="14" width="13.7109375" customWidth="1"/>
  </cols>
  <sheetData>
    <row r="1" spans="1:14" s="171" customFormat="1" ht="47.25" customHeight="1" x14ac:dyDescent="0.25">
      <c r="A1" s="185" t="s">
        <v>61</v>
      </c>
      <c r="B1" s="186" t="s">
        <v>7</v>
      </c>
      <c r="C1" s="186" t="s">
        <v>6</v>
      </c>
      <c r="D1" s="186" t="s">
        <v>62</v>
      </c>
      <c r="E1" s="186" t="s">
        <v>63</v>
      </c>
      <c r="F1" s="186" t="s">
        <v>126</v>
      </c>
      <c r="G1" s="186" t="s">
        <v>127</v>
      </c>
      <c r="H1" s="186" t="s">
        <v>128</v>
      </c>
      <c r="I1" s="186" t="s">
        <v>129</v>
      </c>
      <c r="J1" s="186" t="s">
        <v>130</v>
      </c>
      <c r="K1" s="186" t="s">
        <v>131</v>
      </c>
      <c r="L1" s="186" t="s">
        <v>108</v>
      </c>
      <c r="M1" s="186" t="s">
        <v>132</v>
      </c>
      <c r="N1" s="186" t="s">
        <v>125</v>
      </c>
    </row>
    <row r="2" spans="1:14" ht="18" customHeight="1" x14ac:dyDescent="0.25">
      <c r="A2" s="187" t="s">
        <v>64</v>
      </c>
      <c r="B2" s="277">
        <v>43.75</v>
      </c>
      <c r="C2" s="278">
        <v>7.476</v>
      </c>
      <c r="D2" s="278">
        <v>20</v>
      </c>
      <c r="E2" s="279">
        <v>100</v>
      </c>
      <c r="F2" s="188">
        <v>61.33</v>
      </c>
      <c r="G2" s="188">
        <v>17.5</v>
      </c>
      <c r="H2" s="188">
        <v>37.799999999999997</v>
      </c>
      <c r="I2" s="188">
        <v>11.9</v>
      </c>
      <c r="J2" s="188">
        <v>8.6</v>
      </c>
      <c r="K2" s="188">
        <v>27.95</v>
      </c>
      <c r="L2" s="188">
        <v>15.99</v>
      </c>
      <c r="M2" s="188">
        <v>27.110802479561634</v>
      </c>
      <c r="N2" s="188">
        <v>37.223768179928641</v>
      </c>
    </row>
    <row r="3" spans="1:14" ht="18" customHeight="1" x14ac:dyDescent="0.25">
      <c r="A3" s="187" t="s">
        <v>65</v>
      </c>
      <c r="B3" s="189">
        <v>0.2</v>
      </c>
      <c r="C3" s="190">
        <v>7.0000000000000007E-2</v>
      </c>
      <c r="D3" s="190">
        <v>0.15</v>
      </c>
      <c r="E3" s="191">
        <v>0.2</v>
      </c>
      <c r="F3" s="192">
        <v>0</v>
      </c>
      <c r="G3" s="192">
        <f>$D3</f>
        <v>0.15</v>
      </c>
      <c r="H3" s="192">
        <f>$D3</f>
        <v>0.15</v>
      </c>
      <c r="I3" s="192">
        <f t="shared" ref="I3" si="0">$D3</f>
        <v>0.15</v>
      </c>
      <c r="J3" s="192">
        <f>$G3</f>
        <v>0.15</v>
      </c>
      <c r="K3" s="192">
        <f>$G3</f>
        <v>0.15</v>
      </c>
      <c r="L3" s="192">
        <f>$G3</f>
        <v>0.15</v>
      </c>
      <c r="M3" s="192">
        <f t="shared" ref="M3:N3" si="1">$G3</f>
        <v>0.15</v>
      </c>
      <c r="N3" s="192">
        <f t="shared" si="1"/>
        <v>0.15</v>
      </c>
    </row>
    <row r="4" spans="1:14" ht="18" customHeight="1" x14ac:dyDescent="0.25">
      <c r="A4" s="187" t="s">
        <v>66</v>
      </c>
      <c r="B4" s="193">
        <v>31.45</v>
      </c>
      <c r="C4" s="194">
        <v>25</v>
      </c>
      <c r="D4" s="194">
        <v>25</v>
      </c>
      <c r="E4" s="192">
        <v>31.45</v>
      </c>
      <c r="F4" s="192">
        <v>25</v>
      </c>
      <c r="G4" s="192">
        <f t="shared" ref="G4:I5" si="2">$D4</f>
        <v>25</v>
      </c>
      <c r="H4" s="192">
        <f t="shared" si="2"/>
        <v>25</v>
      </c>
      <c r="I4" s="192">
        <f t="shared" si="2"/>
        <v>25</v>
      </c>
      <c r="J4" s="192">
        <f t="shared" ref="J4:N5" si="3">$G4</f>
        <v>25</v>
      </c>
      <c r="K4" s="192">
        <f t="shared" si="3"/>
        <v>25</v>
      </c>
      <c r="L4" s="192">
        <f t="shared" si="3"/>
        <v>25</v>
      </c>
      <c r="M4" s="192">
        <f t="shared" si="3"/>
        <v>25</v>
      </c>
      <c r="N4" s="192">
        <f t="shared" si="3"/>
        <v>25</v>
      </c>
    </row>
    <row r="5" spans="1:14" ht="18" customHeight="1" x14ac:dyDescent="0.25">
      <c r="A5" s="187" t="s">
        <v>171</v>
      </c>
      <c r="B5" s="195">
        <v>0</v>
      </c>
      <c r="C5" s="195">
        <v>0</v>
      </c>
      <c r="D5" s="195">
        <v>0</v>
      </c>
      <c r="E5" s="195">
        <v>0.1</v>
      </c>
      <c r="F5" s="192">
        <v>0</v>
      </c>
      <c r="G5" s="192">
        <f t="shared" si="2"/>
        <v>0</v>
      </c>
      <c r="H5" s="192">
        <f t="shared" si="2"/>
        <v>0</v>
      </c>
      <c r="I5" s="192">
        <f t="shared" si="2"/>
        <v>0</v>
      </c>
      <c r="J5" s="192">
        <f t="shared" si="3"/>
        <v>0</v>
      </c>
      <c r="K5" s="192">
        <f t="shared" si="3"/>
        <v>0</v>
      </c>
      <c r="L5" s="192">
        <f t="shared" si="3"/>
        <v>0</v>
      </c>
      <c r="M5" s="192">
        <f t="shared" si="3"/>
        <v>0</v>
      </c>
      <c r="N5" s="192">
        <f t="shared" si="3"/>
        <v>0</v>
      </c>
    </row>
    <row r="6" spans="1:14" ht="18" customHeight="1" x14ac:dyDescent="0.25">
      <c r="A6" s="187" t="s">
        <v>67</v>
      </c>
      <c r="B6" s="195">
        <v>0.12</v>
      </c>
      <c r="C6" s="195">
        <v>0.19</v>
      </c>
      <c r="D6" s="195">
        <v>0.19</v>
      </c>
      <c r="E6" s="195">
        <v>0.47</v>
      </c>
      <c r="F6" s="196">
        <f>0.368</f>
        <v>0.36799999999999999</v>
      </c>
      <c r="G6" s="196">
        <v>1.23E-2</v>
      </c>
      <c r="H6" s="196">
        <v>0.12559999999999999</v>
      </c>
      <c r="I6" s="196">
        <v>2.1499999999999998E-2</v>
      </c>
      <c r="J6" s="196">
        <v>0.495</v>
      </c>
      <c r="K6" s="196">
        <v>0.4778</v>
      </c>
      <c r="L6" s="196">
        <v>0.42320000000000002</v>
      </c>
      <c r="M6" s="196">
        <v>0.44328253298652853</v>
      </c>
      <c r="N6" s="196">
        <v>0.24479724593826593</v>
      </c>
    </row>
    <row r="7" spans="1:14" ht="18" customHeight="1" x14ac:dyDescent="0.25">
      <c r="A7" s="187" t="s">
        <v>68</v>
      </c>
      <c r="B7" s="195">
        <v>0.4</v>
      </c>
      <c r="C7" s="195">
        <v>0.4</v>
      </c>
      <c r="D7" s="195">
        <v>0.4</v>
      </c>
      <c r="E7" s="195">
        <v>0.4</v>
      </c>
      <c r="F7" s="196">
        <v>0</v>
      </c>
      <c r="G7" s="196">
        <f t="shared" ref="G7:I9" si="4">$D7</f>
        <v>0.4</v>
      </c>
      <c r="H7" s="196">
        <f t="shared" si="4"/>
        <v>0.4</v>
      </c>
      <c r="I7" s="196">
        <f t="shared" si="4"/>
        <v>0.4</v>
      </c>
      <c r="J7" s="196">
        <f t="shared" ref="J7:N10" si="5">$G7</f>
        <v>0.4</v>
      </c>
      <c r="K7" s="196">
        <f t="shared" si="5"/>
        <v>0.4</v>
      </c>
      <c r="L7" s="196">
        <f t="shared" si="5"/>
        <v>0.4</v>
      </c>
      <c r="M7" s="196">
        <f t="shared" si="5"/>
        <v>0.4</v>
      </c>
      <c r="N7" s="196">
        <f t="shared" si="5"/>
        <v>0.4</v>
      </c>
    </row>
    <row r="8" spans="1:14" ht="18" customHeight="1" x14ac:dyDescent="0.25">
      <c r="A8" s="187" t="s">
        <v>69</v>
      </c>
      <c r="B8" s="195">
        <v>1</v>
      </c>
      <c r="C8" s="195">
        <v>1</v>
      </c>
      <c r="D8" s="195">
        <v>1</v>
      </c>
      <c r="E8" s="195">
        <v>1</v>
      </c>
      <c r="F8" s="196">
        <v>0</v>
      </c>
      <c r="G8" s="196">
        <f t="shared" si="4"/>
        <v>1</v>
      </c>
      <c r="H8" s="196">
        <f t="shared" si="4"/>
        <v>1</v>
      </c>
      <c r="I8" s="196">
        <f t="shared" si="4"/>
        <v>1</v>
      </c>
      <c r="J8" s="196">
        <f t="shared" si="5"/>
        <v>1</v>
      </c>
      <c r="K8" s="196">
        <f t="shared" si="5"/>
        <v>1</v>
      </c>
      <c r="L8" s="196">
        <f t="shared" si="5"/>
        <v>1</v>
      </c>
      <c r="M8" s="196">
        <f t="shared" si="5"/>
        <v>1</v>
      </c>
      <c r="N8" s="196">
        <f t="shared" si="5"/>
        <v>1</v>
      </c>
    </row>
    <row r="9" spans="1:14" ht="18" customHeight="1" x14ac:dyDescent="0.25">
      <c r="A9" s="197" t="s">
        <v>133</v>
      </c>
      <c r="B9" s="198">
        <v>1</v>
      </c>
      <c r="C9" s="198">
        <v>0.37</v>
      </c>
      <c r="D9" s="198">
        <v>0.26</v>
      </c>
      <c r="E9" s="198">
        <v>0.35</v>
      </c>
      <c r="F9" s="198">
        <v>1</v>
      </c>
      <c r="G9" s="199">
        <f t="shared" si="4"/>
        <v>0.26</v>
      </c>
      <c r="H9" s="199">
        <f t="shared" si="4"/>
        <v>0.26</v>
      </c>
      <c r="I9" s="199">
        <f t="shared" si="4"/>
        <v>0.26</v>
      </c>
      <c r="J9" s="199">
        <f t="shared" si="5"/>
        <v>0.26</v>
      </c>
      <c r="K9" s="199">
        <f t="shared" si="5"/>
        <v>0.26</v>
      </c>
      <c r="L9" s="199">
        <f t="shared" si="5"/>
        <v>0.26</v>
      </c>
      <c r="M9" s="199">
        <f t="shared" si="5"/>
        <v>0.26</v>
      </c>
      <c r="N9" s="199">
        <f t="shared" si="5"/>
        <v>0.26</v>
      </c>
    </row>
    <row r="10" spans="1:14" ht="18" customHeight="1" x14ac:dyDescent="0.25">
      <c r="A10" s="197" t="s">
        <v>70</v>
      </c>
      <c r="B10" s="200">
        <f>B3*B6/B2</f>
        <v>5.4857142857142854E-4</v>
      </c>
      <c r="C10" s="200">
        <f>C3*C6/C2</f>
        <v>1.7790262172284646E-3</v>
      </c>
      <c r="D10" s="200">
        <f>D3*D6/D2</f>
        <v>1.4249999999999998E-3</v>
      </c>
      <c r="E10" s="200">
        <f>E3*E6/E2</f>
        <v>9.3999999999999997E-4</v>
      </c>
      <c r="F10" s="201">
        <v>0</v>
      </c>
      <c r="G10" s="200">
        <f t="shared" ref="G10:I10" si="6">G3*G6/G2</f>
        <v>1.0542857142857142E-4</v>
      </c>
      <c r="H10" s="200">
        <f t="shared" si="6"/>
        <v>4.9841269841269839E-4</v>
      </c>
      <c r="I10" s="200">
        <f t="shared" si="6"/>
        <v>2.7100840336134448E-4</v>
      </c>
      <c r="J10" s="200">
        <f t="shared" si="5"/>
        <v>1.0542857142857142E-4</v>
      </c>
      <c r="K10" s="200">
        <f t="shared" si="5"/>
        <v>1.0542857142857142E-4</v>
      </c>
      <c r="L10" s="200">
        <f t="shared" si="5"/>
        <v>1.0542857142857142E-4</v>
      </c>
      <c r="M10" s="200">
        <f t="shared" si="5"/>
        <v>1.0542857142857142E-4</v>
      </c>
      <c r="N10" s="200">
        <f t="shared" si="5"/>
        <v>1.0542857142857142E-4</v>
      </c>
    </row>
    <row r="11" spans="1:14" s="265" customFormat="1" ht="18" customHeight="1" x14ac:dyDescent="0.25">
      <c r="A11" s="263"/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  <c r="N11" s="264"/>
    </row>
    <row r="12" spans="1:14" ht="18" customHeight="1" x14ac:dyDescent="0.25">
      <c r="A12" s="172"/>
    </row>
    <row r="13" spans="1:14" ht="18" customHeight="1" x14ac:dyDescent="0.25">
      <c r="A13" s="172"/>
    </row>
    <row r="14" spans="1:14" ht="18" customHeight="1" x14ac:dyDescent="0.25">
      <c r="A14" s="172"/>
    </row>
    <row r="15" spans="1:14" ht="18" customHeight="1" x14ac:dyDescent="0.25">
      <c r="A15" s="172"/>
    </row>
    <row r="16" spans="1:14" ht="18" customHeight="1" x14ac:dyDescent="0.25">
      <c r="A16" s="172"/>
    </row>
    <row r="17" spans="1:1" ht="18" customHeight="1" x14ac:dyDescent="0.25">
      <c r="A17" s="172"/>
    </row>
    <row r="18" spans="1:1" ht="18" customHeight="1" x14ac:dyDescent="0.25">
      <c r="A18" s="172"/>
    </row>
    <row r="19" spans="1:1" ht="18" customHeight="1" x14ac:dyDescent="0.25">
      <c r="A19" s="172"/>
    </row>
    <row r="20" spans="1:1" ht="18" customHeight="1" x14ac:dyDescent="0.25">
      <c r="A20" s="172"/>
    </row>
    <row r="21" spans="1:1" ht="18" customHeight="1" x14ac:dyDescent="0.25">
      <c r="A21" s="172"/>
    </row>
    <row r="22" spans="1:1" ht="18" customHeight="1" x14ac:dyDescent="0.25">
      <c r="A22" s="172"/>
    </row>
    <row r="23" spans="1:1" ht="18" customHeight="1" x14ac:dyDescent="0.25">
      <c r="A23" s="172"/>
    </row>
    <row r="24" spans="1:1" ht="18" customHeight="1" x14ac:dyDescent="0.25">
      <c r="A24" s="172"/>
    </row>
    <row r="25" spans="1:1" ht="18" customHeight="1" x14ac:dyDescent="0.25">
      <c r="A25" s="172"/>
    </row>
    <row r="26" spans="1:1" ht="18" customHeight="1" x14ac:dyDescent="0.25">
      <c r="A26" s="172"/>
    </row>
    <row r="27" spans="1:1" ht="18" customHeight="1" x14ac:dyDescent="0.25">
      <c r="A27" s="172"/>
    </row>
    <row r="28" spans="1:1" ht="18" customHeight="1" x14ac:dyDescent="0.25">
      <c r="A28" s="172"/>
    </row>
    <row r="29" spans="1:1" ht="18" customHeight="1" x14ac:dyDescent="0.25">
      <c r="A29" s="172"/>
    </row>
    <row r="30" spans="1:1" ht="18" customHeight="1" x14ac:dyDescent="0.25">
      <c r="A30" s="172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5EA2-F8DD-475D-ADF5-17227F73A4E1}">
  <dimension ref="A1:G23"/>
  <sheetViews>
    <sheetView workbookViewId="0">
      <selection activeCell="E20" sqref="E20"/>
    </sheetView>
  </sheetViews>
  <sheetFormatPr defaultRowHeight="20.100000000000001" customHeight="1" x14ac:dyDescent="0.25"/>
  <cols>
    <col min="1" max="1" width="91.42578125" style="177" customWidth="1"/>
    <col min="2" max="2" width="9.140625" style="181"/>
    <col min="3" max="3" width="15.5703125" style="181" customWidth="1"/>
    <col min="4" max="4" width="16.28515625" style="175" customWidth="1"/>
    <col min="5" max="5" width="20" style="234" customWidth="1"/>
    <col min="6" max="6" width="12" style="240" customWidth="1"/>
    <col min="7" max="7" width="69.85546875" style="175" customWidth="1"/>
    <col min="8" max="16384" width="9.140625" style="175"/>
  </cols>
  <sheetData>
    <row r="1" spans="1:7" ht="20.100000000000001" customHeight="1" x14ac:dyDescent="0.25">
      <c r="A1" s="178" t="s">
        <v>87</v>
      </c>
      <c r="B1" s="236" t="s">
        <v>155</v>
      </c>
      <c r="C1" s="236" t="s">
        <v>154</v>
      </c>
      <c r="D1" s="237" t="s">
        <v>153</v>
      </c>
      <c r="E1" s="235" t="s">
        <v>143</v>
      </c>
      <c r="F1" s="235"/>
      <c r="G1" s="237" t="s">
        <v>142</v>
      </c>
    </row>
    <row r="2" spans="1:7" ht="20.100000000000001" customHeight="1" x14ac:dyDescent="0.25">
      <c r="A2" s="256" t="s">
        <v>79</v>
      </c>
      <c r="B2" s="164">
        <v>10</v>
      </c>
      <c r="C2" s="164" t="s">
        <v>80</v>
      </c>
      <c r="D2" t="s">
        <v>170</v>
      </c>
      <c r="E2" s="234" t="s">
        <v>144</v>
      </c>
    </row>
    <row r="3" spans="1:7" ht="20.100000000000001" customHeight="1" x14ac:dyDescent="0.25">
      <c r="A3" s="256" t="s">
        <v>77</v>
      </c>
      <c r="B3" s="176">
        <v>0.5</v>
      </c>
      <c r="C3" s="164"/>
      <c r="D3" s="239" t="s">
        <v>92</v>
      </c>
      <c r="E3" s="234" t="s">
        <v>172</v>
      </c>
    </row>
    <row r="4" spans="1:7" ht="20.100000000000001" customHeight="1" x14ac:dyDescent="0.25">
      <c r="A4" s="256" t="s">
        <v>76</v>
      </c>
      <c r="B4" s="176">
        <v>0</v>
      </c>
      <c r="C4" s="164"/>
      <c r="D4" s="239"/>
      <c r="E4" s="234" t="s">
        <v>145</v>
      </c>
    </row>
    <row r="5" spans="1:7" ht="20.100000000000001" customHeight="1" x14ac:dyDescent="0.25">
      <c r="A5" s="256" t="s">
        <v>78</v>
      </c>
      <c r="B5" s="164">
        <v>2.6</v>
      </c>
      <c r="C5" s="164"/>
      <c r="D5" s="239"/>
      <c r="E5" s="234" t="s">
        <v>146</v>
      </c>
      <c r="G5" s="238" t="s">
        <v>158</v>
      </c>
    </row>
    <row r="6" spans="1:7" ht="20.100000000000001" customHeight="1" x14ac:dyDescent="0.25">
      <c r="A6" s="256"/>
      <c r="B6" s="164"/>
      <c r="C6" s="164"/>
      <c r="D6" s="239"/>
    </row>
    <row r="7" spans="1:7" ht="20.100000000000001" customHeight="1" x14ac:dyDescent="0.25">
      <c r="A7" s="178" t="s">
        <v>84</v>
      </c>
      <c r="B7" s="164"/>
      <c r="C7" s="164"/>
      <c r="D7" s="239"/>
    </row>
    <row r="8" spans="1:7" ht="20.100000000000001" customHeight="1" x14ac:dyDescent="0.25">
      <c r="A8" s="256" t="s">
        <v>88</v>
      </c>
      <c r="B8" s="164">
        <v>0.2</v>
      </c>
      <c r="C8" s="164" t="s">
        <v>89</v>
      </c>
      <c r="D8" s="239"/>
      <c r="G8" s="175" t="s">
        <v>178</v>
      </c>
    </row>
    <row r="9" spans="1:7" ht="20.100000000000001" customHeight="1" x14ac:dyDescent="0.25">
      <c r="A9" s="256" t="s">
        <v>93</v>
      </c>
      <c r="B9" s="164">
        <v>3.3</v>
      </c>
      <c r="C9" s="164" t="s">
        <v>90</v>
      </c>
      <c r="D9" s="239" t="s">
        <v>91</v>
      </c>
      <c r="E9" s="234" t="s">
        <v>147</v>
      </c>
    </row>
    <row r="10" spans="1:7" ht="20.100000000000001" customHeight="1" x14ac:dyDescent="0.25">
      <c r="A10" s="256" t="s">
        <v>115</v>
      </c>
      <c r="B10" s="181">
        <v>0.02</v>
      </c>
      <c r="C10" s="164"/>
      <c r="D10" s="239" t="s">
        <v>119</v>
      </c>
      <c r="E10" s="234" t="s">
        <v>148</v>
      </c>
    </row>
    <row r="11" spans="1:7" ht="20.100000000000001" customHeight="1" x14ac:dyDescent="0.25">
      <c r="A11" s="256" t="s">
        <v>116</v>
      </c>
      <c r="B11" s="181">
        <v>0.02</v>
      </c>
      <c r="C11" s="164"/>
      <c r="D11" s="239" t="s">
        <v>118</v>
      </c>
      <c r="E11" s="234" t="s">
        <v>149</v>
      </c>
    </row>
    <row r="12" spans="1:7" ht="20.100000000000001" customHeight="1" x14ac:dyDescent="0.25">
      <c r="A12" s="256" t="s">
        <v>117</v>
      </c>
      <c r="B12" s="181">
        <v>0.4</v>
      </c>
      <c r="C12" s="164"/>
      <c r="D12" s="239" t="s">
        <v>120</v>
      </c>
      <c r="E12" s="234" t="s">
        <v>150</v>
      </c>
    </row>
    <row r="13" spans="1:7" ht="20.100000000000001" customHeight="1" x14ac:dyDescent="0.25">
      <c r="A13" s="256"/>
      <c r="B13" s="164"/>
      <c r="C13" s="164"/>
      <c r="D13" s="239"/>
    </row>
    <row r="14" spans="1:7" ht="20.100000000000001" customHeight="1" x14ac:dyDescent="0.25">
      <c r="A14" s="178" t="s">
        <v>85</v>
      </c>
      <c r="B14" s="164"/>
      <c r="C14" s="164"/>
      <c r="D14" s="239"/>
    </row>
    <row r="15" spans="1:7" ht="19.5" customHeight="1" x14ac:dyDescent="0.25">
      <c r="A15" s="256" t="s">
        <v>121</v>
      </c>
      <c r="B15" s="164">
        <v>21</v>
      </c>
      <c r="C15" s="164" t="s">
        <v>122</v>
      </c>
      <c r="D15" s="239" t="s">
        <v>123</v>
      </c>
      <c r="E15" s="234" t="s">
        <v>151</v>
      </c>
    </row>
    <row r="16" spans="1:7" ht="19.5" customHeight="1" x14ac:dyDescent="0.25">
      <c r="A16" s="256" t="s">
        <v>86</v>
      </c>
      <c r="B16" s="164">
        <v>0.15</v>
      </c>
      <c r="C16" s="164"/>
      <c r="D16" s="239" t="s">
        <v>124</v>
      </c>
      <c r="E16" s="234" t="s">
        <v>152</v>
      </c>
    </row>
    <row r="17" spans="1:7" ht="19.5" customHeight="1" x14ac:dyDescent="0.25">
      <c r="A17" s="256"/>
      <c r="B17" s="164"/>
      <c r="C17" s="164"/>
      <c r="D17" s="239"/>
    </row>
    <row r="18" spans="1:7" ht="19.5" customHeight="1" x14ac:dyDescent="0.25">
      <c r="A18" s="257" t="s">
        <v>156</v>
      </c>
      <c r="B18" s="164">
        <v>0.5</v>
      </c>
      <c r="C18" s="164"/>
      <c r="D18" s="239" t="s">
        <v>157</v>
      </c>
      <c r="E18" s="234" t="s">
        <v>174</v>
      </c>
      <c r="F18" s="240" t="s">
        <v>160</v>
      </c>
      <c r="G18" s="241" t="s">
        <v>164</v>
      </c>
    </row>
    <row r="19" spans="1:7" ht="20.100000000000001" customHeight="1" x14ac:dyDescent="0.25">
      <c r="A19" s="258" t="s">
        <v>163</v>
      </c>
      <c r="B19" s="163">
        <v>8.5</v>
      </c>
      <c r="D19" s="165" t="s">
        <v>159</v>
      </c>
      <c r="E19" s="234" t="s">
        <v>187</v>
      </c>
      <c r="F19" s="181" t="s">
        <v>161</v>
      </c>
      <c r="G19" t="s">
        <v>162</v>
      </c>
    </row>
    <row r="20" spans="1:7" ht="20.100000000000001" customHeight="1" x14ac:dyDescent="0.25">
      <c r="A20" s="261" t="s">
        <v>165</v>
      </c>
      <c r="D20" s="239"/>
    </row>
    <row r="21" spans="1:7" ht="20.100000000000001" customHeight="1" x14ac:dyDescent="0.25">
      <c r="A21" s="262" t="s">
        <v>94</v>
      </c>
      <c r="B21" s="181">
        <v>2</v>
      </c>
      <c r="G21" s="175" t="s">
        <v>173</v>
      </c>
    </row>
    <row r="22" spans="1:7" ht="20.100000000000001" customHeight="1" x14ac:dyDescent="0.25">
      <c r="A22" s="261" t="s">
        <v>186</v>
      </c>
      <c r="D22" s="239"/>
    </row>
    <row r="23" spans="1:7" ht="20.100000000000001" customHeight="1" x14ac:dyDescent="0.25">
      <c r="A23" s="262" t="s">
        <v>182</v>
      </c>
      <c r="B23" s="181">
        <v>0.6</v>
      </c>
      <c r="D23"/>
      <c r="E23" s="234" t="s">
        <v>183</v>
      </c>
      <c r="F23" s="240" t="s">
        <v>185</v>
      </c>
      <c r="G23" s="276" t="s">
        <v>184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A701-4D1B-4110-86C6-E99E1C3F0033}">
  <dimension ref="A1:O159"/>
  <sheetViews>
    <sheetView tabSelected="1" workbookViewId="0">
      <selection activeCell="J25" sqref="J25"/>
    </sheetView>
  </sheetViews>
  <sheetFormatPr defaultRowHeight="15" x14ac:dyDescent="0.25"/>
  <cols>
    <col min="2" max="3" width="30.5703125" customWidth="1"/>
    <col min="4" max="11" width="15.28515625" customWidth="1"/>
    <col min="12" max="12" width="15.28515625" style="292" customWidth="1"/>
    <col min="13" max="13" width="15.28515625" style="294" customWidth="1"/>
    <col min="14" max="15" width="15.28515625" customWidth="1"/>
  </cols>
  <sheetData>
    <row r="1" spans="1:15" x14ac:dyDescent="0.25">
      <c r="A1" t="s">
        <v>188</v>
      </c>
    </row>
    <row r="2" spans="1:15" x14ac:dyDescent="0.25">
      <c r="B2" t="s">
        <v>189</v>
      </c>
    </row>
    <row r="6" spans="1:15" x14ac:dyDescent="0.25">
      <c r="B6" t="s">
        <v>190</v>
      </c>
    </row>
    <row r="7" spans="1:15" x14ac:dyDescent="0.25">
      <c r="B7" t="s">
        <v>191</v>
      </c>
    </row>
    <row r="8" spans="1:15" x14ac:dyDescent="0.25">
      <c r="B8" t="s">
        <v>192</v>
      </c>
    </row>
    <row r="9" spans="1:15" x14ac:dyDescent="0.25">
      <c r="B9" t="s">
        <v>193</v>
      </c>
    </row>
    <row r="10" spans="1:15" x14ac:dyDescent="0.25">
      <c r="B10" t="s">
        <v>194</v>
      </c>
    </row>
    <row r="11" spans="1:15" x14ac:dyDescent="0.25">
      <c r="F11" t="s">
        <v>195</v>
      </c>
      <c r="G11" t="s">
        <v>195</v>
      </c>
      <c r="H11" t="s">
        <v>195</v>
      </c>
      <c r="I11" t="s">
        <v>195</v>
      </c>
      <c r="J11" t="s">
        <v>195</v>
      </c>
      <c r="K11" t="s">
        <v>195</v>
      </c>
      <c r="L11" s="292" t="s">
        <v>195</v>
      </c>
      <c r="M11" s="294" t="s">
        <v>195</v>
      </c>
    </row>
    <row r="12" spans="1:15" hidden="1" x14ac:dyDescent="0.25">
      <c r="F12" t="s">
        <v>195</v>
      </c>
      <c r="G12" t="s">
        <v>195</v>
      </c>
      <c r="H12" t="s">
        <v>195</v>
      </c>
      <c r="I12" t="s">
        <v>195</v>
      </c>
      <c r="J12" t="s">
        <v>195</v>
      </c>
      <c r="K12" t="s">
        <v>195</v>
      </c>
      <c r="L12" s="292" t="s">
        <v>195</v>
      </c>
      <c r="M12" s="294" t="s">
        <v>195</v>
      </c>
    </row>
    <row r="13" spans="1:15" s="280" customFormat="1" ht="28.5" customHeight="1" x14ac:dyDescent="0.25">
      <c r="B13" s="280" t="s">
        <v>196</v>
      </c>
      <c r="C13" s="280" t="s">
        <v>197</v>
      </c>
      <c r="D13" s="280" t="s">
        <v>198</v>
      </c>
      <c r="E13" s="280" t="s">
        <v>199</v>
      </c>
      <c r="F13" s="280" t="s">
        <v>200</v>
      </c>
      <c r="G13" s="280" t="s">
        <v>201</v>
      </c>
      <c r="H13" s="280" t="s">
        <v>202</v>
      </c>
      <c r="I13" s="280" t="s">
        <v>203</v>
      </c>
      <c r="J13" s="280" t="s">
        <v>204</v>
      </c>
      <c r="K13" s="280" t="s">
        <v>205</v>
      </c>
      <c r="L13" s="293" t="s">
        <v>206</v>
      </c>
      <c r="M13" s="295" t="s">
        <v>207</v>
      </c>
      <c r="N13" s="280" t="s">
        <v>208</v>
      </c>
      <c r="O13" s="280" t="s">
        <v>209</v>
      </c>
    </row>
    <row r="14" spans="1:15" ht="18" customHeight="1" x14ac:dyDescent="0.25">
      <c r="B14" t="s">
        <v>210</v>
      </c>
      <c r="C14" t="s">
        <v>211</v>
      </c>
      <c r="D14" t="s">
        <v>212</v>
      </c>
      <c r="E14" t="s">
        <v>213</v>
      </c>
      <c r="G14">
        <v>22.670719083879817</v>
      </c>
      <c r="H14">
        <v>2176.2875409945073</v>
      </c>
      <c r="I14">
        <v>512.56726463405209</v>
      </c>
      <c r="J14">
        <v>81.891203560296262</v>
      </c>
      <c r="K14">
        <v>13.062189007291025</v>
      </c>
      <c r="L14" s="292">
        <v>1148.0370077032044</v>
      </c>
      <c r="M14" s="294">
        <v>51.368718267774774</v>
      </c>
      <c r="N14">
        <v>4882885.3544429205</v>
      </c>
      <c r="O14">
        <v>5097346.8000000017</v>
      </c>
    </row>
    <row r="15" spans="1:15" ht="18" customHeight="1" x14ac:dyDescent="0.25">
      <c r="B15" t="s">
        <v>214</v>
      </c>
      <c r="C15" t="s">
        <v>214</v>
      </c>
      <c r="D15" t="s">
        <v>212</v>
      </c>
      <c r="E15" t="s">
        <v>213</v>
      </c>
      <c r="F15">
        <v>478.46441947565484</v>
      </c>
      <c r="G15">
        <v>26.872849210177833</v>
      </c>
      <c r="H15">
        <v>1585.8871945176897</v>
      </c>
      <c r="I15">
        <v>596.33605787387</v>
      </c>
      <c r="J15">
        <v>377.43568519922451</v>
      </c>
      <c r="K15">
        <v>87.972463106403438</v>
      </c>
      <c r="L15" s="292">
        <v>1150.6007164584273</v>
      </c>
      <c r="M15" s="294">
        <v>34.786285992657824</v>
      </c>
      <c r="N15">
        <v>597606.44555707625</v>
      </c>
      <c r="O15">
        <v>383144.99999999959</v>
      </c>
    </row>
    <row r="16" spans="1:15" ht="18" customHeight="1" x14ac:dyDescent="0.25">
      <c r="B16" t="s">
        <v>229</v>
      </c>
      <c r="C16" t="s">
        <v>215</v>
      </c>
      <c r="D16" t="s">
        <v>212</v>
      </c>
      <c r="E16" t="s">
        <v>213</v>
      </c>
      <c r="F16">
        <v>35.034017204346512</v>
      </c>
      <c r="G16">
        <v>4.9340931224266775</v>
      </c>
      <c r="H16">
        <v>246.64048076505537</v>
      </c>
      <c r="I16">
        <v>18.00400841986075</v>
      </c>
      <c r="J16">
        <v>25.150011016359134</v>
      </c>
      <c r="L16" s="292">
        <v>134.05365161547635</v>
      </c>
      <c r="M16" s="294">
        <v>4.8505185496366288</v>
      </c>
      <c r="N16">
        <v>51035.939999999988</v>
      </c>
      <c r="O16">
        <v>28353.300000000017</v>
      </c>
    </row>
    <row r="17" spans="2:15" ht="18" customHeight="1" x14ac:dyDescent="0.25">
      <c r="B17" t="s">
        <v>230</v>
      </c>
      <c r="C17" t="s">
        <v>216</v>
      </c>
      <c r="D17" t="s">
        <v>212</v>
      </c>
      <c r="E17" t="s">
        <v>213</v>
      </c>
      <c r="G17">
        <v>4.3361016612884535</v>
      </c>
      <c r="H17">
        <v>310.45640848218562</v>
      </c>
      <c r="I17">
        <v>23.20244173510714</v>
      </c>
      <c r="J17">
        <v>7.5731254544051581</v>
      </c>
      <c r="K17">
        <v>52.003832187042796</v>
      </c>
      <c r="L17" s="292">
        <v>159.89061163280718</v>
      </c>
      <c r="M17" s="294">
        <v>8.3547332777158285</v>
      </c>
      <c r="N17">
        <v>190000.66000000009</v>
      </c>
      <c r="O17">
        <v>212683.30000000013</v>
      </c>
    </row>
    <row r="18" spans="2:15" ht="18" customHeight="1" x14ac:dyDescent="0.25">
      <c r="B18" t="s">
        <v>210</v>
      </c>
      <c r="C18" t="s">
        <v>211</v>
      </c>
      <c r="D18" t="s">
        <v>212</v>
      </c>
      <c r="E18" t="s">
        <v>217</v>
      </c>
      <c r="G18">
        <v>17.082710942083917</v>
      </c>
      <c r="H18">
        <v>2875.6948280082947</v>
      </c>
      <c r="L18" s="292">
        <v>1245.5514350457229</v>
      </c>
      <c r="M18" s="294">
        <v>45.067760290175656</v>
      </c>
      <c r="N18">
        <v>1091118.4320122437</v>
      </c>
      <c r="O18">
        <v>1155108.7333968827</v>
      </c>
    </row>
    <row r="19" spans="2:15" ht="18" customHeight="1" x14ac:dyDescent="0.25">
      <c r="B19" t="s">
        <v>214</v>
      </c>
      <c r="C19" t="s">
        <v>214</v>
      </c>
      <c r="D19" t="s">
        <v>212</v>
      </c>
      <c r="E19" t="s">
        <v>217</v>
      </c>
      <c r="F19">
        <v>241.18214554377087</v>
      </c>
      <c r="G19">
        <v>22.544395043660444</v>
      </c>
      <c r="H19">
        <v>2305.3464233094683</v>
      </c>
      <c r="L19" s="292">
        <v>1016.8949160521919</v>
      </c>
      <c r="M19" s="294">
        <v>30.721334179109174</v>
      </c>
      <c r="N19">
        <v>184292.06798775689</v>
      </c>
      <c r="O19">
        <v>120301.76660311886</v>
      </c>
    </row>
    <row r="20" spans="2:15" ht="18" customHeight="1" x14ac:dyDescent="0.25">
      <c r="B20" t="s">
        <v>229</v>
      </c>
      <c r="C20" t="s">
        <v>215</v>
      </c>
      <c r="D20" t="s">
        <v>212</v>
      </c>
      <c r="E20" t="s">
        <v>217</v>
      </c>
      <c r="F20">
        <v>28.769429547536575</v>
      </c>
      <c r="G20">
        <v>5.529330749736463</v>
      </c>
      <c r="H20">
        <v>288.05525638156831</v>
      </c>
      <c r="L20" s="292">
        <v>137.43176655352096</v>
      </c>
      <c r="M20" s="294">
        <v>3.6216612991753561</v>
      </c>
      <c r="N20">
        <v>13306.427378604845</v>
      </c>
      <c r="O20">
        <v>7392.4596547804686</v>
      </c>
    </row>
    <row r="21" spans="2:15" s="296" customFormat="1" ht="18" customHeight="1" x14ac:dyDescent="0.25">
      <c r="B21" s="296" t="s">
        <v>230</v>
      </c>
      <c r="C21" s="296" t="s">
        <v>216</v>
      </c>
      <c r="D21" s="296" t="s">
        <v>212</v>
      </c>
      <c r="E21" s="296" t="s">
        <v>217</v>
      </c>
      <c r="G21" s="296">
        <v>4.6524960569751777</v>
      </c>
      <c r="H21" s="296">
        <v>360.58780991349931</v>
      </c>
      <c r="K21" s="296">
        <v>48.104030137873337</v>
      </c>
      <c r="L21" s="296">
        <v>163.3703228633446</v>
      </c>
      <c r="M21" s="296">
        <v>10.380424012833474</v>
      </c>
      <c r="N21" s="296">
        <v>38554.672621395148</v>
      </c>
      <c r="O21" s="296">
        <v>44468.64034521953</v>
      </c>
    </row>
    <row r="22" spans="2:15" ht="18" customHeight="1" x14ac:dyDescent="0.25">
      <c r="B22" t="s">
        <v>210</v>
      </c>
      <c r="C22" t="s">
        <v>211</v>
      </c>
      <c r="D22" t="s">
        <v>212</v>
      </c>
      <c r="E22" t="s">
        <v>218</v>
      </c>
      <c r="G22">
        <v>17.082463976694278</v>
      </c>
      <c r="H22">
        <v>2875.6948280082979</v>
      </c>
      <c r="L22" s="292">
        <v>1245.5514350457213</v>
      </c>
      <c r="M22" s="294">
        <v>45.051101915787392</v>
      </c>
      <c r="N22">
        <v>1016805.84152782</v>
      </c>
      <c r="O22">
        <v>1057744.7049166937</v>
      </c>
    </row>
    <row r="23" spans="2:15" ht="18" customHeight="1" x14ac:dyDescent="0.25">
      <c r="B23" t="s">
        <v>214</v>
      </c>
      <c r="C23" t="s">
        <v>214</v>
      </c>
      <c r="D23" t="s">
        <v>212</v>
      </c>
      <c r="E23" t="s">
        <v>218</v>
      </c>
      <c r="F23">
        <v>530.56254336281063</v>
      </c>
      <c r="G23">
        <v>35.357458811806211</v>
      </c>
      <c r="H23">
        <v>2779.9597610780515</v>
      </c>
      <c r="L23" s="292">
        <v>1203.3959798427122</v>
      </c>
      <c r="M23" s="294">
        <v>39.865604530878826</v>
      </c>
      <c r="N23">
        <v>102347.15847218072</v>
      </c>
      <c r="O23">
        <v>61408.295083308643</v>
      </c>
    </row>
    <row r="24" spans="2:15" ht="18" customHeight="1" x14ac:dyDescent="0.25">
      <c r="B24" t="s">
        <v>229</v>
      </c>
      <c r="C24" t="s">
        <v>215</v>
      </c>
      <c r="D24" t="s">
        <v>212</v>
      </c>
      <c r="E24" t="s">
        <v>218</v>
      </c>
      <c r="F24">
        <v>28.769429547536578</v>
      </c>
      <c r="G24">
        <v>5.4193440621286868</v>
      </c>
      <c r="H24">
        <v>288.05525638156826</v>
      </c>
      <c r="L24" s="292">
        <v>137.43176655352107</v>
      </c>
      <c r="M24" s="294">
        <v>3.6281021196016709</v>
      </c>
      <c r="N24">
        <v>7161.4137983031615</v>
      </c>
      <c r="O24">
        <v>3978.563221279529</v>
      </c>
    </row>
    <row r="25" spans="2:15" ht="18" customHeight="1" x14ac:dyDescent="0.25">
      <c r="B25" t="s">
        <v>230</v>
      </c>
      <c r="C25" t="s">
        <v>216</v>
      </c>
      <c r="D25" t="s">
        <v>212</v>
      </c>
      <c r="E25" t="s">
        <v>218</v>
      </c>
      <c r="G25">
        <v>4.9303171270924819</v>
      </c>
      <c r="H25">
        <v>365.78304516838892</v>
      </c>
      <c r="K25">
        <v>48.104030137873302</v>
      </c>
      <c r="L25" s="292">
        <v>168.39424098484309</v>
      </c>
      <c r="M25" s="294">
        <v>8.147230319903306</v>
      </c>
      <c r="N25">
        <v>30210.486201696858</v>
      </c>
      <c r="O25">
        <v>33393.336778720506</v>
      </c>
    </row>
    <row r="26" spans="2:15" ht="18" customHeight="1" x14ac:dyDescent="0.25">
      <c r="B26" t="s">
        <v>210</v>
      </c>
      <c r="C26" t="s">
        <v>211</v>
      </c>
      <c r="D26" t="s">
        <v>212</v>
      </c>
      <c r="E26" t="s">
        <v>219</v>
      </c>
      <c r="G26">
        <v>54.904324556661805</v>
      </c>
      <c r="H26">
        <v>3138.4492704218687</v>
      </c>
      <c r="L26" s="292">
        <v>1296.7334108507875</v>
      </c>
      <c r="M26" s="294">
        <v>57.659130504039446</v>
      </c>
      <c r="N26">
        <v>28101.618326146585</v>
      </c>
      <c r="O26">
        <v>29085.177255106912</v>
      </c>
    </row>
    <row r="27" spans="2:15" ht="18" customHeight="1" x14ac:dyDescent="0.25">
      <c r="B27" t="s">
        <v>214</v>
      </c>
      <c r="C27" t="s">
        <v>214</v>
      </c>
      <c r="D27" t="s">
        <v>212</v>
      </c>
      <c r="E27" t="s">
        <v>219</v>
      </c>
      <c r="F27">
        <v>1611.5395835008208</v>
      </c>
      <c r="G27">
        <v>39.710766839386423</v>
      </c>
      <c r="H27">
        <v>3021.7525403795617</v>
      </c>
      <c r="L27" s="292">
        <v>1131.5306410843307</v>
      </c>
      <c r="M27" s="294">
        <v>67.299922509994843</v>
      </c>
      <c r="N27">
        <v>2329.481673853415</v>
      </c>
      <c r="O27">
        <v>1345.9227448930842</v>
      </c>
    </row>
    <row r="28" spans="2:15" ht="18" customHeight="1" x14ac:dyDescent="0.25">
      <c r="B28" t="s">
        <v>229</v>
      </c>
      <c r="C28" t="s">
        <v>215</v>
      </c>
      <c r="D28" t="s">
        <v>212</v>
      </c>
      <c r="E28" t="s">
        <v>219</v>
      </c>
      <c r="F28">
        <v>55.617526366063657</v>
      </c>
      <c r="G28">
        <v>5.4193440621286832</v>
      </c>
      <c r="H28">
        <v>273.89680381733456</v>
      </c>
      <c r="L28" s="292">
        <v>117.67444401662449</v>
      </c>
      <c r="M28" s="294">
        <v>6.302854003828422</v>
      </c>
      <c r="N28">
        <v>207.54169984176738</v>
      </c>
      <c r="O28">
        <v>115.30094435653743</v>
      </c>
    </row>
    <row r="29" spans="2:15" ht="18" customHeight="1" x14ac:dyDescent="0.25">
      <c r="B29" t="s">
        <v>230</v>
      </c>
      <c r="C29" t="s">
        <v>216</v>
      </c>
      <c r="D29" t="s">
        <v>212</v>
      </c>
      <c r="E29" t="s">
        <v>219</v>
      </c>
      <c r="G29">
        <v>4.9303778493405703</v>
      </c>
      <c r="H29">
        <v>365.78304516838898</v>
      </c>
      <c r="K29">
        <v>48.10403013787338</v>
      </c>
      <c r="L29" s="292">
        <v>168.39424098484304</v>
      </c>
      <c r="M29" s="294">
        <v>8.1726330274237373</v>
      </c>
      <c r="N29">
        <v>410.9583001582327</v>
      </c>
      <c r="O29">
        <v>503.19905564346254</v>
      </c>
    </row>
    <row r="30" spans="2:15" ht="18" customHeight="1" x14ac:dyDescent="0.25">
      <c r="B30" t="s">
        <v>210</v>
      </c>
      <c r="C30" t="s">
        <v>211</v>
      </c>
      <c r="D30" t="s">
        <v>212</v>
      </c>
      <c r="E30" t="s">
        <v>220</v>
      </c>
      <c r="G30">
        <v>27.744043130758595</v>
      </c>
      <c r="H30">
        <v>780.99087080127526</v>
      </c>
      <c r="I30">
        <v>1478.1415527316121</v>
      </c>
      <c r="J30">
        <v>295.6283105463225</v>
      </c>
      <c r="L30" s="292">
        <v>941.97992587428291</v>
      </c>
      <c r="M30" s="294">
        <v>64.866312638596312</v>
      </c>
      <c r="N30">
        <v>1351225.2506364149</v>
      </c>
      <c r="O30">
        <v>1412002.3337576084</v>
      </c>
    </row>
    <row r="31" spans="2:15" ht="18" customHeight="1" x14ac:dyDescent="0.25">
      <c r="B31" t="s">
        <v>214</v>
      </c>
      <c r="C31" t="s">
        <v>214</v>
      </c>
      <c r="D31" t="s">
        <v>212</v>
      </c>
      <c r="E31" t="s">
        <v>220</v>
      </c>
      <c r="F31">
        <v>320.16046981661259</v>
      </c>
      <c r="G31">
        <v>22.482369633051398</v>
      </c>
      <c r="I31">
        <v>1714.4371021141326</v>
      </c>
      <c r="J31">
        <v>857.21855105706629</v>
      </c>
      <c r="K31">
        <v>228.59161361521777</v>
      </c>
      <c r="L31" s="292">
        <v>1277.1758968427957</v>
      </c>
      <c r="M31" s="294">
        <v>29.517448315785952</v>
      </c>
      <c r="N31">
        <v>182331.24936358578</v>
      </c>
      <c r="O31">
        <v>121554.16624239051</v>
      </c>
    </row>
    <row r="32" spans="2:15" ht="18" customHeight="1" x14ac:dyDescent="0.25">
      <c r="B32" t="s">
        <v>229</v>
      </c>
      <c r="C32" t="s">
        <v>215</v>
      </c>
      <c r="D32" t="s">
        <v>212</v>
      </c>
      <c r="E32" t="s">
        <v>220</v>
      </c>
      <c r="F32">
        <v>24.598115070081764</v>
      </c>
      <c r="G32">
        <v>4.7794215160470648</v>
      </c>
      <c r="H32">
        <v>206.87499847251098</v>
      </c>
      <c r="I32">
        <v>76.948111762139064</v>
      </c>
      <c r="L32" s="292">
        <v>130.65500474381892</v>
      </c>
      <c r="M32" s="294">
        <v>4.9882859003195223</v>
      </c>
      <c r="N32">
        <v>11941.183122411752</v>
      </c>
      <c r="O32">
        <v>6633.9906235620974</v>
      </c>
    </row>
    <row r="33" spans="2:15" ht="18" customHeight="1" x14ac:dyDescent="0.25">
      <c r="B33" t="s">
        <v>230</v>
      </c>
      <c r="C33" t="s">
        <v>216</v>
      </c>
      <c r="D33" t="s">
        <v>212</v>
      </c>
      <c r="E33" t="s">
        <v>220</v>
      </c>
      <c r="G33">
        <v>4.0494901999571287</v>
      </c>
      <c r="H33">
        <v>172.50105207441405</v>
      </c>
      <c r="I33">
        <v>96.208060275746817</v>
      </c>
      <c r="J33">
        <v>48.104030137873409</v>
      </c>
      <c r="K33">
        <v>48.104030137873409</v>
      </c>
      <c r="L33" s="292">
        <v>140.25895103642554</v>
      </c>
      <c r="M33" s="294">
        <v>9.7577733897975296</v>
      </c>
      <c r="N33">
        <v>28176.016877588256</v>
      </c>
      <c r="O33">
        <v>33483.209376437895</v>
      </c>
    </row>
    <row r="34" spans="2:15" ht="18" customHeight="1" x14ac:dyDescent="0.25">
      <c r="B34" t="s">
        <v>210</v>
      </c>
      <c r="C34" t="s">
        <v>211</v>
      </c>
      <c r="D34" t="s">
        <v>212</v>
      </c>
      <c r="E34" t="s">
        <v>221</v>
      </c>
      <c r="G34">
        <v>45.727179277982486</v>
      </c>
      <c r="H34">
        <v>802.33523482272324</v>
      </c>
      <c r="I34">
        <v>1773.7698632779391</v>
      </c>
      <c r="J34">
        <v>0</v>
      </c>
      <c r="K34">
        <v>177.37698632779365</v>
      </c>
      <c r="L34" s="292">
        <v>1022.6179654671425</v>
      </c>
      <c r="M34" s="294">
        <v>55.079494997323017</v>
      </c>
      <c r="N34">
        <v>211190.10801900108</v>
      </c>
      <c r="O34">
        <v>217256.19697177998</v>
      </c>
    </row>
    <row r="35" spans="2:15" ht="18" customHeight="1" x14ac:dyDescent="0.25">
      <c r="B35" t="s">
        <v>214</v>
      </c>
      <c r="C35" t="s">
        <v>214</v>
      </c>
      <c r="D35" t="s">
        <v>212</v>
      </c>
      <c r="E35" t="s">
        <v>221</v>
      </c>
      <c r="F35">
        <v>980.23792077851351</v>
      </c>
      <c r="G35">
        <v>33.937435201384318</v>
      </c>
      <c r="H35">
        <v>789.32684181334457</v>
      </c>
      <c r="I35">
        <v>1428.6975850951142</v>
      </c>
      <c r="J35">
        <v>0</v>
      </c>
      <c r="K35">
        <v>285.73951701902172</v>
      </c>
      <c r="L35" s="292">
        <v>874.72709500317853</v>
      </c>
      <c r="M35" s="294">
        <v>56.796017733333265</v>
      </c>
      <c r="N35">
        <v>15963.391980999035</v>
      </c>
      <c r="O35">
        <v>9897.3030282193704</v>
      </c>
    </row>
    <row r="36" spans="2:15" ht="18" customHeight="1" x14ac:dyDescent="0.25">
      <c r="B36" t="s">
        <v>229</v>
      </c>
      <c r="C36" t="s">
        <v>215</v>
      </c>
      <c r="D36" t="s">
        <v>212</v>
      </c>
      <c r="E36" t="s">
        <v>221</v>
      </c>
      <c r="F36">
        <v>29.072797873169634</v>
      </c>
      <c r="G36">
        <v>6.989154057985143</v>
      </c>
      <c r="H36">
        <v>262.08526866184621</v>
      </c>
      <c r="J36">
        <v>38.47405588106961</v>
      </c>
      <c r="L36" s="292">
        <v>145.0459622578876</v>
      </c>
      <c r="M36" s="294">
        <v>3.8864606851024543</v>
      </c>
      <c r="N36">
        <v>2351.8440602291839</v>
      </c>
      <c r="O36">
        <v>1306.5800334606588</v>
      </c>
    </row>
    <row r="37" spans="2:15" ht="18" customHeight="1" x14ac:dyDescent="0.25">
      <c r="B37" t="s">
        <v>230</v>
      </c>
      <c r="C37" t="s">
        <v>216</v>
      </c>
      <c r="D37" t="s">
        <v>212</v>
      </c>
      <c r="E37" t="s">
        <v>221</v>
      </c>
      <c r="G37">
        <v>6.3585500307916201</v>
      </c>
      <c r="H37">
        <v>210.45513185319584</v>
      </c>
      <c r="I37">
        <v>96.20806027574686</v>
      </c>
      <c r="K37">
        <v>96.20806027574686</v>
      </c>
      <c r="L37" s="292">
        <v>145.83822169056108</v>
      </c>
      <c r="M37" s="294">
        <v>9.2341289770273498</v>
      </c>
      <c r="N37">
        <v>15062.555939770804</v>
      </c>
      <c r="O37">
        <v>16107.819966539339</v>
      </c>
    </row>
    <row r="38" spans="2:15" ht="18" customHeight="1" x14ac:dyDescent="0.25">
      <c r="B38" t="s">
        <v>210</v>
      </c>
      <c r="C38" t="s">
        <v>211</v>
      </c>
      <c r="D38" t="s">
        <v>212</v>
      </c>
      <c r="E38" t="s">
        <v>222</v>
      </c>
      <c r="G38">
        <v>79.944629264932288</v>
      </c>
      <c r="H38">
        <v>1140.8296503982588</v>
      </c>
      <c r="I38">
        <v>1478.1415527316133</v>
      </c>
      <c r="J38">
        <v>0</v>
      </c>
      <c r="K38">
        <v>295.62831054632261</v>
      </c>
      <c r="L38" s="292">
        <v>1019.177093436192</v>
      </c>
      <c r="M38" s="294">
        <v>62.57851376151838</v>
      </c>
      <c r="N38">
        <v>92116.809432476817</v>
      </c>
      <c r="O38">
        <v>94870.000121398058</v>
      </c>
    </row>
    <row r="39" spans="2:15" ht="18" customHeight="1" x14ac:dyDescent="0.25">
      <c r="B39" t="s">
        <v>214</v>
      </c>
      <c r="C39" t="s">
        <v>214</v>
      </c>
      <c r="D39" t="s">
        <v>212</v>
      </c>
      <c r="E39" t="s">
        <v>222</v>
      </c>
      <c r="F39">
        <v>2607.8594953850416</v>
      </c>
      <c r="G39">
        <v>38.146184328239066</v>
      </c>
      <c r="I39">
        <v>1428.6975850951105</v>
      </c>
      <c r="J39">
        <v>857.21855105706629</v>
      </c>
      <c r="K39">
        <v>742.92274424945697</v>
      </c>
      <c r="L39" s="292">
        <v>902.46522101127846</v>
      </c>
      <c r="M39" s="294">
        <v>71.56838310099171</v>
      </c>
      <c r="N39">
        <v>6914.9905675232549</v>
      </c>
      <c r="O39">
        <v>4161.7998786019589</v>
      </c>
    </row>
    <row r="40" spans="2:15" ht="18" customHeight="1" x14ac:dyDescent="0.25">
      <c r="B40" t="s">
        <v>229</v>
      </c>
      <c r="C40" t="s">
        <v>215</v>
      </c>
      <c r="D40" t="s">
        <v>212</v>
      </c>
      <c r="E40" t="s">
        <v>222</v>
      </c>
      <c r="F40">
        <v>64.440488503225581</v>
      </c>
      <c r="G40">
        <v>5.4993343803888841</v>
      </c>
      <c r="H40">
        <v>297.75071846359782</v>
      </c>
      <c r="J40">
        <v>0</v>
      </c>
      <c r="L40" s="292">
        <v>128.44188535896481</v>
      </c>
      <c r="M40" s="294">
        <v>6.1572612509010547</v>
      </c>
      <c r="N40">
        <v>562.67288678807938</v>
      </c>
      <c r="O40">
        <v>312.59604821559958</v>
      </c>
    </row>
    <row r="41" spans="2:15" ht="18" customHeight="1" x14ac:dyDescent="0.25">
      <c r="B41" t="s">
        <v>230</v>
      </c>
      <c r="C41" t="s">
        <v>216</v>
      </c>
      <c r="D41" t="s">
        <v>212</v>
      </c>
      <c r="E41" t="s">
        <v>222</v>
      </c>
      <c r="G41">
        <v>5.0031509541278893</v>
      </c>
      <c r="H41">
        <v>239.94290232771252</v>
      </c>
      <c r="I41">
        <v>72.156045206810091</v>
      </c>
      <c r="K41">
        <v>72.156045206810091</v>
      </c>
      <c r="L41" s="292">
        <v>147.44684167219989</v>
      </c>
      <c r="M41" s="294">
        <v>8.502399935888084</v>
      </c>
      <c r="N41">
        <v>2018.8271132119203</v>
      </c>
      <c r="O41">
        <v>2268.9039517843999</v>
      </c>
    </row>
    <row r="42" spans="2:15" ht="18" customHeight="1" x14ac:dyDescent="0.25">
      <c r="B42" t="s">
        <v>210</v>
      </c>
      <c r="C42" t="s">
        <v>211</v>
      </c>
      <c r="D42" t="s">
        <v>212</v>
      </c>
      <c r="E42" t="s">
        <v>223</v>
      </c>
      <c r="G42">
        <v>17.061233038629656</v>
      </c>
      <c r="H42">
        <v>2875.6948280083029</v>
      </c>
      <c r="L42" s="292">
        <v>1245.5514350457236</v>
      </c>
      <c r="M42" s="294">
        <v>45.048027288770825</v>
      </c>
      <c r="N42">
        <v>1067296.4361691931</v>
      </c>
      <c r="O42">
        <v>1105395.5253699927</v>
      </c>
    </row>
    <row r="43" spans="2:15" ht="18" customHeight="1" x14ac:dyDescent="0.25">
      <c r="B43" t="s">
        <v>214</v>
      </c>
      <c r="C43" t="s">
        <v>214</v>
      </c>
      <c r="D43" t="s">
        <v>212</v>
      </c>
      <c r="E43" t="s">
        <v>223</v>
      </c>
      <c r="F43">
        <v>931.89650537767739</v>
      </c>
      <c r="G43">
        <v>33.102017929191781</v>
      </c>
      <c r="H43">
        <v>2290.716560038104</v>
      </c>
      <c r="J43">
        <v>571.47903403804742</v>
      </c>
      <c r="L43" s="292">
        <v>1169.9257864839376</v>
      </c>
      <c r="M43" s="294">
        <v>41.03269100311342</v>
      </c>
      <c r="N43">
        <v>101162.46383080121</v>
      </c>
      <c r="O43">
        <v>63063.374630007092</v>
      </c>
    </row>
    <row r="44" spans="2:15" ht="18" customHeight="1" x14ac:dyDescent="0.25">
      <c r="B44" t="s">
        <v>229</v>
      </c>
      <c r="C44" t="s">
        <v>215</v>
      </c>
      <c r="D44" t="s">
        <v>212</v>
      </c>
      <c r="E44" t="s">
        <v>223</v>
      </c>
      <c r="F44">
        <v>50.902676971849608</v>
      </c>
      <c r="G44">
        <v>3.9795183334450486</v>
      </c>
      <c r="H44">
        <v>218.0324746780214</v>
      </c>
      <c r="J44">
        <v>76.948111762139177</v>
      </c>
      <c r="L44" s="292">
        <v>130.96725756578286</v>
      </c>
      <c r="M44" s="294">
        <v>6.4430162623381806</v>
      </c>
      <c r="N44">
        <v>15097.648725789486</v>
      </c>
      <c r="O44">
        <v>8387.5826254386157</v>
      </c>
    </row>
    <row r="45" spans="2:15" ht="18" customHeight="1" x14ac:dyDescent="0.25">
      <c r="B45" t="s">
        <v>230</v>
      </c>
      <c r="C45" t="s">
        <v>216</v>
      </c>
      <c r="D45" t="s">
        <v>212</v>
      </c>
      <c r="E45" t="s">
        <v>223</v>
      </c>
      <c r="G45">
        <v>3.620190990143374</v>
      </c>
      <c r="H45">
        <v>338.17133186924616</v>
      </c>
      <c r="K45">
        <v>48.104030137873202</v>
      </c>
      <c r="L45" s="292">
        <v>165.57757227340201</v>
      </c>
      <c r="M45" s="294">
        <v>6.6016418543290172</v>
      </c>
      <c r="N45">
        <v>74568.351274210596</v>
      </c>
      <c r="O45">
        <v>81278.417374561497</v>
      </c>
    </row>
    <row r="46" spans="2:15" ht="18" customHeight="1" x14ac:dyDescent="0.25">
      <c r="B46" t="s">
        <v>210</v>
      </c>
      <c r="C46" t="s">
        <v>211</v>
      </c>
      <c r="D46" t="s">
        <v>212</v>
      </c>
      <c r="E46" t="s">
        <v>224</v>
      </c>
      <c r="G46">
        <v>17.08271094208391</v>
      </c>
      <c r="H46">
        <v>2875.6948280082993</v>
      </c>
      <c r="L46" s="292">
        <v>1245.5514350457245</v>
      </c>
      <c r="M46" s="294">
        <v>45.045357207820238</v>
      </c>
      <c r="N46">
        <v>25030.858319624072</v>
      </c>
      <c r="O46">
        <v>25884.12821053985</v>
      </c>
    </row>
    <row r="47" spans="2:15" ht="18" customHeight="1" x14ac:dyDescent="0.25">
      <c r="B47" t="s">
        <v>214</v>
      </c>
      <c r="C47" t="s">
        <v>214</v>
      </c>
      <c r="D47" t="s">
        <v>212</v>
      </c>
      <c r="E47" t="s">
        <v>224</v>
      </c>
      <c r="F47">
        <v>931.89650537767284</v>
      </c>
      <c r="G47">
        <v>31.423632732256081</v>
      </c>
      <c r="H47">
        <v>2290.7165600380958</v>
      </c>
      <c r="J47">
        <v>571.47903403804401</v>
      </c>
      <c r="L47" s="292">
        <v>1169.9257864839258</v>
      </c>
      <c r="M47" s="294">
        <v>41.130811983856916</v>
      </c>
      <c r="N47">
        <v>2265.6416803759371</v>
      </c>
      <c r="O47">
        <v>1412.3717894601602</v>
      </c>
    </row>
    <row r="48" spans="2:15" ht="18" customHeight="1" x14ac:dyDescent="0.25">
      <c r="B48" t="s">
        <v>229</v>
      </c>
      <c r="C48" t="s">
        <v>215</v>
      </c>
      <c r="D48" t="s">
        <v>212</v>
      </c>
      <c r="E48" t="s">
        <v>224</v>
      </c>
      <c r="F48">
        <v>50.902676971849594</v>
      </c>
      <c r="G48">
        <v>3.9795183334450446</v>
      </c>
      <c r="H48">
        <v>218.03247467802132</v>
      </c>
      <c r="J48">
        <v>76.94811176213922</v>
      </c>
      <c r="L48" s="292">
        <v>130.96725756578292</v>
      </c>
      <c r="M48" s="294">
        <v>6.443016262338169</v>
      </c>
      <c r="N48">
        <v>407.20832803171368</v>
      </c>
      <c r="O48">
        <v>226.22684890650771</v>
      </c>
    </row>
    <row r="49" spans="2:15" ht="18" customHeight="1" x14ac:dyDescent="0.25">
      <c r="B49" t="s">
        <v>230</v>
      </c>
      <c r="C49" t="s">
        <v>216</v>
      </c>
      <c r="D49" t="s">
        <v>212</v>
      </c>
      <c r="E49" t="s">
        <v>224</v>
      </c>
      <c r="G49">
        <v>3.5909068935490822</v>
      </c>
      <c r="H49">
        <v>338.1713318692498</v>
      </c>
      <c r="K49">
        <v>48.104030137873352</v>
      </c>
      <c r="L49" s="292">
        <v>165.57757227340301</v>
      </c>
      <c r="M49" s="294">
        <v>6.6180922797420836</v>
      </c>
      <c r="N49">
        <v>998.79167196828598</v>
      </c>
      <c r="O49">
        <v>1179.7731510934918</v>
      </c>
    </row>
    <row r="50" spans="2:15" ht="18" customHeight="1" x14ac:dyDescent="0.25">
      <c r="B50" t="s">
        <v>210</v>
      </c>
      <c r="C50" t="s">
        <v>211</v>
      </c>
      <c r="D50" t="s">
        <v>225</v>
      </c>
      <c r="E50" t="s">
        <v>213</v>
      </c>
      <c r="G50">
        <v>15.499395694439883</v>
      </c>
      <c r="H50">
        <v>881.43016843655778</v>
      </c>
      <c r="I50">
        <v>388.77508934438083</v>
      </c>
      <c r="J50">
        <v>267.50933641578922</v>
      </c>
      <c r="L50" s="292">
        <v>485.86479131273956</v>
      </c>
      <c r="M50" s="294">
        <v>31.557559986820287</v>
      </c>
      <c r="N50">
        <v>26270185.571711883</v>
      </c>
      <c r="O50">
        <v>31350026.399999991</v>
      </c>
    </row>
    <row r="51" spans="2:15" ht="18" customHeight="1" x14ac:dyDescent="0.25">
      <c r="B51" t="s">
        <v>214</v>
      </c>
      <c r="C51" t="s">
        <v>214</v>
      </c>
      <c r="D51" t="s">
        <v>225</v>
      </c>
      <c r="E51" t="s">
        <v>213</v>
      </c>
      <c r="F51">
        <v>478.43725225738655</v>
      </c>
      <c r="G51">
        <v>22.809830252097267</v>
      </c>
      <c r="H51">
        <v>1912.8811113296674</v>
      </c>
      <c r="I51">
        <v>537.58382424083527</v>
      </c>
      <c r="K51">
        <v>18.664007054284326</v>
      </c>
      <c r="L51" s="292">
        <v>1130.8081338422751</v>
      </c>
      <c r="M51" s="294">
        <v>31.570241884243728</v>
      </c>
      <c r="N51">
        <v>14077255.828288151</v>
      </c>
      <c r="O51">
        <v>8997414.9999999981</v>
      </c>
    </row>
    <row r="52" spans="2:15" ht="18" customHeight="1" x14ac:dyDescent="0.25">
      <c r="B52" t="s">
        <v>229</v>
      </c>
      <c r="C52" t="s">
        <v>215</v>
      </c>
      <c r="D52" t="s">
        <v>225</v>
      </c>
      <c r="E52" t="s">
        <v>213</v>
      </c>
      <c r="F52">
        <v>42.793771505079398</v>
      </c>
      <c r="G52">
        <v>4.3263830634792466</v>
      </c>
      <c r="H52">
        <v>305.20856688042647</v>
      </c>
      <c r="I52">
        <v>16.118557578737459</v>
      </c>
      <c r="J52">
        <v>18.080546286457476</v>
      </c>
      <c r="L52" s="292">
        <v>154.78284170992973</v>
      </c>
      <c r="M52" s="294">
        <v>4.9374238437879452</v>
      </c>
      <c r="N52">
        <v>1197188.1000000006</v>
      </c>
      <c r="O52">
        <v>665104.4999999993</v>
      </c>
    </row>
    <row r="53" spans="2:15" ht="18" customHeight="1" x14ac:dyDescent="0.25">
      <c r="B53" t="s">
        <v>230</v>
      </c>
      <c r="C53" t="s">
        <v>216</v>
      </c>
      <c r="D53" t="s">
        <v>225</v>
      </c>
      <c r="E53" t="s">
        <v>213</v>
      </c>
      <c r="G53">
        <v>4.4421011172626939</v>
      </c>
      <c r="H53">
        <v>354.78861757796892</v>
      </c>
      <c r="I53">
        <v>49.350463397087353</v>
      </c>
      <c r="K53">
        <v>5.8447350342248487</v>
      </c>
      <c r="L53" s="292">
        <v>161.99685516498923</v>
      </c>
      <c r="M53" s="294">
        <v>9.195036775780622</v>
      </c>
      <c r="N53">
        <v>603775.80000000028</v>
      </c>
      <c r="O53">
        <v>1135859.4000000006</v>
      </c>
    </row>
    <row r="54" spans="2:15" ht="18" customHeight="1" x14ac:dyDescent="0.25">
      <c r="B54" t="s">
        <v>210</v>
      </c>
      <c r="C54" t="s">
        <v>211</v>
      </c>
      <c r="D54" t="s">
        <v>225</v>
      </c>
      <c r="E54" t="s">
        <v>217</v>
      </c>
      <c r="G54">
        <v>0.63138856565852364</v>
      </c>
      <c r="H54">
        <v>1113.8883141676044</v>
      </c>
      <c r="L54" s="292">
        <v>491.57085635702458</v>
      </c>
      <c r="M54" s="294">
        <v>16.009154737423216</v>
      </c>
      <c r="N54">
        <v>6743068.100701414</v>
      </c>
      <c r="O54">
        <v>8071468.6907356344</v>
      </c>
    </row>
    <row r="55" spans="2:15" ht="18" customHeight="1" x14ac:dyDescent="0.25">
      <c r="B55" t="s">
        <v>214</v>
      </c>
      <c r="C55" t="s">
        <v>214</v>
      </c>
      <c r="D55" t="s">
        <v>225</v>
      </c>
      <c r="E55" t="s">
        <v>217</v>
      </c>
      <c r="F55">
        <v>238.31619706534966</v>
      </c>
      <c r="G55">
        <v>18.255693851031062</v>
      </c>
      <c r="H55">
        <v>2277.9521729630296</v>
      </c>
      <c r="L55" s="292">
        <v>1004.8112336933549</v>
      </c>
      <c r="M55" s="294">
        <v>30.591337596539709</v>
      </c>
      <c r="N55">
        <v>3825793.6992985946</v>
      </c>
      <c r="O55">
        <v>2497393.1092643621</v>
      </c>
    </row>
    <row r="56" spans="2:15" ht="18" customHeight="1" x14ac:dyDescent="0.25">
      <c r="B56" t="s">
        <v>229</v>
      </c>
      <c r="C56" t="s">
        <v>215</v>
      </c>
      <c r="D56" t="s">
        <v>225</v>
      </c>
      <c r="E56" t="s">
        <v>217</v>
      </c>
      <c r="F56">
        <v>40.585988628870219</v>
      </c>
      <c r="G56">
        <v>3.5477600150104025</v>
      </c>
      <c r="H56">
        <v>339.0395067417582</v>
      </c>
      <c r="L56" s="292">
        <v>158.57843449496238</v>
      </c>
      <c r="M56" s="294">
        <v>4.9311499214418832</v>
      </c>
      <c r="N56">
        <v>612614.41908688843</v>
      </c>
      <c r="O56">
        <v>340341.34393715911</v>
      </c>
    </row>
    <row r="57" spans="2:15" ht="18" customHeight="1" x14ac:dyDescent="0.25">
      <c r="B57" t="s">
        <v>230</v>
      </c>
      <c r="C57" t="s">
        <v>216</v>
      </c>
      <c r="D57" t="s">
        <v>225</v>
      </c>
      <c r="E57" t="s">
        <v>217</v>
      </c>
      <c r="G57">
        <v>4.4853867844721895</v>
      </c>
      <c r="H57">
        <v>352.53951833290193</v>
      </c>
      <c r="K57">
        <v>5.8447350342248967</v>
      </c>
      <c r="L57" s="292">
        <v>159.72391009543696</v>
      </c>
      <c r="M57" s="294">
        <v>9.0980042695643917</v>
      </c>
      <c r="N57">
        <v>155128.18091311341</v>
      </c>
      <c r="O57">
        <v>427401.25606284116</v>
      </c>
    </row>
    <row r="58" spans="2:15" ht="18" customHeight="1" x14ac:dyDescent="0.25">
      <c r="B58" t="s">
        <v>210</v>
      </c>
      <c r="C58" t="s">
        <v>211</v>
      </c>
      <c r="D58" t="s">
        <v>225</v>
      </c>
      <c r="E58" t="s">
        <v>218</v>
      </c>
      <c r="G58">
        <v>25.642985609813127</v>
      </c>
      <c r="H58">
        <v>1465.8082059729431</v>
      </c>
      <c r="L58" s="292">
        <v>605.63746959302273</v>
      </c>
      <c r="M58" s="294">
        <v>27.210637677145375</v>
      </c>
      <c r="N58">
        <v>484385.5452993142</v>
      </c>
      <c r="O58">
        <v>622023.64717958751</v>
      </c>
    </row>
    <row r="59" spans="2:15" ht="18" customHeight="1" x14ac:dyDescent="0.25">
      <c r="B59" t="s">
        <v>214</v>
      </c>
      <c r="C59" t="s">
        <v>214</v>
      </c>
      <c r="D59" t="s">
        <v>225</v>
      </c>
      <c r="E59" t="s">
        <v>218</v>
      </c>
      <c r="F59">
        <v>524.25791036259579</v>
      </c>
      <c r="G59">
        <v>27.464162193606473</v>
      </c>
      <c r="H59">
        <v>2746.9257177438399</v>
      </c>
      <c r="L59" s="292">
        <v>1189.096120001961</v>
      </c>
      <c r="M59" s="294">
        <v>39.828776339765561</v>
      </c>
      <c r="N59">
        <v>344095.25470068579</v>
      </c>
      <c r="O59">
        <v>206457.15282041152</v>
      </c>
    </row>
    <row r="60" spans="2:15" ht="18" customHeight="1" x14ac:dyDescent="0.25">
      <c r="B60" t="s">
        <v>229</v>
      </c>
      <c r="C60" t="s">
        <v>215</v>
      </c>
      <c r="D60" t="s">
        <v>225</v>
      </c>
      <c r="E60" t="s">
        <v>218</v>
      </c>
      <c r="F60">
        <v>63.690354951602437</v>
      </c>
      <c r="G60">
        <v>5.3081603461196467</v>
      </c>
      <c r="H60">
        <v>321.03622888278255</v>
      </c>
      <c r="L60" s="292">
        <v>139.99989126783146</v>
      </c>
      <c r="M60" s="294">
        <v>5.4046696258213744</v>
      </c>
      <c r="N60">
        <v>41979.330728584238</v>
      </c>
      <c r="O60">
        <v>23321.850404768993</v>
      </c>
    </row>
    <row r="61" spans="2:15" ht="18" customHeight="1" x14ac:dyDescent="0.25">
      <c r="B61" t="s">
        <v>230</v>
      </c>
      <c r="C61" t="s">
        <v>216</v>
      </c>
      <c r="D61" t="s">
        <v>225</v>
      </c>
      <c r="E61" t="s">
        <v>218</v>
      </c>
      <c r="G61">
        <v>4.4042767160368888</v>
      </c>
      <c r="H61">
        <v>363.16837787709017</v>
      </c>
      <c r="K61">
        <v>5.8447350342249003</v>
      </c>
      <c r="L61" s="292">
        <v>170.90641688177683</v>
      </c>
      <c r="M61" s="294">
        <v>7.1143790623098333</v>
      </c>
      <c r="N61">
        <v>9153.6692714157853</v>
      </c>
      <c r="O61">
        <v>27811.149595230996</v>
      </c>
    </row>
    <row r="62" spans="2:15" ht="18" customHeight="1" x14ac:dyDescent="0.25">
      <c r="B62" t="s">
        <v>210</v>
      </c>
      <c r="C62" t="s">
        <v>211</v>
      </c>
      <c r="D62" t="s">
        <v>225</v>
      </c>
      <c r="E62" t="s">
        <v>219</v>
      </c>
      <c r="G62">
        <v>38.299456403240789</v>
      </c>
      <c r="H62">
        <v>1489.3634215810675</v>
      </c>
      <c r="L62" s="292">
        <v>568.11520805236808</v>
      </c>
      <c r="M62" s="294">
        <v>27.041309674506387</v>
      </c>
      <c r="N62">
        <v>184561.31414358012</v>
      </c>
      <c r="O62">
        <v>265840.85928295733</v>
      </c>
    </row>
    <row r="63" spans="2:15" ht="18" customHeight="1" x14ac:dyDescent="0.25">
      <c r="B63" t="s">
        <v>214</v>
      </c>
      <c r="C63" t="s">
        <v>214</v>
      </c>
      <c r="D63" t="s">
        <v>225</v>
      </c>
      <c r="E63" t="s">
        <v>219</v>
      </c>
      <c r="F63">
        <v>581.07845200560064</v>
      </c>
      <c r="G63">
        <v>34.921316051746054</v>
      </c>
      <c r="H63">
        <v>2260.5597766002988</v>
      </c>
      <c r="I63">
        <v>564.6881935951983</v>
      </c>
      <c r="L63" s="292">
        <v>1212.5058479186828</v>
      </c>
      <c r="M63" s="294">
        <v>41.463220830819552</v>
      </c>
      <c r="N63">
        <v>192504.18585641999</v>
      </c>
      <c r="O63">
        <v>111224.64071704261</v>
      </c>
    </row>
    <row r="64" spans="2:15" ht="18" customHeight="1" x14ac:dyDescent="0.25">
      <c r="B64" t="s">
        <v>229</v>
      </c>
      <c r="C64" t="s">
        <v>215</v>
      </c>
      <c r="D64" t="s">
        <v>225</v>
      </c>
      <c r="E64" t="s">
        <v>219</v>
      </c>
      <c r="F64">
        <v>94.68116742747965</v>
      </c>
      <c r="G64">
        <v>5.0107866262460981</v>
      </c>
      <c r="H64">
        <v>374.91270484594111</v>
      </c>
      <c r="L64" s="292">
        <v>155.49333850073171</v>
      </c>
      <c r="M64" s="294">
        <v>9.8374988160406822</v>
      </c>
      <c r="N64">
        <v>6383.8288095811586</v>
      </c>
      <c r="O64">
        <v>3546.5715608784194</v>
      </c>
    </row>
    <row r="65" spans="2:15" ht="18" customHeight="1" x14ac:dyDescent="0.25">
      <c r="B65" t="s">
        <v>230</v>
      </c>
      <c r="C65" t="s">
        <v>216</v>
      </c>
      <c r="D65" t="s">
        <v>225</v>
      </c>
      <c r="E65" t="s">
        <v>219</v>
      </c>
      <c r="G65">
        <v>4.3961657091933573</v>
      </c>
      <c r="H65">
        <v>357.6187963451689</v>
      </c>
      <c r="K65">
        <v>5.8447350342248967</v>
      </c>
      <c r="L65" s="292">
        <v>164.63569475926658</v>
      </c>
      <c r="M65" s="294">
        <v>6.8235925750171411</v>
      </c>
      <c r="N65">
        <v>12896.871190418842</v>
      </c>
      <c r="O65">
        <v>15734.12843912158</v>
      </c>
    </row>
    <row r="66" spans="2:15" ht="18" customHeight="1" x14ac:dyDescent="0.25">
      <c r="B66" t="s">
        <v>210</v>
      </c>
      <c r="C66" t="s">
        <v>211</v>
      </c>
      <c r="D66" t="s">
        <v>225</v>
      </c>
      <c r="E66" t="s">
        <v>220</v>
      </c>
      <c r="G66">
        <v>0.63138856565852153</v>
      </c>
      <c r="H66">
        <v>1113.888314167604</v>
      </c>
      <c r="I66">
        <v>690.36388066018901</v>
      </c>
      <c r="L66" s="292">
        <v>491.57085635702424</v>
      </c>
      <c r="M66" s="294">
        <v>38.100183030223356</v>
      </c>
      <c r="N66">
        <v>8382685.1325270403</v>
      </c>
      <c r="O66">
        <v>9837613.5550180133</v>
      </c>
    </row>
    <row r="67" spans="2:15" ht="18" customHeight="1" x14ac:dyDescent="0.25">
      <c r="B67" t="s">
        <v>214</v>
      </c>
      <c r="C67" t="s">
        <v>214</v>
      </c>
      <c r="D67" t="s">
        <v>225</v>
      </c>
      <c r="E67" t="s">
        <v>220</v>
      </c>
      <c r="F67">
        <v>325.64536148264864</v>
      </c>
      <c r="G67">
        <v>18.988280040292452</v>
      </c>
      <c r="H67">
        <v>1610.1519152173478</v>
      </c>
      <c r="I67">
        <v>847.03229039279631</v>
      </c>
      <c r="K67">
        <v>14.035416409150798</v>
      </c>
      <c r="L67" s="292">
        <v>1134.0672328549574</v>
      </c>
      <c r="M67" s="294">
        <v>32.40975988875212</v>
      </c>
      <c r="N67">
        <v>4364785.2674729815</v>
      </c>
      <c r="O67">
        <v>2909856.844981981</v>
      </c>
    </row>
    <row r="68" spans="2:15" ht="18" customHeight="1" x14ac:dyDescent="0.25">
      <c r="B68" t="s">
        <v>229</v>
      </c>
      <c r="C68" t="s">
        <v>215</v>
      </c>
      <c r="D68" t="s">
        <v>225</v>
      </c>
      <c r="E68" t="s">
        <v>220</v>
      </c>
      <c r="F68">
        <v>27.690188715486876</v>
      </c>
      <c r="G68">
        <v>5.1396492257533808</v>
      </c>
      <c r="H68">
        <v>265.24829378891758</v>
      </c>
      <c r="I68">
        <v>44.452537923398324</v>
      </c>
      <c r="L68" s="292">
        <v>150.4646591710208</v>
      </c>
      <c r="M68" s="294">
        <v>3.9756529075733384</v>
      </c>
      <c r="N68">
        <v>434102.21831838257</v>
      </c>
      <c r="O68">
        <v>241167.89906576852</v>
      </c>
    </row>
    <row r="69" spans="2:15" ht="18" customHeight="1" x14ac:dyDescent="0.25">
      <c r="B69" t="s">
        <v>230</v>
      </c>
      <c r="C69" t="s">
        <v>216</v>
      </c>
      <c r="D69" t="s">
        <v>225</v>
      </c>
      <c r="E69" t="s">
        <v>220</v>
      </c>
      <c r="G69">
        <v>4.4853867844722011</v>
      </c>
      <c r="H69">
        <v>352.53951833290222</v>
      </c>
      <c r="I69">
        <v>94.060703930870361</v>
      </c>
      <c r="K69">
        <v>5.8447350342249003</v>
      </c>
      <c r="L69" s="292">
        <v>159.72391009543685</v>
      </c>
      <c r="M69" s="294">
        <v>9.561302325261698</v>
      </c>
      <c r="N69">
        <v>147097.88168161587</v>
      </c>
      <c r="O69">
        <v>340032.20093423099</v>
      </c>
    </row>
    <row r="70" spans="2:15" ht="18" customHeight="1" x14ac:dyDescent="0.25">
      <c r="B70" t="s">
        <v>210</v>
      </c>
      <c r="C70" t="s">
        <v>211</v>
      </c>
      <c r="D70" t="s">
        <v>225</v>
      </c>
      <c r="E70" t="s">
        <v>221</v>
      </c>
      <c r="G70">
        <v>26.432221316886306</v>
      </c>
      <c r="H70">
        <v>589.23937942108671</v>
      </c>
      <c r="L70" s="292">
        <v>456.84647678401922</v>
      </c>
      <c r="M70" s="294">
        <v>32.260322009928529</v>
      </c>
    </row>
    <row r="71" spans="2:15" ht="18" customHeight="1" x14ac:dyDescent="0.25">
      <c r="B71" t="s">
        <v>214</v>
      </c>
      <c r="C71" t="s">
        <v>214</v>
      </c>
      <c r="D71" t="s">
        <v>225</v>
      </c>
      <c r="E71" t="s">
        <v>221</v>
      </c>
      <c r="F71">
        <v>396.04624834821368</v>
      </c>
      <c r="G71">
        <v>27.488376859572909</v>
      </c>
      <c r="H71">
        <v>1740.1431373829621</v>
      </c>
      <c r="K71">
        <v>35.088541022876925</v>
      </c>
      <c r="L71" s="292">
        <v>1242.4776521123099</v>
      </c>
      <c r="M71" s="294">
        <v>27.585488138679377</v>
      </c>
    </row>
    <row r="72" spans="2:15" ht="18" customHeight="1" x14ac:dyDescent="0.25">
      <c r="B72" t="s">
        <v>229</v>
      </c>
      <c r="C72" t="s">
        <v>215</v>
      </c>
      <c r="D72" t="s">
        <v>225</v>
      </c>
      <c r="E72" t="s">
        <v>221</v>
      </c>
      <c r="F72">
        <v>102.07105956357475</v>
      </c>
      <c r="G72">
        <v>5.3081603461196423</v>
      </c>
      <c r="H72">
        <v>244.80012634415445</v>
      </c>
      <c r="I72">
        <v>690.36388066019094</v>
      </c>
      <c r="J72">
        <v>217.62865322565432</v>
      </c>
      <c r="L72" s="292">
        <v>153.57340910524147</v>
      </c>
      <c r="M72" s="294">
        <v>7.9095108640406231</v>
      </c>
      <c r="N72">
        <v>2686562.1275349953</v>
      </c>
      <c r="O72">
        <v>3350662.5430716961</v>
      </c>
    </row>
    <row r="73" spans="2:15" ht="18" customHeight="1" x14ac:dyDescent="0.25">
      <c r="B73" t="s">
        <v>230</v>
      </c>
      <c r="C73" t="s">
        <v>216</v>
      </c>
      <c r="D73" t="s">
        <v>225</v>
      </c>
      <c r="E73" t="s">
        <v>221</v>
      </c>
      <c r="G73">
        <v>4.4042767160368799</v>
      </c>
      <c r="H73">
        <v>363.16837787709005</v>
      </c>
      <c r="I73">
        <v>734.09465167375743</v>
      </c>
      <c r="K73">
        <v>5.8447350342248932</v>
      </c>
      <c r="L73" s="292">
        <v>170.90641688177658</v>
      </c>
      <c r="M73" s="294">
        <v>9.9771925347138222</v>
      </c>
      <c r="N73">
        <v>1747632.6724650052</v>
      </c>
      <c r="O73">
        <v>1083532.2569283028</v>
      </c>
    </row>
    <row r="74" spans="2:15" ht="18" customHeight="1" x14ac:dyDescent="0.25">
      <c r="B74" t="s">
        <v>210</v>
      </c>
      <c r="C74" t="s">
        <v>211</v>
      </c>
      <c r="D74" t="s">
        <v>225</v>
      </c>
      <c r="E74" t="s">
        <v>222</v>
      </c>
      <c r="G74">
        <v>39.677031455586707</v>
      </c>
      <c r="H74">
        <v>239.52865203385932</v>
      </c>
      <c r="J74">
        <v>1126.6170512215074</v>
      </c>
      <c r="L74" s="292">
        <v>452.82222980253556</v>
      </c>
      <c r="M74" s="294">
        <v>41.09761496159129</v>
      </c>
      <c r="N74">
        <v>21534.03615154868</v>
      </c>
      <c r="O74">
        <v>11963.353417527043</v>
      </c>
    </row>
    <row r="75" spans="2:15" ht="18" customHeight="1" x14ac:dyDescent="0.25">
      <c r="B75" t="s">
        <v>214</v>
      </c>
      <c r="C75" t="s">
        <v>214</v>
      </c>
      <c r="D75" t="s">
        <v>225</v>
      </c>
      <c r="E75" t="s">
        <v>222</v>
      </c>
      <c r="F75">
        <v>944.49414863849654</v>
      </c>
      <c r="G75">
        <v>30.872492434849395</v>
      </c>
      <c r="H75">
        <v>1573.3342449949416</v>
      </c>
      <c r="I75">
        <v>94.060703930870204</v>
      </c>
      <c r="K75">
        <v>56.141665636603051</v>
      </c>
      <c r="L75" s="292">
        <v>1201.9239729007857</v>
      </c>
      <c r="M75" s="294">
        <v>26.751373710542005</v>
      </c>
      <c r="N75">
        <v>85748.663848451411</v>
      </c>
      <c r="O75">
        <v>95319.346582473023</v>
      </c>
    </row>
    <row r="76" spans="2:15" ht="18" customHeight="1" x14ac:dyDescent="0.25">
      <c r="B76" t="s">
        <v>229</v>
      </c>
      <c r="C76" t="s">
        <v>215</v>
      </c>
      <c r="D76" t="s">
        <v>225</v>
      </c>
      <c r="E76" t="s">
        <v>222</v>
      </c>
      <c r="F76">
        <v>138.27568921847509</v>
      </c>
      <c r="G76">
        <v>5.2983847285393031</v>
      </c>
      <c r="H76">
        <v>230.39750405697259</v>
      </c>
      <c r="I76">
        <v>414.21832839611403</v>
      </c>
      <c r="J76">
        <v>290.17153763420555</v>
      </c>
      <c r="L76" s="292">
        <v>154.37445864566476</v>
      </c>
      <c r="M76" s="294">
        <v>10.266395901414034</v>
      </c>
      <c r="N76">
        <v>6394387.6238709865</v>
      </c>
      <c r="O76">
        <v>7443900.081033471</v>
      </c>
    </row>
    <row r="77" spans="2:15" ht="18" customHeight="1" x14ac:dyDescent="0.25">
      <c r="B77" t="s">
        <v>230</v>
      </c>
      <c r="C77" t="s">
        <v>216</v>
      </c>
      <c r="D77" t="s">
        <v>225</v>
      </c>
      <c r="E77" t="s">
        <v>222</v>
      </c>
      <c r="G77">
        <v>4.3961657091933484</v>
      </c>
      <c r="H77">
        <v>357.61879634516816</v>
      </c>
      <c r="I77">
        <v>847.03229039279688</v>
      </c>
      <c r="K77">
        <v>5.8447350342248994</v>
      </c>
      <c r="L77" s="292">
        <v>164.63569475926622</v>
      </c>
      <c r="M77" s="294">
        <v>9.8129873240922958</v>
      </c>
      <c r="N77">
        <v>2635984.7761290143</v>
      </c>
      <c r="O77">
        <v>1586472.3189665372</v>
      </c>
    </row>
    <row r="78" spans="2:15" ht="18" customHeight="1" x14ac:dyDescent="0.25">
      <c r="B78" t="s">
        <v>210</v>
      </c>
      <c r="C78" t="s">
        <v>211</v>
      </c>
      <c r="D78" t="s">
        <v>225</v>
      </c>
      <c r="E78" t="s">
        <v>223</v>
      </c>
      <c r="G78">
        <v>38.299456403240796</v>
      </c>
      <c r="H78">
        <v>1489.3634215810696</v>
      </c>
      <c r="L78" s="292">
        <v>568.11520805236955</v>
      </c>
      <c r="M78" s="294">
        <v>26.822055577017018</v>
      </c>
      <c r="N78">
        <v>36317.911478456321</v>
      </c>
      <c r="O78">
        <v>20176.617488031316</v>
      </c>
    </row>
    <row r="79" spans="2:15" ht="18" customHeight="1" x14ac:dyDescent="0.25">
      <c r="B79" t="s">
        <v>214</v>
      </c>
      <c r="C79" t="s">
        <v>214</v>
      </c>
      <c r="D79" t="s">
        <v>225</v>
      </c>
      <c r="E79" t="s">
        <v>223</v>
      </c>
      <c r="F79">
        <v>1098.0274960157781</v>
      </c>
      <c r="G79">
        <v>26.539787019807854</v>
      </c>
      <c r="H79">
        <v>2716.4890241090648</v>
      </c>
      <c r="I79">
        <v>94.060703930870133</v>
      </c>
      <c r="L79" s="292">
        <v>1214.1947743911112</v>
      </c>
      <c r="M79" s="294">
        <v>46.780102278002502</v>
      </c>
      <c r="N79">
        <v>144454.08852154386</v>
      </c>
      <c r="O79">
        <v>160595.38251196878</v>
      </c>
    </row>
    <row r="80" spans="2:15" ht="18" customHeight="1" x14ac:dyDescent="0.25">
      <c r="B80" t="s">
        <v>229</v>
      </c>
      <c r="C80" t="s">
        <v>215</v>
      </c>
      <c r="D80" t="s">
        <v>225</v>
      </c>
      <c r="E80" t="s">
        <v>223</v>
      </c>
      <c r="F80">
        <v>86.999184693119958</v>
      </c>
      <c r="G80">
        <v>4.7779888979408698</v>
      </c>
      <c r="H80">
        <v>294.58696881836045</v>
      </c>
      <c r="J80">
        <v>145.08576881710314</v>
      </c>
      <c r="L80" s="292">
        <v>159.44242132156282</v>
      </c>
      <c r="M80" s="294">
        <v>7.4914089649710807</v>
      </c>
      <c r="N80">
        <v>1230433.1308447968</v>
      </c>
      <c r="O80">
        <v>1553228.2645508284</v>
      </c>
    </row>
    <row r="81" spans="2:15" ht="18" customHeight="1" x14ac:dyDescent="0.25">
      <c r="B81" t="s">
        <v>230</v>
      </c>
      <c r="C81" t="s">
        <v>216</v>
      </c>
      <c r="D81" t="s">
        <v>225</v>
      </c>
      <c r="E81" t="s">
        <v>223</v>
      </c>
      <c r="G81">
        <v>4.396165709193359</v>
      </c>
      <c r="H81">
        <v>357.61879634516924</v>
      </c>
      <c r="I81">
        <v>282.34409679759943</v>
      </c>
      <c r="K81">
        <v>5.8447350342249038</v>
      </c>
      <c r="L81" s="292">
        <v>164.6356947592663</v>
      </c>
      <c r="M81" s="294">
        <v>6.8505316498175022</v>
      </c>
      <c r="N81">
        <v>857100.56915520423</v>
      </c>
      <c r="O81">
        <v>534305.43544917018</v>
      </c>
    </row>
    <row r="82" spans="2:15" ht="18" customHeight="1" x14ac:dyDescent="0.25">
      <c r="B82" t="s">
        <v>210</v>
      </c>
      <c r="C82" t="s">
        <v>211</v>
      </c>
      <c r="D82" t="s">
        <v>225</v>
      </c>
      <c r="E82" t="s">
        <v>224</v>
      </c>
      <c r="G82">
        <v>38.299456403240825</v>
      </c>
      <c r="H82">
        <v>1489.3634215810666</v>
      </c>
      <c r="L82" s="292">
        <v>568.11520805236796</v>
      </c>
      <c r="M82" s="294">
        <v>26.805942128341663</v>
      </c>
      <c r="N82">
        <v>40285.352554063604</v>
      </c>
      <c r="O82">
        <v>22380.751418924148</v>
      </c>
    </row>
    <row r="83" spans="2:15" ht="18" customHeight="1" x14ac:dyDescent="0.25">
      <c r="B83" t="s">
        <v>214</v>
      </c>
      <c r="C83" t="s">
        <v>214</v>
      </c>
      <c r="D83" t="s">
        <v>225</v>
      </c>
      <c r="E83" t="s">
        <v>224</v>
      </c>
      <c r="F83">
        <v>1098.0274960157765</v>
      </c>
      <c r="G83">
        <v>27.68174799152802</v>
      </c>
      <c r="H83">
        <v>2716.4890241090611</v>
      </c>
      <c r="L83" s="292">
        <v>1214.1947743911089</v>
      </c>
      <c r="M83" s="294">
        <v>46.713341482732631</v>
      </c>
      <c r="N83">
        <v>44925.747445936482</v>
      </c>
      <c r="O83">
        <v>62830.348581075763</v>
      </c>
    </row>
    <row r="84" spans="2:15" ht="18" customHeight="1" x14ac:dyDescent="0.25">
      <c r="B84" t="s">
        <v>229</v>
      </c>
      <c r="C84" t="s">
        <v>215</v>
      </c>
      <c r="D84" t="s">
        <v>225</v>
      </c>
      <c r="E84" t="s">
        <v>224</v>
      </c>
      <c r="F84">
        <v>86.999184693119858</v>
      </c>
      <c r="G84">
        <v>5.2671516565139562</v>
      </c>
      <c r="H84">
        <v>294.58696881836033</v>
      </c>
      <c r="J84">
        <v>145.08576881710297</v>
      </c>
      <c r="L84" s="292">
        <v>159.44242132156268</v>
      </c>
      <c r="M84" s="294">
        <v>7.4627635938290302</v>
      </c>
      <c r="N84">
        <v>164102.59678975571</v>
      </c>
      <c r="O84">
        <v>205288.75912780748</v>
      </c>
    </row>
    <row r="85" spans="2:15" ht="18" customHeight="1" x14ac:dyDescent="0.25">
      <c r="B85" t="s">
        <v>230</v>
      </c>
      <c r="C85" t="s">
        <v>216</v>
      </c>
      <c r="D85" t="s">
        <v>225</v>
      </c>
      <c r="E85" t="s">
        <v>224</v>
      </c>
      <c r="G85">
        <v>4.3961657091933573</v>
      </c>
      <c r="H85">
        <v>357.61879634516885</v>
      </c>
      <c r="I85">
        <v>282.34409679759932</v>
      </c>
      <c r="K85">
        <v>5.8447350342248967</v>
      </c>
      <c r="L85" s="292">
        <v>164.63569475926641</v>
      </c>
      <c r="M85" s="294">
        <v>6.8512217733508782</v>
      </c>
      <c r="N85">
        <v>109359.40321024424</v>
      </c>
      <c r="O85">
        <v>68173.24087219256</v>
      </c>
    </row>
    <row r="86" spans="2:15" ht="18" customHeight="1" x14ac:dyDescent="0.25">
      <c r="B86" t="s">
        <v>210</v>
      </c>
      <c r="C86" t="s">
        <v>211</v>
      </c>
      <c r="D86" t="s">
        <v>226</v>
      </c>
      <c r="E86" t="s">
        <v>213</v>
      </c>
      <c r="G86">
        <v>32.374619564318351</v>
      </c>
      <c r="H86">
        <v>1938.0255626604965</v>
      </c>
      <c r="J86">
        <v>25.711973460451929</v>
      </c>
      <c r="K86">
        <v>2.6620851677547219</v>
      </c>
      <c r="L86" s="292">
        <v>803.9601079429558</v>
      </c>
      <c r="M86" s="294">
        <v>39.39760372031423</v>
      </c>
      <c r="N86">
        <v>3971.0028724953804</v>
      </c>
      <c r="O86">
        <v>2206.1127069418781</v>
      </c>
    </row>
    <row r="87" spans="2:15" ht="18" customHeight="1" x14ac:dyDescent="0.25">
      <c r="B87" t="s">
        <v>214</v>
      </c>
      <c r="C87" t="s">
        <v>214</v>
      </c>
      <c r="D87" t="s">
        <v>226</v>
      </c>
      <c r="E87" t="s">
        <v>213</v>
      </c>
      <c r="F87">
        <v>954.64427301081309</v>
      </c>
      <c r="G87">
        <v>37.496832475824924</v>
      </c>
      <c r="H87">
        <v>1543.4830032312336</v>
      </c>
      <c r="J87">
        <v>71.225143026292116</v>
      </c>
      <c r="K87">
        <v>30.708511663524664</v>
      </c>
      <c r="L87" s="292">
        <v>876.27282774749222</v>
      </c>
      <c r="M87" s="294">
        <v>32.270034420713117</v>
      </c>
      <c r="N87">
        <v>4370.6971275046226</v>
      </c>
      <c r="O87">
        <v>6135.5872930581227</v>
      </c>
    </row>
    <row r="88" spans="2:15" ht="18" customHeight="1" x14ac:dyDescent="0.25">
      <c r="B88" t="s">
        <v>229</v>
      </c>
      <c r="C88" t="s">
        <v>215</v>
      </c>
      <c r="D88" t="s">
        <v>226</v>
      </c>
      <c r="E88" t="s">
        <v>213</v>
      </c>
      <c r="F88">
        <v>37.273528547644702</v>
      </c>
      <c r="G88">
        <v>3.1062817767138102</v>
      </c>
      <c r="H88">
        <v>245.54571429100247</v>
      </c>
      <c r="I88">
        <v>139.71570261406464</v>
      </c>
      <c r="K88">
        <v>0.33808992303281959</v>
      </c>
      <c r="L88" s="292">
        <v>121.63135437672216</v>
      </c>
      <c r="M88" s="294">
        <v>4.3061064028885907</v>
      </c>
      <c r="N88">
        <v>14143589.560237553</v>
      </c>
      <c r="O88">
        <v>15291194.099999996</v>
      </c>
    </row>
    <row r="89" spans="2:15" ht="18" customHeight="1" x14ac:dyDescent="0.25">
      <c r="B89" t="s">
        <v>230</v>
      </c>
      <c r="C89" t="s">
        <v>216</v>
      </c>
      <c r="D89" t="s">
        <v>226</v>
      </c>
      <c r="E89" t="s">
        <v>213</v>
      </c>
      <c r="G89">
        <v>3.7097997504933846</v>
      </c>
      <c r="H89">
        <v>110.02306738463186</v>
      </c>
      <c r="I89">
        <v>447.32615167711526</v>
      </c>
      <c r="J89">
        <v>188.65585975927581</v>
      </c>
      <c r="K89">
        <v>5.5637137176319609</v>
      </c>
      <c r="L89" s="292">
        <v>118.6122609084245</v>
      </c>
      <c r="M89" s="294">
        <v>6.719697457942349</v>
      </c>
      <c r="N89">
        <v>3270330.7397624291</v>
      </c>
      <c r="O89">
        <v>2122726.1999999997</v>
      </c>
    </row>
    <row r="90" spans="2:15" ht="18" customHeight="1" x14ac:dyDescent="0.25">
      <c r="B90" t="s">
        <v>210</v>
      </c>
      <c r="C90" t="s">
        <v>211</v>
      </c>
      <c r="D90" t="s">
        <v>226</v>
      </c>
      <c r="E90" t="s">
        <v>217</v>
      </c>
      <c r="G90">
        <v>4.1968110410596413</v>
      </c>
      <c r="H90">
        <v>1805.3369560766746</v>
      </c>
      <c r="I90">
        <v>19.687139347986719</v>
      </c>
      <c r="L90" s="292">
        <v>790.73890259873497</v>
      </c>
      <c r="M90" s="294">
        <v>26.442773460960634</v>
      </c>
      <c r="N90">
        <v>5513.9400000000014</v>
      </c>
      <c r="O90">
        <v>3063.3000000000011</v>
      </c>
    </row>
    <row r="91" spans="2:15" ht="18" customHeight="1" x14ac:dyDescent="0.25">
      <c r="B91" t="s">
        <v>214</v>
      </c>
      <c r="C91" t="s">
        <v>214</v>
      </c>
      <c r="D91" t="s">
        <v>226</v>
      </c>
      <c r="E91" t="s">
        <v>217</v>
      </c>
      <c r="F91">
        <v>340.37206728612159</v>
      </c>
      <c r="G91">
        <v>32.792754984547585</v>
      </c>
      <c r="H91">
        <v>1923.7152159024979</v>
      </c>
      <c r="I91">
        <v>24.458391045343777</v>
      </c>
      <c r="J91">
        <v>0</v>
      </c>
      <c r="K91">
        <v>6.4619276037565472</v>
      </c>
      <c r="L91" s="292">
        <v>850.82605623566656</v>
      </c>
      <c r="M91" s="294">
        <v>24.724119995116975</v>
      </c>
      <c r="N91">
        <v>594351.35999999975</v>
      </c>
      <c r="O91">
        <v>596801.99999999965</v>
      </c>
    </row>
    <row r="92" spans="2:15" ht="18" customHeight="1" x14ac:dyDescent="0.25">
      <c r="B92" t="s">
        <v>229</v>
      </c>
      <c r="C92" t="s">
        <v>215</v>
      </c>
      <c r="D92" t="s">
        <v>226</v>
      </c>
      <c r="E92" t="s">
        <v>217</v>
      </c>
      <c r="F92">
        <v>33.005542929089636</v>
      </c>
      <c r="G92">
        <v>2.7018106108971258</v>
      </c>
      <c r="H92">
        <v>275.71542230370846</v>
      </c>
      <c r="L92" s="292">
        <v>128.95995648183379</v>
      </c>
      <c r="M92" s="294">
        <v>4.020869705264416</v>
      </c>
      <c r="N92">
        <v>5351650.7448810348</v>
      </c>
      <c r="O92">
        <v>5783082.6479713144</v>
      </c>
    </row>
    <row r="93" spans="2:15" ht="18" customHeight="1" x14ac:dyDescent="0.25">
      <c r="B93" t="s">
        <v>230</v>
      </c>
      <c r="C93" t="s">
        <v>216</v>
      </c>
      <c r="D93" t="s">
        <v>226</v>
      </c>
      <c r="E93" t="s">
        <v>217</v>
      </c>
      <c r="G93">
        <v>3.5527097820010045</v>
      </c>
      <c r="H93">
        <v>115.95193524019567</v>
      </c>
      <c r="I93">
        <v>0</v>
      </c>
      <c r="J93">
        <v>218.49233996857703</v>
      </c>
      <c r="K93">
        <v>5.3005300986015333</v>
      </c>
      <c r="L93" s="292">
        <v>121.66349211527498</v>
      </c>
      <c r="M93" s="294">
        <v>6.5352452392807763</v>
      </c>
      <c r="N93">
        <v>1249081.1551189478</v>
      </c>
      <c r="O93">
        <v>817649.25202867738</v>
      </c>
    </row>
    <row r="94" spans="2:15" ht="18" customHeight="1" x14ac:dyDescent="0.25">
      <c r="B94" t="s">
        <v>210</v>
      </c>
      <c r="C94" t="s">
        <v>211</v>
      </c>
      <c r="D94" t="s">
        <v>226</v>
      </c>
      <c r="E94" t="s">
        <v>218</v>
      </c>
      <c r="G94">
        <v>58.494348621973302</v>
      </c>
      <c r="H94">
        <v>2290.5706442098217</v>
      </c>
      <c r="L94" s="292">
        <v>873.73437485961415</v>
      </c>
      <c r="M94" s="294">
        <v>40.84859960847394</v>
      </c>
      <c r="N94">
        <v>2783.6073549985108</v>
      </c>
      <c r="O94">
        <v>1546.4485305547282</v>
      </c>
    </row>
    <row r="95" spans="2:15" ht="18" customHeight="1" x14ac:dyDescent="0.25">
      <c r="B95" t="s">
        <v>214</v>
      </c>
      <c r="C95" t="s">
        <v>214</v>
      </c>
      <c r="D95" t="s">
        <v>226</v>
      </c>
      <c r="E95" t="s">
        <v>218</v>
      </c>
      <c r="F95">
        <v>1547.5293242343309</v>
      </c>
      <c r="G95">
        <v>35.905522180609218</v>
      </c>
      <c r="H95">
        <v>2440.4425161023892</v>
      </c>
      <c r="J95">
        <v>0</v>
      </c>
      <c r="K95">
        <v>17.480772760879635</v>
      </c>
      <c r="L95" s="292">
        <v>949.55584366670826</v>
      </c>
      <c r="M95" s="294">
        <v>37.832709742411097</v>
      </c>
      <c r="N95">
        <v>284964.29264500132</v>
      </c>
      <c r="O95">
        <v>286201.45146944508</v>
      </c>
    </row>
    <row r="96" spans="2:15" ht="18" customHeight="1" x14ac:dyDescent="0.25">
      <c r="B96" t="s">
        <v>229</v>
      </c>
      <c r="C96" t="s">
        <v>215</v>
      </c>
      <c r="D96" t="s">
        <v>226</v>
      </c>
      <c r="E96" t="s">
        <v>218</v>
      </c>
      <c r="F96">
        <v>70.167955244714406</v>
      </c>
      <c r="G96">
        <v>4.2693333851493884</v>
      </c>
      <c r="H96">
        <v>256.44751616920252</v>
      </c>
      <c r="K96">
        <v>5.0562880802754213</v>
      </c>
      <c r="L96" s="292">
        <v>121.2573227450723</v>
      </c>
      <c r="M96" s="294">
        <v>4.2768784736328405</v>
      </c>
      <c r="N96">
        <v>435086.61296419409</v>
      </c>
      <c r="O96">
        <v>478616.58289579314</v>
      </c>
    </row>
    <row r="97" spans="2:15" ht="18" customHeight="1" x14ac:dyDescent="0.25">
      <c r="B97" t="s">
        <v>230</v>
      </c>
      <c r="C97" t="s">
        <v>216</v>
      </c>
      <c r="D97" t="s">
        <v>226</v>
      </c>
      <c r="E97" t="s">
        <v>218</v>
      </c>
      <c r="G97">
        <v>4.0635284481460525</v>
      </c>
      <c r="H97">
        <v>126.64630547555436</v>
      </c>
      <c r="I97">
        <v>0</v>
      </c>
      <c r="J97">
        <v>217.91436586293068</v>
      </c>
      <c r="K97">
        <v>5.3005300986015254</v>
      </c>
      <c r="L97" s="292">
        <v>122.24878095116321</v>
      </c>
      <c r="M97" s="294">
        <v>7.2283793071396403</v>
      </c>
      <c r="N97">
        <v>111915.7870358059</v>
      </c>
      <c r="O97">
        <v>68385.817104207017</v>
      </c>
    </row>
    <row r="98" spans="2:15" ht="18" customHeight="1" x14ac:dyDescent="0.25">
      <c r="B98" t="s">
        <v>210</v>
      </c>
      <c r="C98" t="s">
        <v>211</v>
      </c>
      <c r="D98" t="s">
        <v>226</v>
      </c>
      <c r="E98" t="s">
        <v>219</v>
      </c>
      <c r="G98">
        <v>81.500204836206436</v>
      </c>
      <c r="H98">
        <v>2216.2140603170965</v>
      </c>
      <c r="L98" s="292">
        <v>811.07487613508829</v>
      </c>
      <c r="M98" s="294">
        <v>59.286191416376198</v>
      </c>
      <c r="N98">
        <v>91.06318671521808</v>
      </c>
      <c r="O98">
        <v>50.590659286232274</v>
      </c>
    </row>
    <row r="99" spans="2:15" ht="18" customHeight="1" x14ac:dyDescent="0.25">
      <c r="B99" t="s">
        <v>214</v>
      </c>
      <c r="C99" t="s">
        <v>214</v>
      </c>
      <c r="D99" t="s">
        <v>226</v>
      </c>
      <c r="E99" t="s">
        <v>219</v>
      </c>
      <c r="F99">
        <v>3099.8656895663871</v>
      </c>
      <c r="G99">
        <v>43.589816623409092</v>
      </c>
      <c r="H99">
        <v>2085.2979726816138</v>
      </c>
      <c r="J99">
        <v>0</v>
      </c>
      <c r="K99">
        <v>105.09555012834045</v>
      </c>
      <c r="L99" s="292">
        <v>888.17035653335142</v>
      </c>
      <c r="M99" s="294">
        <v>45.655650405947206</v>
      </c>
      <c r="N99">
        <v>13650.436813284792</v>
      </c>
      <c r="O99">
        <v>13690.909340713777</v>
      </c>
    </row>
    <row r="100" spans="2:15" ht="18" customHeight="1" x14ac:dyDescent="0.25">
      <c r="B100" t="s">
        <v>229</v>
      </c>
      <c r="C100" t="s">
        <v>215</v>
      </c>
      <c r="D100" t="s">
        <v>226</v>
      </c>
      <c r="E100" t="s">
        <v>219</v>
      </c>
      <c r="G100">
        <v>81.500204836206436</v>
      </c>
      <c r="N100">
        <v>945038.62531674909</v>
      </c>
      <c r="O100">
        <v>995426.23653598526</v>
      </c>
    </row>
    <row r="101" spans="2:15" ht="18" customHeight="1" x14ac:dyDescent="0.25">
      <c r="B101" t="s">
        <v>230</v>
      </c>
      <c r="C101" t="s">
        <v>216</v>
      </c>
      <c r="D101" t="s">
        <v>226</v>
      </c>
      <c r="E101" t="s">
        <v>219</v>
      </c>
      <c r="G101">
        <v>43.589816623409092</v>
      </c>
      <c r="H101">
        <v>37.046834889209322</v>
      </c>
      <c r="I101">
        <v>0</v>
      </c>
      <c r="J101">
        <v>341.56966319499907</v>
      </c>
      <c r="K101">
        <v>5.3005300986015236</v>
      </c>
      <c r="L101" s="292">
        <v>116.3750289357794</v>
      </c>
      <c r="M101" s="294">
        <v>8.6065170709031449</v>
      </c>
      <c r="N101">
        <v>134561.57468325141</v>
      </c>
      <c r="O101">
        <v>84173.963464015789</v>
      </c>
    </row>
    <row r="102" spans="2:15" ht="18" customHeight="1" x14ac:dyDescent="0.25">
      <c r="B102" t="s">
        <v>210</v>
      </c>
      <c r="C102" t="s">
        <v>211</v>
      </c>
      <c r="D102" t="s">
        <v>226</v>
      </c>
      <c r="E102" t="s">
        <v>220</v>
      </c>
      <c r="H102">
        <v>1828.3083874901513</v>
      </c>
      <c r="L102" s="292">
        <v>798.58185480251632</v>
      </c>
      <c r="M102" s="294">
        <v>35.944886032490281</v>
      </c>
      <c r="N102" t="s">
        <v>227</v>
      </c>
      <c r="O102" t="s">
        <v>227</v>
      </c>
    </row>
    <row r="103" spans="2:15" ht="18" customHeight="1" x14ac:dyDescent="0.25">
      <c r="B103" t="s">
        <v>214</v>
      </c>
      <c r="C103" t="s">
        <v>214</v>
      </c>
      <c r="D103" t="s">
        <v>226</v>
      </c>
      <c r="E103" t="s">
        <v>220</v>
      </c>
      <c r="F103">
        <v>388.96350036691166</v>
      </c>
      <c r="G103">
        <v>4.5124230927899385</v>
      </c>
      <c r="H103">
        <v>811.17559474622351</v>
      </c>
      <c r="J103">
        <v>0</v>
      </c>
      <c r="K103">
        <v>28.470272878848736</v>
      </c>
      <c r="L103" s="292">
        <v>914.74840225554328</v>
      </c>
      <c r="M103" s="294">
        <v>29.982342465668243</v>
      </c>
      <c r="N103">
        <v>48137.500000000007</v>
      </c>
      <c r="O103">
        <v>48137.500000000007</v>
      </c>
    </row>
    <row r="104" spans="2:15" ht="18" customHeight="1" x14ac:dyDescent="0.25">
      <c r="B104" t="s">
        <v>229</v>
      </c>
      <c r="C104" t="s">
        <v>215</v>
      </c>
      <c r="D104" t="s">
        <v>226</v>
      </c>
      <c r="E104" t="s">
        <v>220</v>
      </c>
      <c r="F104">
        <v>28.789289694175295</v>
      </c>
      <c r="G104">
        <v>5.9058986506192692</v>
      </c>
      <c r="H104">
        <v>178.03834467625083</v>
      </c>
      <c r="I104">
        <v>280.31626218602719</v>
      </c>
      <c r="L104" s="292">
        <v>112.59353855502512</v>
      </c>
      <c r="M104" s="294">
        <v>4.8059263893833197</v>
      </c>
      <c r="N104">
        <v>3519555.4246111689</v>
      </c>
      <c r="O104">
        <v>3807007.0691234278</v>
      </c>
    </row>
    <row r="105" spans="2:15" ht="18" customHeight="1" x14ac:dyDescent="0.25">
      <c r="B105" t="s">
        <v>230</v>
      </c>
      <c r="C105" t="s">
        <v>216</v>
      </c>
      <c r="D105" t="s">
        <v>226</v>
      </c>
      <c r="E105" t="s">
        <v>220</v>
      </c>
      <c r="G105">
        <v>37.571080299230644</v>
      </c>
      <c r="H105">
        <v>119.41998063788112</v>
      </c>
      <c r="I105">
        <v>1182.5213183320559</v>
      </c>
      <c r="J105">
        <v>89.320769802050592</v>
      </c>
      <c r="K105">
        <v>5.30053009860152</v>
      </c>
      <c r="L105" s="292">
        <v>120.05991813450403</v>
      </c>
      <c r="M105" s="294">
        <v>5.3920016524600625</v>
      </c>
      <c r="N105">
        <v>866812.57538883097</v>
      </c>
      <c r="O105">
        <v>579360.9308765711</v>
      </c>
    </row>
    <row r="106" spans="2:15" ht="18" customHeight="1" x14ac:dyDescent="0.25">
      <c r="B106" t="s">
        <v>210</v>
      </c>
      <c r="C106" t="s">
        <v>211</v>
      </c>
      <c r="D106" t="s">
        <v>226</v>
      </c>
      <c r="E106" t="s">
        <v>221</v>
      </c>
      <c r="G106">
        <v>2.6230406222412332</v>
      </c>
      <c r="H106">
        <v>2049.7379106090834</v>
      </c>
      <c r="I106">
        <v>72.299835401523211</v>
      </c>
      <c r="K106">
        <v>14.330430555038173</v>
      </c>
      <c r="L106" s="292">
        <v>798.63781948825101</v>
      </c>
      <c r="M106" s="294">
        <v>50.510544125056086</v>
      </c>
      <c r="N106">
        <v>1501.4377907442763</v>
      </c>
      <c r="O106">
        <v>834.13210596904264</v>
      </c>
    </row>
    <row r="107" spans="2:15" ht="18" customHeight="1" x14ac:dyDescent="0.25">
      <c r="B107" t="s">
        <v>214</v>
      </c>
      <c r="C107" t="s">
        <v>214</v>
      </c>
      <c r="D107" t="s">
        <v>226</v>
      </c>
      <c r="E107" t="s">
        <v>221</v>
      </c>
      <c r="F107">
        <v>1839.0388890108188</v>
      </c>
      <c r="G107">
        <v>2.7334545960384777</v>
      </c>
      <c r="H107">
        <v>1022.828960085978</v>
      </c>
      <c r="I107">
        <v>75.792250675882357</v>
      </c>
      <c r="J107">
        <v>0</v>
      </c>
      <c r="K107">
        <v>66.001442284270382</v>
      </c>
      <c r="L107" s="292">
        <v>790.56535496073911</v>
      </c>
      <c r="M107" s="294">
        <v>48.949654446196966</v>
      </c>
      <c r="N107">
        <v>107244.86220925559</v>
      </c>
      <c r="O107">
        <v>107912.16789403078</v>
      </c>
    </row>
    <row r="108" spans="2:15" ht="18" customHeight="1" x14ac:dyDescent="0.25">
      <c r="B108" t="s">
        <v>229</v>
      </c>
      <c r="C108" t="s">
        <v>215</v>
      </c>
      <c r="D108" t="s">
        <v>226</v>
      </c>
      <c r="E108" t="s">
        <v>221</v>
      </c>
      <c r="F108">
        <v>70.167955244714378</v>
      </c>
      <c r="G108">
        <v>65.199033634979813</v>
      </c>
      <c r="H108">
        <v>256.44751616920269</v>
      </c>
      <c r="I108">
        <v>383.52829406074039</v>
      </c>
      <c r="K108">
        <v>5.0562880802754213</v>
      </c>
      <c r="L108" s="292">
        <v>121.25732274507239</v>
      </c>
      <c r="M108" s="294">
        <v>4.2321345994366579</v>
      </c>
      <c r="N108">
        <v>900799.2028763385</v>
      </c>
      <c r="O108">
        <v>981330.26456352579</v>
      </c>
    </row>
    <row r="109" spans="2:15" ht="18" customHeight="1" x14ac:dyDescent="0.25">
      <c r="B109" t="s">
        <v>230</v>
      </c>
      <c r="C109" t="s">
        <v>216</v>
      </c>
      <c r="D109" t="s">
        <v>226</v>
      </c>
      <c r="E109" t="s">
        <v>221</v>
      </c>
      <c r="G109">
        <v>40.233936372699766</v>
      </c>
      <c r="H109">
        <v>87.385882063914423</v>
      </c>
      <c r="I109">
        <v>937.67825690583788</v>
      </c>
      <c r="J109">
        <v>129.2331210307963</v>
      </c>
      <c r="K109">
        <v>6.9260498779661903</v>
      </c>
      <c r="L109" s="292">
        <v>108.10089760399883</v>
      </c>
      <c r="M109" s="294">
        <v>7.3808200317077439</v>
      </c>
      <c r="N109">
        <v>218669.49712366142</v>
      </c>
      <c r="O109">
        <v>138138.43543647497</v>
      </c>
    </row>
    <row r="110" spans="2:15" ht="18" customHeight="1" x14ac:dyDescent="0.25">
      <c r="B110" t="s">
        <v>210</v>
      </c>
      <c r="C110" t="s">
        <v>211</v>
      </c>
      <c r="D110" t="s">
        <v>226</v>
      </c>
      <c r="E110" t="s">
        <v>222</v>
      </c>
      <c r="G110">
        <v>5.0334022751115519</v>
      </c>
      <c r="H110">
        <v>2235.465613862018</v>
      </c>
      <c r="K110">
        <v>9.6978862871693163</v>
      </c>
      <c r="L110" s="292">
        <v>811.95977220194311</v>
      </c>
      <c r="M110" s="294">
        <v>74.838137258692683</v>
      </c>
      <c r="N110">
        <v>277.62774240329043</v>
      </c>
      <c r="O110">
        <v>154.23763466849465</v>
      </c>
    </row>
    <row r="111" spans="2:15" ht="18" customHeight="1" x14ac:dyDescent="0.25">
      <c r="B111" t="s">
        <v>214</v>
      </c>
      <c r="C111" t="s">
        <v>214</v>
      </c>
      <c r="D111" t="s">
        <v>226</v>
      </c>
      <c r="E111" t="s">
        <v>222</v>
      </c>
      <c r="F111">
        <v>2954.5241764587613</v>
      </c>
      <c r="G111">
        <v>4.1607321570735349</v>
      </c>
      <c r="H111">
        <v>698.09173170721613</v>
      </c>
      <c r="I111">
        <v>75.79225067588203</v>
      </c>
      <c r="J111">
        <v>762.51496930242217</v>
      </c>
      <c r="K111">
        <v>125.31048999889208</v>
      </c>
      <c r="L111" s="292">
        <v>816.4231845843774</v>
      </c>
      <c r="M111" s="294">
        <v>45.534148407213877</v>
      </c>
      <c r="N111">
        <v>24565.472257596724</v>
      </c>
      <c r="O111">
        <v>24688.862365331526</v>
      </c>
    </row>
    <row r="112" spans="2:15" ht="18" customHeight="1" x14ac:dyDescent="0.25">
      <c r="B112" t="s">
        <v>229</v>
      </c>
      <c r="C112" t="s">
        <v>215</v>
      </c>
      <c r="D112" t="s">
        <v>226</v>
      </c>
      <c r="E112" t="s">
        <v>222</v>
      </c>
      <c r="G112">
        <v>98.360741611508246</v>
      </c>
      <c r="I112">
        <v>478.17690915671943</v>
      </c>
      <c r="L112" s="292">
        <v>0</v>
      </c>
      <c r="M112" s="294">
        <v>0</v>
      </c>
      <c r="N112">
        <v>1354763.7231488058</v>
      </c>
      <c r="O112">
        <v>1449016.0445028245</v>
      </c>
    </row>
    <row r="113" spans="2:15" ht="18" customHeight="1" x14ac:dyDescent="0.25">
      <c r="B113" t="s">
        <v>230</v>
      </c>
      <c r="C113" t="s">
        <v>216</v>
      </c>
      <c r="D113" t="s">
        <v>226</v>
      </c>
      <c r="E113" t="s">
        <v>222</v>
      </c>
      <c r="G113">
        <v>42.725257609067953</v>
      </c>
      <c r="H113">
        <v>114.89365736288799</v>
      </c>
      <c r="I113">
        <v>840.91991333358942</v>
      </c>
      <c r="J113">
        <v>101.20714942767647</v>
      </c>
      <c r="K113">
        <v>6.7686799534468225</v>
      </c>
      <c r="L113" s="292">
        <v>107.93264503203602</v>
      </c>
      <c r="M113" s="294">
        <v>8.0237351704416398</v>
      </c>
      <c r="N113">
        <v>254689.5768511935</v>
      </c>
      <c r="O113">
        <v>160437.2554971741</v>
      </c>
    </row>
    <row r="114" spans="2:15" ht="18" customHeight="1" x14ac:dyDescent="0.25">
      <c r="B114" t="s">
        <v>210</v>
      </c>
      <c r="C114" t="s">
        <v>211</v>
      </c>
      <c r="D114" t="s">
        <v>226</v>
      </c>
      <c r="E114" t="s">
        <v>223</v>
      </c>
      <c r="H114">
        <v>2078.4027693484559</v>
      </c>
      <c r="J114">
        <v>169.38915255906988</v>
      </c>
      <c r="K114">
        <v>8.4160130828078756</v>
      </c>
      <c r="L114" s="292">
        <v>846.31438630354148</v>
      </c>
      <c r="M114" s="294">
        <v>39.173744413586775</v>
      </c>
      <c r="N114" t="s">
        <v>227</v>
      </c>
      <c r="O114" t="s">
        <v>227</v>
      </c>
    </row>
    <row r="115" spans="2:15" ht="18" customHeight="1" x14ac:dyDescent="0.25">
      <c r="B115" t="s">
        <v>214</v>
      </c>
      <c r="C115" t="s">
        <v>214</v>
      </c>
      <c r="D115" t="s">
        <v>226</v>
      </c>
      <c r="E115" t="s">
        <v>223</v>
      </c>
      <c r="F115">
        <v>1446.6505817768216</v>
      </c>
      <c r="G115">
        <v>4.5771250418600671</v>
      </c>
      <c r="H115">
        <v>2370.6325291564849</v>
      </c>
      <c r="I115">
        <v>75.79225067588213</v>
      </c>
      <c r="J115">
        <v>73.024490413095734</v>
      </c>
      <c r="K115">
        <v>11.454046875916145</v>
      </c>
      <c r="L115" s="292">
        <v>939.76958258854722</v>
      </c>
      <c r="M115" s="294">
        <v>37.234963411613876</v>
      </c>
      <c r="N115">
        <v>59988.800000000003</v>
      </c>
      <c r="O115">
        <v>59988.800000000003</v>
      </c>
    </row>
    <row r="116" spans="2:15" ht="18" customHeight="1" x14ac:dyDescent="0.25">
      <c r="B116" t="s">
        <v>229</v>
      </c>
      <c r="C116" t="s">
        <v>215</v>
      </c>
      <c r="D116" t="s">
        <v>226</v>
      </c>
      <c r="E116" t="s">
        <v>223</v>
      </c>
      <c r="F116">
        <v>51.794592556228771</v>
      </c>
      <c r="G116">
        <v>65.429784640167625</v>
      </c>
      <c r="H116">
        <v>261.07470563490011</v>
      </c>
      <c r="L116" s="292">
        <v>113.85141960103358</v>
      </c>
      <c r="M116" s="294">
        <v>4.383688664899247</v>
      </c>
      <c r="N116">
        <v>1199430.12897581</v>
      </c>
      <c r="O116">
        <v>1333057.0589842319</v>
      </c>
    </row>
    <row r="117" spans="2:15" ht="18" customHeight="1" x14ac:dyDescent="0.25">
      <c r="B117" t="s">
        <v>230</v>
      </c>
      <c r="C117" t="s">
        <v>216</v>
      </c>
      <c r="D117" t="s">
        <v>226</v>
      </c>
      <c r="E117" t="s">
        <v>223</v>
      </c>
      <c r="G117">
        <v>45.622273722974441</v>
      </c>
      <c r="H117">
        <v>162.89593276479002</v>
      </c>
      <c r="J117">
        <v>149.26497174137248</v>
      </c>
      <c r="K117">
        <v>5.9700643337429788</v>
      </c>
      <c r="L117" s="292">
        <v>118.41720396582565</v>
      </c>
      <c r="M117" s="294">
        <v>6.250901086146504</v>
      </c>
      <c r="N117">
        <v>360571.67102418822</v>
      </c>
      <c r="O117">
        <v>226944.741015768</v>
      </c>
    </row>
    <row r="118" spans="2:15" ht="18" customHeight="1" x14ac:dyDescent="0.25">
      <c r="B118" t="s">
        <v>210</v>
      </c>
      <c r="C118" t="s">
        <v>211</v>
      </c>
      <c r="D118" t="s">
        <v>226</v>
      </c>
      <c r="E118" t="s">
        <v>224</v>
      </c>
      <c r="G118">
        <v>4.5135203499826559</v>
      </c>
      <c r="H118">
        <v>1963.1307967777507</v>
      </c>
      <c r="J118">
        <v>360.95850994491514</v>
      </c>
      <c r="K118">
        <v>2.9594156646347263</v>
      </c>
      <c r="L118" s="292">
        <v>790.21643614186075</v>
      </c>
      <c r="M118" s="294">
        <v>51.49775172921882</v>
      </c>
      <c r="N118">
        <v>793.695092849459</v>
      </c>
      <c r="O118">
        <v>440.94171824969959</v>
      </c>
    </row>
    <row r="119" spans="2:15" ht="18" customHeight="1" x14ac:dyDescent="0.25">
      <c r="B119" t="s">
        <v>214</v>
      </c>
      <c r="C119" t="s">
        <v>214</v>
      </c>
      <c r="D119" t="s">
        <v>226</v>
      </c>
      <c r="E119" t="s">
        <v>224</v>
      </c>
      <c r="F119">
        <v>2092.3064856853807</v>
      </c>
      <c r="G119">
        <v>4.2706108919428862</v>
      </c>
      <c r="H119">
        <v>2094.8550348162662</v>
      </c>
      <c r="J119">
        <v>257.85528962302567</v>
      </c>
      <c r="K119">
        <v>32.42559906444437</v>
      </c>
      <c r="L119" s="292">
        <v>866.48317590964314</v>
      </c>
      <c r="M119" s="294">
        <v>41.281386276081875</v>
      </c>
      <c r="N119">
        <v>38754.304907150574</v>
      </c>
      <c r="O119">
        <v>39107.058281750295</v>
      </c>
    </row>
    <row r="120" spans="2:15" ht="18" customHeight="1" x14ac:dyDescent="0.25">
      <c r="B120" t="s">
        <v>229</v>
      </c>
      <c r="C120" t="s">
        <v>215</v>
      </c>
      <c r="D120" t="s">
        <v>226</v>
      </c>
      <c r="E120" t="s">
        <v>224</v>
      </c>
      <c r="F120">
        <v>51.79459255622875</v>
      </c>
      <c r="G120">
        <v>95.390920351969768</v>
      </c>
      <c r="H120">
        <v>261.07470563490023</v>
      </c>
      <c r="L120" s="292">
        <v>113.85141960103354</v>
      </c>
      <c r="M120" s="294">
        <v>4.383688664899247</v>
      </c>
      <c r="N120">
        <v>437265.09746345005</v>
      </c>
      <c r="O120">
        <v>463658.19542288943</v>
      </c>
    </row>
    <row r="121" spans="2:15" ht="18" customHeight="1" x14ac:dyDescent="0.25">
      <c r="B121" t="s">
        <v>230</v>
      </c>
      <c r="C121" t="s">
        <v>216</v>
      </c>
      <c r="D121" t="s">
        <v>226</v>
      </c>
      <c r="E121" t="s">
        <v>224</v>
      </c>
      <c r="G121">
        <v>44.597835567117045</v>
      </c>
      <c r="H121">
        <v>38.189132471970026</v>
      </c>
      <c r="J121">
        <v>345.1538237325351</v>
      </c>
      <c r="K121">
        <v>5.4574949237285919</v>
      </c>
      <c r="L121" s="292">
        <v>114.87702461523212</v>
      </c>
      <c r="M121" s="294">
        <v>8.0114591375534001</v>
      </c>
      <c r="N121">
        <v>74028.9025365501</v>
      </c>
      <c r="O121">
        <v>47635.804577110939</v>
      </c>
    </row>
    <row r="122" spans="2:15" ht="18" customHeight="1" x14ac:dyDescent="0.25">
      <c r="B122" t="s">
        <v>210</v>
      </c>
      <c r="C122" t="s">
        <v>211</v>
      </c>
      <c r="D122" t="s">
        <v>228</v>
      </c>
      <c r="E122" t="s">
        <v>213</v>
      </c>
      <c r="G122">
        <v>4.5135203499826604</v>
      </c>
      <c r="H122">
        <v>1736.3688668123984</v>
      </c>
      <c r="J122">
        <v>1273.3850029253358</v>
      </c>
      <c r="K122">
        <v>31.263144460634312</v>
      </c>
      <c r="L122" s="292">
        <v>1863.7460163170197</v>
      </c>
      <c r="M122" s="294">
        <v>62.309151595542282</v>
      </c>
      <c r="N122">
        <v>66.508832289246797</v>
      </c>
      <c r="O122">
        <v>36.949351271803785</v>
      </c>
    </row>
    <row r="123" spans="2:15" ht="18" customHeight="1" x14ac:dyDescent="0.25">
      <c r="B123" t="s">
        <v>214</v>
      </c>
      <c r="C123" t="s">
        <v>214</v>
      </c>
      <c r="D123" t="s">
        <v>228</v>
      </c>
      <c r="E123" t="s">
        <v>213</v>
      </c>
      <c r="F123">
        <v>294.90748447789201</v>
      </c>
      <c r="G123">
        <v>4.9515906402336833</v>
      </c>
      <c r="H123">
        <v>1280.2992150254238</v>
      </c>
      <c r="J123">
        <v>662.56463585920415</v>
      </c>
      <c r="K123">
        <v>20.975566391710913</v>
      </c>
      <c r="L123" s="292">
        <v>1067.4533666262037</v>
      </c>
      <c r="M123" s="294">
        <v>33.038752905750883</v>
      </c>
      <c r="N123">
        <v>17045.691167710789</v>
      </c>
      <c r="O123">
        <v>17075.25064872823</v>
      </c>
    </row>
    <row r="124" spans="2:15" ht="18" customHeight="1" x14ac:dyDescent="0.25">
      <c r="B124" t="s">
        <v>229</v>
      </c>
      <c r="C124" t="s">
        <v>215</v>
      </c>
      <c r="D124" t="s">
        <v>228</v>
      </c>
      <c r="E124" t="s">
        <v>213</v>
      </c>
      <c r="F124">
        <v>42.87980325697017</v>
      </c>
      <c r="G124">
        <v>22.62186672790693</v>
      </c>
      <c r="H124">
        <v>178.59556182761185</v>
      </c>
      <c r="I124">
        <v>1495.9218410789217</v>
      </c>
      <c r="J124">
        <v>39.897711548611568</v>
      </c>
      <c r="L124" s="292">
        <v>102.14293801767894</v>
      </c>
      <c r="M124" s="294">
        <v>3.6853122979261794</v>
      </c>
      <c r="N124">
        <v>12479465.220372522</v>
      </c>
      <c r="O124">
        <v>13710584.300000004</v>
      </c>
    </row>
    <row r="125" spans="2:15" ht="18" customHeight="1" x14ac:dyDescent="0.25">
      <c r="B125" t="s">
        <v>230</v>
      </c>
      <c r="C125" t="s">
        <v>216</v>
      </c>
      <c r="D125" t="s">
        <v>228</v>
      </c>
      <c r="E125" t="s">
        <v>213</v>
      </c>
      <c r="G125">
        <v>19.601284106622938</v>
      </c>
      <c r="H125">
        <v>201.52188885615806</v>
      </c>
      <c r="I125">
        <v>485.92591860246154</v>
      </c>
      <c r="J125">
        <v>13.755978884211741</v>
      </c>
      <c r="K125">
        <v>33.817119907594972</v>
      </c>
      <c r="L125" s="292">
        <v>151.70361545273556</v>
      </c>
      <c r="M125" s="294">
        <v>6.4008655655558133</v>
      </c>
      <c r="N125">
        <v>3556431.5796274873</v>
      </c>
      <c r="O125">
        <v>2325312.5</v>
      </c>
    </row>
    <row r="126" spans="2:15" ht="18" customHeight="1" x14ac:dyDescent="0.25">
      <c r="B126" t="s">
        <v>210</v>
      </c>
      <c r="C126" t="s">
        <v>211</v>
      </c>
      <c r="D126" t="s">
        <v>228</v>
      </c>
      <c r="E126" t="s">
        <v>217</v>
      </c>
      <c r="G126">
        <v>3.1998763656474325</v>
      </c>
      <c r="H126">
        <v>2157.4009877189801</v>
      </c>
      <c r="I126">
        <v>35.414309516752169</v>
      </c>
      <c r="J126">
        <v>863.17268789364368</v>
      </c>
      <c r="L126" s="292">
        <v>1674.1027406951584</v>
      </c>
      <c r="M126" s="294">
        <v>54.360299082610865</v>
      </c>
      <c r="N126">
        <v>283691.88000000024</v>
      </c>
      <c r="O126">
        <v>157606.60000000006</v>
      </c>
    </row>
    <row r="127" spans="2:15" ht="18" customHeight="1" x14ac:dyDescent="0.25">
      <c r="B127" t="s">
        <v>214</v>
      </c>
      <c r="C127" t="s">
        <v>214</v>
      </c>
      <c r="D127" t="s">
        <v>228</v>
      </c>
      <c r="E127" t="s">
        <v>217</v>
      </c>
      <c r="F127">
        <v>153.86094777029876</v>
      </c>
      <c r="G127">
        <v>3.4928946601192155</v>
      </c>
      <c r="H127">
        <v>1384.1667940934253</v>
      </c>
      <c r="I127">
        <v>102.09212962565141</v>
      </c>
      <c r="J127">
        <v>561.54217887645632</v>
      </c>
      <c r="L127" s="292">
        <v>1102.6270796608085</v>
      </c>
      <c r="M127" s="294">
        <v>31.315972084777599</v>
      </c>
      <c r="N127">
        <v>1241714.6200000001</v>
      </c>
      <c r="O127">
        <v>1367799.9000000011</v>
      </c>
    </row>
    <row r="128" spans="2:15" ht="18" customHeight="1" x14ac:dyDescent="0.25">
      <c r="B128" t="s">
        <v>229</v>
      </c>
      <c r="C128" t="s">
        <v>215</v>
      </c>
      <c r="D128" t="s">
        <v>228</v>
      </c>
      <c r="E128" t="s">
        <v>217</v>
      </c>
      <c r="F128">
        <v>41.364223461434314</v>
      </c>
      <c r="G128">
        <v>5.3850312045570252</v>
      </c>
      <c r="H128">
        <v>233.76925779687036</v>
      </c>
      <c r="I128">
        <v>797.14786717372715</v>
      </c>
      <c r="L128" s="292">
        <v>106.95805220843278</v>
      </c>
      <c r="M128" s="294">
        <v>3.9102800738759687</v>
      </c>
      <c r="N128">
        <v>2686811.4330399819</v>
      </c>
      <c r="O128">
        <v>3008800.2410122091</v>
      </c>
    </row>
    <row r="129" spans="2:15" ht="18" customHeight="1" x14ac:dyDescent="0.25">
      <c r="B129" t="s">
        <v>230</v>
      </c>
      <c r="C129" t="s">
        <v>216</v>
      </c>
      <c r="D129" t="s">
        <v>228</v>
      </c>
      <c r="E129" t="s">
        <v>217</v>
      </c>
      <c r="G129">
        <v>16.568882236580748</v>
      </c>
      <c r="H129">
        <v>289.17428774705348</v>
      </c>
      <c r="I129">
        <v>518.58933501683146</v>
      </c>
      <c r="K129">
        <v>30.138878234940854</v>
      </c>
      <c r="L129" s="292">
        <v>170.19263830281466</v>
      </c>
      <c r="M129" s="294">
        <v>5.6114181915531898</v>
      </c>
      <c r="N129">
        <v>927327.76696002332</v>
      </c>
      <c r="O129">
        <v>605338.95898779249</v>
      </c>
    </row>
    <row r="130" spans="2:15" ht="18" customHeight="1" x14ac:dyDescent="0.25">
      <c r="B130" t="s">
        <v>210</v>
      </c>
      <c r="C130" t="s">
        <v>211</v>
      </c>
      <c r="D130" t="s">
        <v>228</v>
      </c>
      <c r="E130" t="s">
        <v>218</v>
      </c>
      <c r="G130">
        <v>3.066587915082776</v>
      </c>
      <c r="H130">
        <v>3215.4553518186735</v>
      </c>
      <c r="L130" s="292">
        <v>1419.0149234597748</v>
      </c>
      <c r="M130" s="294">
        <v>46.207826845214974</v>
      </c>
      <c r="N130">
        <v>152273.38496190973</v>
      </c>
      <c r="O130">
        <v>84596.324978838733</v>
      </c>
    </row>
    <row r="131" spans="2:15" ht="18" customHeight="1" x14ac:dyDescent="0.25">
      <c r="B131" t="s">
        <v>214</v>
      </c>
      <c r="C131" t="s">
        <v>214</v>
      </c>
      <c r="D131" t="s">
        <v>228</v>
      </c>
      <c r="E131" t="s">
        <v>218</v>
      </c>
      <c r="F131">
        <v>481.45961646782405</v>
      </c>
      <c r="G131">
        <v>2.5444034978996779</v>
      </c>
      <c r="H131">
        <v>2522.6778201893803</v>
      </c>
      <c r="I131">
        <v>47.135173226903682</v>
      </c>
      <c r="L131" s="292">
        <v>1092.0231255710753</v>
      </c>
      <c r="M131" s="294">
        <v>36.310305273112057</v>
      </c>
      <c r="N131">
        <v>188380.81503809019</v>
      </c>
      <c r="O131">
        <v>256057.87502116157</v>
      </c>
    </row>
    <row r="132" spans="2:15" ht="18" customHeight="1" x14ac:dyDescent="0.25">
      <c r="B132" t="s">
        <v>229</v>
      </c>
      <c r="C132" t="s">
        <v>215</v>
      </c>
      <c r="D132" t="s">
        <v>228</v>
      </c>
      <c r="E132" t="s">
        <v>218</v>
      </c>
      <c r="F132">
        <v>44.003563306216272</v>
      </c>
      <c r="G132">
        <v>1.8226259461577687</v>
      </c>
      <c r="H132">
        <v>229.96532016999842</v>
      </c>
      <c r="L132" s="292">
        <v>101.96107321344184</v>
      </c>
      <c r="M132" s="294">
        <v>3.6520760900904303</v>
      </c>
      <c r="N132">
        <v>526343.9064638674</v>
      </c>
      <c r="O132">
        <v>592036.9838783202</v>
      </c>
    </row>
    <row r="133" spans="2:15" ht="18" customHeight="1" x14ac:dyDescent="0.25">
      <c r="B133" t="s">
        <v>230</v>
      </c>
      <c r="C133" t="s">
        <v>216</v>
      </c>
      <c r="D133" t="s">
        <v>228</v>
      </c>
      <c r="E133" t="s">
        <v>218</v>
      </c>
      <c r="G133">
        <v>29.78939208071326</v>
      </c>
      <c r="H133">
        <v>353.32525850886987</v>
      </c>
      <c r="K133">
        <v>30.13887823494089</v>
      </c>
      <c r="L133" s="292">
        <v>160.079902790435</v>
      </c>
      <c r="M133" s="294">
        <v>9.6551609293030651</v>
      </c>
      <c r="N133">
        <v>164232.69353613208</v>
      </c>
      <c r="O133">
        <v>98539.616121679268</v>
      </c>
    </row>
    <row r="134" spans="2:15" ht="18" customHeight="1" x14ac:dyDescent="0.25">
      <c r="B134" t="s">
        <v>210</v>
      </c>
      <c r="C134" t="s">
        <v>211</v>
      </c>
      <c r="D134" t="s">
        <v>228</v>
      </c>
      <c r="E134" t="s">
        <v>219</v>
      </c>
      <c r="G134">
        <v>5.4179652301622143</v>
      </c>
      <c r="N134">
        <v>1296.7222585728125</v>
      </c>
      <c r="O134">
        <v>720.4012547626744</v>
      </c>
    </row>
    <row r="135" spans="2:15" ht="18" customHeight="1" x14ac:dyDescent="0.25">
      <c r="B135" t="s">
        <v>214</v>
      </c>
      <c r="C135" t="s">
        <v>214</v>
      </c>
      <c r="D135" t="s">
        <v>228</v>
      </c>
      <c r="E135" t="s">
        <v>219</v>
      </c>
      <c r="G135">
        <v>4.4953838157780144</v>
      </c>
      <c r="N135">
        <v>28134.477741427196</v>
      </c>
      <c r="O135">
        <v>28710.798745237353</v>
      </c>
    </row>
    <row r="136" spans="2:15" ht="18" customHeight="1" x14ac:dyDescent="0.25">
      <c r="B136" t="s">
        <v>229</v>
      </c>
      <c r="C136" t="s">
        <v>215</v>
      </c>
      <c r="D136" t="s">
        <v>228</v>
      </c>
      <c r="E136" t="s">
        <v>219</v>
      </c>
      <c r="L136" s="292">
        <v>0</v>
      </c>
      <c r="M136" s="294">
        <v>0</v>
      </c>
      <c r="N136" t="s">
        <v>227</v>
      </c>
      <c r="O136" t="s">
        <v>227</v>
      </c>
    </row>
    <row r="137" spans="2:15" ht="18" customHeight="1" x14ac:dyDescent="0.25">
      <c r="B137" t="s">
        <v>230</v>
      </c>
      <c r="C137" t="s">
        <v>216</v>
      </c>
      <c r="D137" t="s">
        <v>228</v>
      </c>
      <c r="E137" t="s">
        <v>219</v>
      </c>
      <c r="N137" t="s">
        <v>227</v>
      </c>
      <c r="O137" t="s">
        <v>227</v>
      </c>
    </row>
    <row r="138" spans="2:15" ht="18" customHeight="1" x14ac:dyDescent="0.25">
      <c r="B138" t="s">
        <v>210</v>
      </c>
      <c r="C138" t="s">
        <v>211</v>
      </c>
      <c r="D138" t="s">
        <v>228</v>
      </c>
      <c r="E138" t="s">
        <v>220</v>
      </c>
      <c r="H138">
        <v>1594.2957343474561</v>
      </c>
      <c r="J138">
        <v>1726.3453757872858</v>
      </c>
      <c r="L138" s="292">
        <v>2107.3261462506021</v>
      </c>
      <c r="M138" s="294">
        <v>62.190818840664825</v>
      </c>
      <c r="N138" t="s">
        <v>227</v>
      </c>
      <c r="O138" t="s">
        <v>227</v>
      </c>
    </row>
    <row r="139" spans="2:15" ht="18" customHeight="1" x14ac:dyDescent="0.25">
      <c r="B139" t="s">
        <v>214</v>
      </c>
      <c r="C139" t="s">
        <v>214</v>
      </c>
      <c r="D139" t="s">
        <v>228</v>
      </c>
      <c r="E139" t="s">
        <v>220</v>
      </c>
      <c r="F139">
        <v>192.70509923383872</v>
      </c>
      <c r="H139">
        <v>1082.8145315151435</v>
      </c>
      <c r="J139">
        <v>842.31326831468334</v>
      </c>
      <c r="L139" s="292">
        <v>1075.4664950860072</v>
      </c>
      <c r="M139" s="294">
        <v>31.968868007684573</v>
      </c>
      <c r="N139" t="s">
        <v>227</v>
      </c>
      <c r="O139" t="s">
        <v>227</v>
      </c>
    </row>
    <row r="140" spans="2:15" ht="18" customHeight="1" x14ac:dyDescent="0.25">
      <c r="B140" t="s">
        <v>229</v>
      </c>
      <c r="C140" t="s">
        <v>215</v>
      </c>
      <c r="D140" t="s">
        <v>228</v>
      </c>
      <c r="E140" t="s">
        <v>220</v>
      </c>
      <c r="F140">
        <v>43.916167947117572</v>
      </c>
      <c r="G140">
        <v>21.250161599521224</v>
      </c>
      <c r="H140">
        <v>112.25606143636703</v>
      </c>
      <c r="I140">
        <v>1833.4400944995712</v>
      </c>
      <c r="J140">
        <v>86.412666393777201</v>
      </c>
      <c r="L140" s="292">
        <v>96.617184984291384</v>
      </c>
      <c r="M140" s="294">
        <v>3.3866044215231534</v>
      </c>
      <c r="N140">
        <v>7456730.853707755</v>
      </c>
      <c r="O140">
        <v>8121686.135805171</v>
      </c>
    </row>
    <row r="141" spans="2:15" ht="18" customHeight="1" x14ac:dyDescent="0.25">
      <c r="B141" t="s">
        <v>230</v>
      </c>
      <c r="C141" t="s">
        <v>216</v>
      </c>
      <c r="D141" t="s">
        <v>228</v>
      </c>
      <c r="E141" t="s">
        <v>220</v>
      </c>
      <c r="G141">
        <v>18.658080378619385</v>
      </c>
      <c r="H141">
        <v>167.70694634132298</v>
      </c>
      <c r="I141">
        <v>518.58933501683146</v>
      </c>
      <c r="K141">
        <v>30.138878234940865</v>
      </c>
      <c r="L141" s="292">
        <v>151.31594731339632</v>
      </c>
      <c r="M141" s="294">
        <v>5.3966969013570569</v>
      </c>
      <c r="N141">
        <v>1994865.8462922447</v>
      </c>
      <c r="O141">
        <v>1329910.5641948311</v>
      </c>
    </row>
    <row r="142" spans="2:15" ht="18" customHeight="1" x14ac:dyDescent="0.25">
      <c r="B142" t="s">
        <v>210</v>
      </c>
      <c r="C142" t="s">
        <v>211</v>
      </c>
      <c r="D142" t="s">
        <v>228</v>
      </c>
      <c r="E142" t="s">
        <v>221</v>
      </c>
      <c r="G142">
        <v>3.2625360246727251</v>
      </c>
      <c r="H142">
        <v>887.14586137764149</v>
      </c>
      <c r="I142">
        <v>79.802887277038224</v>
      </c>
      <c r="J142">
        <v>431.58634394682082</v>
      </c>
      <c r="K142">
        <v>254.85365661368567</v>
      </c>
      <c r="L142" s="292">
        <v>1247.6802258238208</v>
      </c>
      <c r="M142" s="294">
        <v>84.857116912199629</v>
      </c>
      <c r="N142">
        <v>124601.59796776593</v>
      </c>
      <c r="O142">
        <v>69223.109982092166</v>
      </c>
    </row>
    <row r="143" spans="2:15" ht="18" customHeight="1" x14ac:dyDescent="0.25">
      <c r="B143" t="s">
        <v>214</v>
      </c>
      <c r="C143" t="s">
        <v>214</v>
      </c>
      <c r="D143" t="s">
        <v>228</v>
      </c>
      <c r="E143" t="s">
        <v>221</v>
      </c>
      <c r="F143">
        <v>1090.4510345634355</v>
      </c>
      <c r="G143">
        <v>2.7069851910562024</v>
      </c>
      <c r="H143">
        <v>1440.1225833417411</v>
      </c>
      <c r="I143">
        <v>141.40551968071102</v>
      </c>
      <c r="J143">
        <v>280.77108943822805</v>
      </c>
      <c r="K143">
        <v>198.95589325752383</v>
      </c>
      <c r="L143" s="292">
        <v>942.32540674647601</v>
      </c>
      <c r="M143" s="294">
        <v>41.942065688877527</v>
      </c>
      <c r="N143">
        <v>624220.7020322344</v>
      </c>
      <c r="O143">
        <v>679599.1900179087</v>
      </c>
    </row>
    <row r="144" spans="2:15" ht="18" customHeight="1" x14ac:dyDescent="0.25">
      <c r="B144" t="s">
        <v>229</v>
      </c>
      <c r="C144" t="s">
        <v>215</v>
      </c>
      <c r="D144" t="s">
        <v>228</v>
      </c>
      <c r="E144" t="s">
        <v>221</v>
      </c>
      <c r="F144">
        <v>62.103142175565601</v>
      </c>
      <c r="G144">
        <v>67.602853275669759</v>
      </c>
      <c r="H144">
        <v>133.85604292601863</v>
      </c>
      <c r="I144">
        <v>1913.1548812169447</v>
      </c>
      <c r="J144">
        <v>115.21688852503615</v>
      </c>
      <c r="L144" s="292">
        <v>95.893192306566235</v>
      </c>
      <c r="M144" s="294">
        <v>4.874536874342275</v>
      </c>
      <c r="N144">
        <v>1495776.2267401882</v>
      </c>
      <c r="O144">
        <v>1642229.9265789175</v>
      </c>
    </row>
    <row r="145" spans="2:15" ht="18" customHeight="1" x14ac:dyDescent="0.25">
      <c r="B145" t="s">
        <v>230</v>
      </c>
      <c r="C145" t="s">
        <v>216</v>
      </c>
      <c r="D145" t="s">
        <v>228</v>
      </c>
      <c r="E145" t="s">
        <v>221</v>
      </c>
      <c r="G145">
        <v>27.051985971993521</v>
      </c>
      <c r="H145">
        <v>169.16813671135728</v>
      </c>
      <c r="I145">
        <v>518.58933501683248</v>
      </c>
      <c r="J145">
        <v>51.039205954159542</v>
      </c>
      <c r="K145">
        <v>45.20831735241137</v>
      </c>
      <c r="L145" s="292">
        <v>135.39546491335273</v>
      </c>
      <c r="M145" s="294">
        <v>8.9559996430986093</v>
      </c>
      <c r="N145">
        <v>385404.47325981501</v>
      </c>
      <c r="O145">
        <v>238950.77342108526</v>
      </c>
    </row>
    <row r="146" spans="2:15" ht="18" customHeight="1" x14ac:dyDescent="0.25">
      <c r="B146" t="s">
        <v>210</v>
      </c>
      <c r="C146" t="s">
        <v>211</v>
      </c>
      <c r="D146" t="s">
        <v>228</v>
      </c>
      <c r="E146" t="s">
        <v>222</v>
      </c>
      <c r="G146">
        <v>6.7014253479764152</v>
      </c>
      <c r="H146">
        <v>1100.7017749934844</v>
      </c>
      <c r="I146">
        <v>39.901443638519083</v>
      </c>
      <c r="J146">
        <v>0</v>
      </c>
      <c r="K146">
        <v>254.85365661368627</v>
      </c>
      <c r="L146" s="292">
        <v>1202.6589701441615</v>
      </c>
      <c r="M146" s="294">
        <v>72.258853749555669</v>
      </c>
      <c r="N146">
        <v>2585.9908599713694</v>
      </c>
      <c r="O146">
        <v>1436.6615888729859</v>
      </c>
    </row>
    <row r="147" spans="2:15" ht="18" customHeight="1" x14ac:dyDescent="0.25">
      <c r="B147" t="s">
        <v>214</v>
      </c>
      <c r="C147" t="s">
        <v>214</v>
      </c>
      <c r="D147" t="s">
        <v>228</v>
      </c>
      <c r="E147" t="s">
        <v>222</v>
      </c>
      <c r="F147">
        <v>1752.7070081776139</v>
      </c>
      <c r="G147">
        <v>5.5602939059532872</v>
      </c>
      <c r="H147">
        <v>1806.6615253316393</v>
      </c>
      <c r="I147">
        <v>94.270346453807477</v>
      </c>
      <c r="J147">
        <v>0</v>
      </c>
      <c r="K147">
        <v>265.27452434336595</v>
      </c>
      <c r="L147" s="292">
        <v>946.44421982607832</v>
      </c>
      <c r="M147" s="294">
        <v>54.262158154515575</v>
      </c>
      <c r="N147">
        <v>331144.80914002884</v>
      </c>
      <c r="O147">
        <v>332294.13841112715</v>
      </c>
    </row>
    <row r="148" spans="2:15" ht="18" customHeight="1" x14ac:dyDescent="0.25">
      <c r="B148" t="s">
        <v>229</v>
      </c>
      <c r="C148" t="s">
        <v>215</v>
      </c>
      <c r="D148" t="s">
        <v>228</v>
      </c>
      <c r="E148" t="s">
        <v>222</v>
      </c>
      <c r="G148">
        <v>61.26508578107584</v>
      </c>
      <c r="I148">
        <v>1992.8696679343211</v>
      </c>
      <c r="N148">
        <v>36583.166067994018</v>
      </c>
      <c r="O148">
        <v>39660.705503885285</v>
      </c>
    </row>
    <row r="149" spans="2:15" ht="18" customHeight="1" x14ac:dyDescent="0.25">
      <c r="B149" t="s">
        <v>230</v>
      </c>
      <c r="C149" t="s">
        <v>216</v>
      </c>
      <c r="D149" t="s">
        <v>228</v>
      </c>
      <c r="E149" t="s">
        <v>222</v>
      </c>
      <c r="G149">
        <v>34.397324913892078</v>
      </c>
      <c r="H149">
        <v>171.00640846720648</v>
      </c>
      <c r="I149">
        <v>518.58933501683202</v>
      </c>
      <c r="J149">
        <v>51.03920595415947</v>
      </c>
      <c r="K149">
        <v>45.20831735241137</v>
      </c>
      <c r="L149" s="292">
        <v>141.18583549165365</v>
      </c>
      <c r="M149" s="294">
        <v>7.9208212702162744</v>
      </c>
      <c r="N149">
        <v>7729.6339320059742</v>
      </c>
      <c r="O149">
        <v>4652.094496114707</v>
      </c>
    </row>
    <row r="150" spans="2:15" ht="18" customHeight="1" x14ac:dyDescent="0.25">
      <c r="B150" t="s">
        <v>210</v>
      </c>
      <c r="C150" t="s">
        <v>211</v>
      </c>
      <c r="D150" t="s">
        <v>228</v>
      </c>
      <c r="E150" t="s">
        <v>223</v>
      </c>
      <c r="H150">
        <v>3144.828050787075</v>
      </c>
      <c r="J150">
        <v>431.58634394682099</v>
      </c>
      <c r="L150" s="292">
        <v>1516.0816055666598</v>
      </c>
      <c r="M150" s="294">
        <v>52.464864160156104</v>
      </c>
      <c r="N150" t="s">
        <v>227</v>
      </c>
      <c r="O150" t="s">
        <v>227</v>
      </c>
    </row>
    <row r="151" spans="2:15" ht="18" customHeight="1" x14ac:dyDescent="0.25">
      <c r="B151" t="s">
        <v>214</v>
      </c>
      <c r="C151" t="s">
        <v>214</v>
      </c>
      <c r="D151" t="s">
        <v>228</v>
      </c>
      <c r="E151" t="s">
        <v>223</v>
      </c>
      <c r="F151">
        <v>420.96320666340353</v>
      </c>
      <c r="G151">
        <v>5.3326795355341412</v>
      </c>
      <c r="H151">
        <v>2046.1460802424128</v>
      </c>
      <c r="I151">
        <v>94.270346453807335</v>
      </c>
      <c r="J151">
        <v>280.77108943822839</v>
      </c>
      <c r="L151" s="292">
        <v>985.91228398212172</v>
      </c>
      <c r="M151" s="294">
        <v>31.255674104846079</v>
      </c>
      <c r="N151">
        <v>1566.9</v>
      </c>
      <c r="O151">
        <v>1566.9</v>
      </c>
    </row>
    <row r="152" spans="2:15" ht="18" customHeight="1" x14ac:dyDescent="0.25">
      <c r="B152" t="s">
        <v>229</v>
      </c>
      <c r="C152" t="s">
        <v>215</v>
      </c>
      <c r="D152" t="s">
        <v>228</v>
      </c>
      <c r="E152" t="s">
        <v>223</v>
      </c>
      <c r="F152">
        <v>60.08430938038471</v>
      </c>
      <c r="G152">
        <v>18.2676827785358</v>
      </c>
      <c r="H152">
        <v>149.15159632078436</v>
      </c>
      <c r="J152">
        <v>86.412666393777272</v>
      </c>
      <c r="L152" s="292">
        <v>92.498530608978328</v>
      </c>
      <c r="M152" s="294">
        <v>3.6616764995013336</v>
      </c>
      <c r="N152">
        <v>148600.60889128028</v>
      </c>
      <c r="O152">
        <v>163774.4147362579</v>
      </c>
    </row>
    <row r="153" spans="2:15" ht="18" customHeight="1" x14ac:dyDescent="0.25">
      <c r="B153" t="s">
        <v>230</v>
      </c>
      <c r="C153" t="s">
        <v>216</v>
      </c>
      <c r="D153" t="s">
        <v>228</v>
      </c>
      <c r="E153" t="s">
        <v>223</v>
      </c>
      <c r="G153">
        <v>25.472545992504703</v>
      </c>
      <c r="H153">
        <v>301.80651417186402</v>
      </c>
      <c r="J153">
        <v>25.519602977079714</v>
      </c>
      <c r="K153">
        <v>30.138878234940904</v>
      </c>
      <c r="L153" s="292">
        <v>162.11445209640223</v>
      </c>
      <c r="M153" s="294">
        <v>5.5344187415993309</v>
      </c>
      <c r="N153">
        <v>40290.191108719686</v>
      </c>
      <c r="O153">
        <v>25116.385263742184</v>
      </c>
    </row>
    <row r="154" spans="2:15" ht="18" customHeight="1" x14ac:dyDescent="0.25">
      <c r="B154" t="s">
        <v>210</v>
      </c>
      <c r="C154" t="s">
        <v>211</v>
      </c>
      <c r="D154" t="s">
        <v>228</v>
      </c>
      <c r="E154" t="s">
        <v>224</v>
      </c>
      <c r="G154">
        <v>3.3899022959061953</v>
      </c>
      <c r="H154">
        <v>3144.8280507870754</v>
      </c>
      <c r="J154">
        <v>431.58634394682144</v>
      </c>
      <c r="L154" s="292">
        <v>1516.0816055666598</v>
      </c>
      <c r="M154" s="294">
        <v>52.469242573085715</v>
      </c>
      <c r="N154">
        <v>1399.0736885432937</v>
      </c>
      <c r="O154">
        <v>777.26316030183023</v>
      </c>
    </row>
    <row r="155" spans="2:15" ht="18" customHeight="1" x14ac:dyDescent="0.25">
      <c r="B155" t="s">
        <v>214</v>
      </c>
      <c r="C155" t="s">
        <v>214</v>
      </c>
      <c r="D155" t="s">
        <v>228</v>
      </c>
      <c r="E155" t="s">
        <v>224</v>
      </c>
      <c r="F155">
        <v>420.96320666340364</v>
      </c>
      <c r="G155">
        <v>2.8126632916079464</v>
      </c>
      <c r="H155">
        <v>2046.1460802424122</v>
      </c>
      <c r="J155">
        <v>280.77108943822805</v>
      </c>
      <c r="L155" s="292">
        <v>985.91228398212093</v>
      </c>
      <c r="M155" s="294">
        <v>31.369658625281598</v>
      </c>
      <c r="N155">
        <v>30369.826311456705</v>
      </c>
      <c r="O155">
        <v>30991.636839698182</v>
      </c>
    </row>
    <row r="156" spans="2:15" ht="18" customHeight="1" x14ac:dyDescent="0.25">
      <c r="B156" t="s">
        <v>230</v>
      </c>
      <c r="C156" t="s">
        <v>216</v>
      </c>
      <c r="D156" t="s">
        <v>228</v>
      </c>
      <c r="E156" t="s">
        <v>224</v>
      </c>
      <c r="G156">
        <v>18.267682778535782</v>
      </c>
      <c r="H156">
        <v>301.80651417186414</v>
      </c>
      <c r="J156">
        <v>25.519602977079728</v>
      </c>
      <c r="K156">
        <v>30.138878234940904</v>
      </c>
      <c r="L156" s="292">
        <v>162.11445209640229</v>
      </c>
      <c r="M156" s="294">
        <v>5.5340269073348409</v>
      </c>
      <c r="N156">
        <v>128619.02546145367</v>
      </c>
      <c r="O156">
        <v>142395.89248524487</v>
      </c>
    </row>
    <row r="157" spans="2:15" ht="18" customHeight="1" x14ac:dyDescent="0.25">
      <c r="B157" t="s">
        <v>214</v>
      </c>
      <c r="C157" t="s">
        <v>214</v>
      </c>
      <c r="D157" t="s">
        <v>228</v>
      </c>
      <c r="E157" t="s">
        <v>224</v>
      </c>
      <c r="F157">
        <v>420.96320666340364</v>
      </c>
      <c r="G157">
        <v>23.522810774527816</v>
      </c>
      <c r="H157">
        <v>2046.1460802424122</v>
      </c>
      <c r="J157">
        <v>280.77108943822805</v>
      </c>
      <c r="L157" s="292">
        <v>985.91228398212093</v>
      </c>
      <c r="M157" s="294">
        <v>31.369658625281598</v>
      </c>
      <c r="N157">
        <v>36580.974538546339</v>
      </c>
      <c r="O157">
        <v>22804.107514755113</v>
      </c>
    </row>
    <row r="158" spans="2:15" ht="18" customHeight="1" x14ac:dyDescent="0.25">
      <c r="B158" t="s">
        <v>230</v>
      </c>
      <c r="C158" t="s">
        <v>216</v>
      </c>
      <c r="D158" t="s">
        <v>228</v>
      </c>
      <c r="E158" t="s">
        <v>224</v>
      </c>
      <c r="G158">
        <v>2.8126632916079446</v>
      </c>
      <c r="H158">
        <v>301.80651417186414</v>
      </c>
      <c r="J158">
        <v>25.519602977079728</v>
      </c>
      <c r="K158">
        <v>30.138878234940904</v>
      </c>
      <c r="L158" s="292">
        <v>162.11445209640229</v>
      </c>
      <c r="M158" s="294">
        <v>5.5340269073348409</v>
      </c>
      <c r="N158">
        <v>37897.089736762937</v>
      </c>
      <c r="O158">
        <v>38579.360964868298</v>
      </c>
    </row>
    <row r="159" spans="2:15" ht="18" customHeigh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Inputs1- Farm location</vt:lpstr>
      <vt:lpstr>Weather</vt:lpstr>
      <vt:lpstr>Crop parms</vt:lpstr>
      <vt:lpstr>Org Waste parms</vt:lpstr>
      <vt:lpstr>N constants</vt:lpstr>
      <vt:lpstr>Typical animal production</vt:lpstr>
      <vt:lpstr>'Crop parms'!Crop_Rel_FertN</vt:lpstr>
      <vt:lpstr>'Crop parms'!Crop_Rel_LU</vt:lpstr>
      <vt:lpstr>'Crop parms'!cx</vt:lpstr>
      <vt:lpstr>'Crop parms'!Cx_Rel</vt:lpstr>
      <vt:lpstr>'Crop parms'!FertN_Rel</vt:lpstr>
      <vt:lpstr>IN2_WETSEASON_RAIN_TYPICAL</vt:lpstr>
      <vt:lpstr>'Crop parms'!MinN_Rel</vt:lpstr>
      <vt:lpstr>'Crop parms'!Month</vt:lpstr>
      <vt:lpstr>'Crop parms'!NlimNPP_10y_earlier</vt:lpstr>
      <vt:lpstr>'Crop parms'!NLimNPP_Rel</vt:lpstr>
      <vt:lpstr>'Crop parms'!OptN_Rel</vt:lpstr>
      <vt:lpstr>'Crop parms'!pNopt</vt:lpstr>
      <vt:lpstr>'Crop parms'!ScaledNSupply_Rel</vt:lpstr>
      <vt:lpstr>'Crop parms'!ScaledYld_Rel</vt:lpstr>
      <vt:lpstr>'Crop parms'!SoilNSupply_Rel</vt:lpstr>
      <vt:lpstr>'Crop parms'!ThisX</vt:lpstr>
      <vt:lpstr>'Crop parms'!ThisY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Admin</cp:lastModifiedBy>
  <dcterms:created xsi:type="dcterms:W3CDTF">2020-01-09T15:12:06Z</dcterms:created>
  <dcterms:modified xsi:type="dcterms:W3CDTF">2021-02-21T11:10:34Z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f9688f2c-a615-4481-8973-6496c2c2ef51</vt:lpwstr>
  </property>
</Properties>
</file>