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c_proposal\lib\cambodia2018\"/>
    </mc:Choice>
  </mc:AlternateContent>
  <xr:revisionPtr revIDLastSave="0" documentId="13_ncr:1_{8CBBC704-57F7-4D30-8E74-16AAB7E7B73C}" xr6:coauthVersionLast="47" xr6:coauthVersionMax="47" xr10:uidLastSave="{00000000-0000-0000-0000-000000000000}"/>
  <bookViews>
    <workbookView xWindow="-28920" yWindow="-120" windowWidth="29040" windowHeight="15840" xr2:uid="{8F9E1A0B-3B9E-4A1A-AFA3-8A77BC3D5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6" i="1" l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C337" i="1"/>
  <c r="C212" i="1"/>
  <c r="C130" i="1"/>
  <c r="C113" i="1"/>
  <c r="C96" i="1"/>
  <c r="C79" i="1"/>
  <c r="C48" i="1"/>
  <c r="C336" i="1"/>
  <c r="C295" i="1"/>
  <c r="C281" i="1"/>
  <c r="C263" i="1"/>
  <c r="C252" i="1"/>
  <c r="C239" i="1"/>
  <c r="C224" i="1"/>
  <c r="C193" i="1"/>
  <c r="C161" i="1"/>
  <c r="C112" i="1"/>
  <c r="C97" i="1"/>
  <c r="C80" i="1"/>
  <c r="C62" i="1"/>
  <c r="C47" i="1"/>
  <c r="C29" i="1"/>
  <c r="C14" i="1"/>
  <c r="C334" i="1"/>
  <c r="C318" i="1"/>
  <c r="C237" i="1"/>
  <c r="C209" i="1"/>
  <c r="C128" i="1"/>
  <c r="C76" i="1"/>
  <c r="C319" i="1"/>
  <c r="C302" i="1"/>
  <c r="C279" i="1"/>
  <c r="C260" i="1"/>
  <c r="C221" i="1"/>
  <c r="C210" i="1"/>
  <c r="C191" i="1"/>
  <c r="C179" i="1"/>
  <c r="C163" i="1"/>
  <c r="C157" i="1"/>
  <c r="C46" i="1"/>
  <c r="C350" i="1"/>
  <c r="C335" i="1"/>
  <c r="C293" i="1"/>
  <c r="C278" i="1"/>
  <c r="C238" i="1"/>
  <c r="C211" i="1"/>
  <c r="C129" i="1"/>
  <c r="C111" i="1"/>
  <c r="C95" i="1"/>
  <c r="C78" i="1"/>
  <c r="C61" i="1"/>
  <c r="C45" i="1"/>
  <c r="C28" i="1"/>
  <c r="C286" i="1"/>
  <c r="C275" i="1"/>
  <c r="C199" i="1"/>
  <c r="C123" i="1"/>
  <c r="C74" i="1"/>
  <c r="C42" i="1"/>
  <c r="C348" i="1"/>
  <c r="C333" i="1"/>
  <c r="C317" i="1"/>
  <c r="C276" i="1"/>
  <c r="C251" i="1"/>
  <c r="C208" i="1"/>
  <c r="C127" i="1"/>
  <c r="C108" i="1"/>
  <c r="C92" i="1"/>
  <c r="C77" i="1"/>
  <c r="C60" i="1"/>
  <c r="C40" i="1"/>
  <c r="C330" i="1"/>
  <c r="C274" i="1"/>
  <c r="C235" i="1"/>
  <c r="C206" i="1"/>
  <c r="C125" i="1"/>
  <c r="C106" i="1"/>
  <c r="C91" i="1"/>
  <c r="C72" i="1"/>
  <c r="C41" i="1"/>
  <c r="C25" i="1"/>
  <c r="C343" i="1"/>
  <c r="C331" i="1"/>
  <c r="C315" i="1"/>
  <c r="C288" i="1"/>
  <c r="C272" i="1"/>
  <c r="C247" i="1"/>
  <c r="C236" i="1"/>
  <c r="C207" i="1"/>
  <c r="C155" i="1"/>
  <c r="C126" i="1"/>
  <c r="C107" i="1"/>
  <c r="C93" i="1"/>
  <c r="C73" i="1"/>
  <c r="C59" i="1"/>
  <c r="C43" i="1"/>
  <c r="C23" i="1"/>
  <c r="C9" i="1"/>
  <c r="C327" i="1"/>
  <c r="C269" i="1"/>
  <c r="C218" i="1"/>
  <c r="C202" i="1"/>
  <c r="C177" i="1"/>
  <c r="C153" i="1"/>
  <c r="C86" i="1"/>
  <c r="C37" i="1"/>
  <c r="C20" i="1"/>
  <c r="C7" i="1"/>
  <c r="C347" i="1"/>
  <c r="C332" i="1"/>
  <c r="C314" i="1"/>
  <c r="C303" i="1"/>
  <c r="C292" i="1"/>
  <c r="C277" i="1"/>
  <c r="C261" i="1"/>
  <c r="C248" i="1"/>
  <c r="C231" i="1"/>
  <c r="C220" i="1"/>
  <c r="C205" i="1"/>
  <c r="C190" i="1"/>
  <c r="C180" i="1"/>
  <c r="C169" i="1"/>
  <c r="C156" i="1"/>
  <c r="C147" i="1"/>
  <c r="C138" i="1"/>
  <c r="C120" i="1"/>
  <c r="C110" i="1"/>
  <c r="C89" i="1"/>
  <c r="C75" i="1"/>
  <c r="C58" i="1"/>
  <c r="C34" i="1"/>
  <c r="C26" i="1"/>
  <c r="C12" i="1"/>
  <c r="C345" i="1"/>
  <c r="C326" i="1"/>
  <c r="C313" i="1"/>
  <c r="C291" i="1"/>
  <c r="C271" i="1"/>
  <c r="C246" i="1"/>
  <c r="C232" i="1"/>
  <c r="C204" i="1"/>
  <c r="C124" i="1"/>
  <c r="C104" i="1"/>
  <c r="C88" i="1"/>
  <c r="C71" i="1"/>
  <c r="C56" i="1"/>
  <c r="C39" i="1"/>
  <c r="C22" i="1"/>
  <c r="C8" i="1"/>
  <c r="C342" i="1"/>
  <c r="C329" i="1"/>
  <c r="C310" i="1"/>
  <c r="C301" i="1"/>
  <c r="C289" i="1"/>
  <c r="C273" i="1"/>
  <c r="C259" i="1"/>
  <c r="C245" i="1"/>
  <c r="C233" i="1"/>
  <c r="C219" i="1"/>
  <c r="C203" i="1"/>
  <c r="C189" i="1"/>
  <c r="C178" i="1"/>
  <c r="C168" i="1"/>
  <c r="C158" i="1"/>
  <c r="C145" i="1"/>
  <c r="C136" i="1"/>
  <c r="C121" i="1"/>
  <c r="C103" i="1"/>
  <c r="C90" i="1"/>
  <c r="C70" i="1"/>
  <c r="C55" i="1"/>
  <c r="C44" i="1"/>
  <c r="C24" i="1"/>
  <c r="C10" i="1"/>
  <c r="C349" i="1"/>
  <c r="C328" i="1"/>
  <c r="C316" i="1"/>
  <c r="C305" i="1"/>
  <c r="C294" i="1"/>
  <c r="C280" i="1"/>
  <c r="C262" i="1"/>
  <c r="C250" i="1"/>
  <c r="C229" i="1"/>
  <c r="C223" i="1"/>
  <c r="C201" i="1"/>
  <c r="C192" i="1"/>
  <c r="C182" i="1"/>
  <c r="C171" i="1"/>
  <c r="C160" i="1"/>
  <c r="C148" i="1"/>
  <c r="C139" i="1"/>
  <c r="C118" i="1"/>
  <c r="C109" i="1"/>
  <c r="C94" i="1"/>
  <c r="C67" i="1"/>
  <c r="C53" i="1"/>
  <c r="C35" i="1"/>
  <c r="C27" i="1"/>
  <c r="C13" i="1"/>
  <c r="C346" i="1"/>
  <c r="C324" i="1"/>
  <c r="C312" i="1"/>
  <c r="C304" i="1"/>
  <c r="C290" i="1"/>
  <c r="C270" i="1"/>
  <c r="C258" i="1"/>
  <c r="C249" i="1"/>
  <c r="C234" i="1"/>
  <c r="C222" i="1"/>
  <c r="C198" i="1"/>
  <c r="C188" i="1"/>
  <c r="C181" i="1"/>
  <c r="C170" i="1"/>
  <c r="C159" i="1"/>
  <c r="C146" i="1"/>
  <c r="C137" i="1"/>
  <c r="C122" i="1"/>
  <c r="C105" i="1"/>
  <c r="C87" i="1"/>
  <c r="C69" i="1"/>
  <c r="C57" i="1"/>
  <c r="C36" i="1"/>
  <c r="C21" i="1"/>
  <c r="C11" i="1"/>
  <c r="C344" i="1"/>
  <c r="C325" i="1"/>
  <c r="C311" i="1"/>
  <c r="C300" i="1"/>
  <c r="C287" i="1"/>
  <c r="C268" i="1"/>
  <c r="C257" i="1"/>
  <c r="C244" i="1"/>
  <c r="C230" i="1"/>
  <c r="C216" i="1"/>
  <c r="C200" i="1"/>
  <c r="C187" i="1"/>
  <c r="C176" i="1"/>
  <c r="C167" i="1"/>
  <c r="C154" i="1"/>
  <c r="C144" i="1"/>
  <c r="C135" i="1"/>
  <c r="C119" i="1"/>
  <c r="C102" i="1"/>
  <c r="C85" i="1"/>
  <c r="C68" i="1"/>
  <c r="C54" i="1"/>
  <c r="C38" i="1"/>
  <c r="C19" i="1"/>
  <c r="C4" i="1"/>
  <c r="C341" i="1"/>
  <c r="C323" i="1"/>
  <c r="C309" i="1"/>
  <c r="C298" i="1"/>
  <c r="C285" i="1"/>
  <c r="C267" i="1"/>
  <c r="C255" i="1"/>
  <c r="C243" i="1"/>
  <c r="C228" i="1"/>
  <c r="C214" i="1"/>
  <c r="C197" i="1"/>
  <c r="C186" i="1"/>
  <c r="C175" i="1"/>
  <c r="C166" i="1"/>
  <c r="C151" i="1"/>
  <c r="C142" i="1"/>
  <c r="C133" i="1"/>
  <c r="C117" i="1"/>
  <c r="C101" i="1"/>
  <c r="C83" i="1"/>
  <c r="C66" i="1"/>
  <c r="C52" i="1"/>
  <c r="C33" i="1"/>
  <c r="C18" i="1"/>
  <c r="C6" i="1"/>
  <c r="C340" i="1"/>
  <c r="C321" i="1"/>
  <c r="C308" i="1"/>
  <c r="C299" i="1"/>
  <c r="C284" i="1"/>
  <c r="C266" i="1"/>
  <c r="C254" i="1"/>
  <c r="C241" i="1"/>
  <c r="C226" i="1"/>
  <c r="C217" i="1"/>
  <c r="C196" i="1"/>
  <c r="C184" i="1"/>
  <c r="C173" i="1"/>
  <c r="C165" i="1"/>
  <c r="C152" i="1"/>
  <c r="C143" i="1"/>
  <c r="C134" i="1"/>
  <c r="C115" i="1"/>
  <c r="C100" i="1"/>
  <c r="C84" i="1"/>
  <c r="C64" i="1"/>
  <c r="C51" i="1"/>
  <c r="C32" i="1"/>
  <c r="C17" i="1"/>
  <c r="C5" i="1"/>
  <c r="R22" i="1"/>
  <c r="C339" i="1"/>
  <c r="C322" i="1"/>
  <c r="C307" i="1"/>
  <c r="C297" i="1"/>
  <c r="C283" i="1"/>
  <c r="C265" i="1"/>
  <c r="C256" i="1"/>
  <c r="C242" i="1"/>
  <c r="C227" i="1"/>
  <c r="C215" i="1"/>
  <c r="C195" i="1"/>
  <c r="C185" i="1"/>
  <c r="C174" i="1"/>
  <c r="C164" i="1"/>
  <c r="C150" i="1"/>
  <c r="C141" i="1"/>
  <c r="C132" i="1"/>
  <c r="C116" i="1"/>
  <c r="C99" i="1"/>
  <c r="C82" i="1"/>
  <c r="C65" i="1"/>
  <c r="C50" i="1"/>
  <c r="C31" i="1"/>
  <c r="C16" i="1"/>
  <c r="C3" i="1"/>
  <c r="C338" i="1"/>
  <c r="C320" i="1"/>
  <c r="C306" i="1"/>
  <c r="C296" i="1"/>
  <c r="C282" i="1"/>
  <c r="C264" i="1"/>
  <c r="C253" i="1"/>
  <c r="C240" i="1"/>
  <c r="C225" i="1"/>
  <c r="C213" i="1"/>
  <c r="L17" i="1" s="1"/>
  <c r="C194" i="1"/>
  <c r="C183" i="1"/>
  <c r="C172" i="1"/>
  <c r="C162" i="1"/>
  <c r="C149" i="1"/>
  <c r="C140" i="1"/>
  <c r="C131" i="1"/>
  <c r="C114" i="1"/>
  <c r="L9" i="1" s="1"/>
  <c r="C98" i="1"/>
  <c r="L8" i="1" s="1"/>
  <c r="C81" i="1"/>
  <c r="L7" i="1" s="1"/>
  <c r="C63" i="1"/>
  <c r="L6" i="1" s="1"/>
  <c r="C49" i="1"/>
  <c r="C30" i="1"/>
  <c r="C15" i="1"/>
  <c r="C2" i="1"/>
  <c r="AQ27" i="1"/>
  <c r="Y27" i="1"/>
  <c r="AO27" i="1"/>
  <c r="AM27" i="1"/>
  <c r="AK27" i="1"/>
  <c r="AJ27" i="1"/>
  <c r="AI27" i="1"/>
  <c r="AG27" i="1"/>
  <c r="AB27" i="1"/>
  <c r="L11" i="1" l="1"/>
  <c r="L12" i="1"/>
  <c r="L4" i="1"/>
  <c r="L14" i="1"/>
  <c r="L22" i="1"/>
  <c r="L16" i="1"/>
  <c r="L24" i="1"/>
  <c r="L25" i="1"/>
  <c r="D332" i="1" s="1"/>
  <c r="E332" i="1" s="1"/>
  <c r="F332" i="1" s="1"/>
  <c r="L3" i="1"/>
  <c r="L19" i="1"/>
  <c r="L20" i="1"/>
  <c r="L5" i="1"/>
  <c r="L13" i="1"/>
  <c r="L21" i="1"/>
  <c r="L15" i="1"/>
  <c r="L23" i="1"/>
  <c r="L2" i="1"/>
  <c r="L10" i="1"/>
  <c r="L18" i="1"/>
  <c r="L26" i="1"/>
  <c r="D224" i="1"/>
  <c r="E224" i="1" s="1"/>
  <c r="F224" i="1" s="1"/>
  <c r="D108" i="1"/>
  <c r="E108" i="1" s="1"/>
  <c r="F108" i="1" s="1"/>
  <c r="D308" i="1"/>
  <c r="E308" i="1" s="1"/>
  <c r="F308" i="1" s="1"/>
  <c r="D176" i="1"/>
  <c r="E176" i="1" s="1"/>
  <c r="F176" i="1" s="1"/>
  <c r="D281" i="1"/>
  <c r="E281" i="1" s="1"/>
  <c r="F281" i="1" s="1"/>
  <c r="D259" i="1"/>
  <c r="E259" i="1" s="1"/>
  <c r="F259" i="1" s="1"/>
  <c r="D290" i="1"/>
  <c r="E290" i="1" s="1"/>
  <c r="F290" i="1" s="1"/>
  <c r="D208" i="1"/>
  <c r="E208" i="1" s="1"/>
  <c r="F208" i="1" s="1"/>
  <c r="D41" i="1"/>
  <c r="E41" i="1" s="1"/>
  <c r="F41" i="1" s="1"/>
  <c r="D97" i="1"/>
  <c r="E97" i="1" s="1"/>
  <c r="F97" i="1" s="1"/>
  <c r="D59" i="1"/>
  <c r="E59" i="1" s="1"/>
  <c r="F59" i="1" s="1"/>
  <c r="D9" i="1"/>
  <c r="E9" i="1" s="1"/>
  <c r="F9" i="1" s="1"/>
  <c r="D79" i="1"/>
  <c r="E79" i="1" s="1"/>
  <c r="F79" i="1" s="1"/>
  <c r="AC27" i="1"/>
  <c r="AF27" i="1"/>
  <c r="AN27" i="1"/>
  <c r="Z27" i="1"/>
  <c r="AA27" i="1"/>
  <c r="AH27" i="1"/>
  <c r="AP27" i="1"/>
  <c r="X27" i="1"/>
  <c r="AD27" i="1"/>
  <c r="AL27" i="1"/>
  <c r="AE27" i="1"/>
  <c r="D227" i="1" l="1"/>
  <c r="E227" i="1" s="1"/>
  <c r="F227" i="1" s="1"/>
  <c r="D234" i="1"/>
  <c r="E234" i="1" s="1"/>
  <c r="F234" i="1" s="1"/>
  <c r="D225" i="1"/>
  <c r="E225" i="1" s="1"/>
  <c r="F225" i="1" s="1"/>
  <c r="D229" i="1"/>
  <c r="E229" i="1" s="1"/>
  <c r="F229" i="1" s="1"/>
  <c r="D98" i="1"/>
  <c r="E98" i="1" s="1"/>
  <c r="F98" i="1" s="1"/>
  <c r="D264" i="1"/>
  <c r="E264" i="1" s="1"/>
  <c r="F264" i="1" s="1"/>
  <c r="D213" i="1"/>
  <c r="E213" i="1" s="1"/>
  <c r="F213" i="1" s="1"/>
  <c r="D277" i="1"/>
  <c r="E277" i="1" s="1"/>
  <c r="F277" i="1" s="1"/>
  <c r="D220" i="1"/>
  <c r="E220" i="1" s="1"/>
  <c r="F220" i="1" s="1"/>
  <c r="D215" i="1"/>
  <c r="E215" i="1" s="1"/>
  <c r="F215" i="1" s="1"/>
  <c r="D219" i="1"/>
  <c r="E219" i="1" s="1"/>
  <c r="F219" i="1" s="1"/>
  <c r="D223" i="1"/>
  <c r="E223" i="1" s="1"/>
  <c r="F223" i="1" s="1"/>
  <c r="D222" i="1"/>
  <c r="E222" i="1" s="1"/>
  <c r="F222" i="1" s="1"/>
  <c r="D232" i="1"/>
  <c r="E232" i="1" s="1"/>
  <c r="F232" i="1" s="1"/>
  <c r="D99" i="1"/>
  <c r="E99" i="1" s="1"/>
  <c r="F99" i="1" s="1"/>
  <c r="D103" i="1"/>
  <c r="E103" i="1" s="1"/>
  <c r="F103" i="1" s="1"/>
  <c r="D106" i="1"/>
  <c r="E106" i="1" s="1"/>
  <c r="F106" i="1" s="1"/>
  <c r="D109" i="1"/>
  <c r="E109" i="1" s="1"/>
  <c r="F109" i="1" s="1"/>
  <c r="D110" i="1"/>
  <c r="E110" i="1" s="1"/>
  <c r="F110" i="1" s="1"/>
  <c r="D104" i="1"/>
  <c r="E104" i="1" s="1"/>
  <c r="F104" i="1" s="1"/>
  <c r="D313" i="1"/>
  <c r="E313" i="1" s="1"/>
  <c r="F313" i="1" s="1"/>
  <c r="D312" i="1"/>
  <c r="E312" i="1" s="1"/>
  <c r="F312" i="1" s="1"/>
  <c r="D314" i="1"/>
  <c r="E314" i="1" s="1"/>
  <c r="F314" i="1" s="1"/>
  <c r="D306" i="1"/>
  <c r="E306" i="1" s="1"/>
  <c r="F306" i="1" s="1"/>
  <c r="D310" i="1"/>
  <c r="E310" i="1" s="1"/>
  <c r="F310" i="1" s="1"/>
  <c r="D349" i="1"/>
  <c r="E349" i="1" s="1"/>
  <c r="F349" i="1" s="1"/>
  <c r="D345" i="1"/>
  <c r="E345" i="1" s="1"/>
  <c r="F345" i="1" s="1"/>
  <c r="D101" i="1"/>
  <c r="E101" i="1" s="1"/>
  <c r="F101" i="1" s="1"/>
  <c r="D105" i="1"/>
  <c r="E105" i="1" s="1"/>
  <c r="F105" i="1" s="1"/>
  <c r="D162" i="1"/>
  <c r="E162" i="1" s="1"/>
  <c r="F162" i="1" s="1"/>
  <c r="D280" i="1"/>
  <c r="E280" i="1" s="1"/>
  <c r="F280" i="1" s="1"/>
  <c r="D342" i="1"/>
  <c r="E342" i="1" s="1"/>
  <c r="F342" i="1" s="1"/>
  <c r="D317" i="1"/>
  <c r="E317" i="1" s="1"/>
  <c r="F317" i="1" s="1"/>
  <c r="D270" i="1"/>
  <c r="E270" i="1" s="1"/>
  <c r="F270" i="1" s="1"/>
  <c r="D233" i="1"/>
  <c r="E233" i="1" s="1"/>
  <c r="F233" i="1" s="1"/>
  <c r="D237" i="1"/>
  <c r="E237" i="1" s="1"/>
  <c r="F237" i="1" s="1"/>
  <c r="D265" i="1"/>
  <c r="E265" i="1" s="1"/>
  <c r="F265" i="1" s="1"/>
  <c r="D273" i="1"/>
  <c r="E273" i="1" s="1"/>
  <c r="F273" i="1" s="1"/>
  <c r="D214" i="1"/>
  <c r="E214" i="1" s="1"/>
  <c r="F214" i="1" s="1"/>
  <c r="D100" i="1"/>
  <c r="E100" i="1" s="1"/>
  <c r="F100" i="1" s="1"/>
  <c r="D221" i="1"/>
  <c r="E221" i="1" s="1"/>
  <c r="F221" i="1" s="1"/>
  <c r="D311" i="1"/>
  <c r="E311" i="1" s="1"/>
  <c r="F311" i="1" s="1"/>
  <c r="D236" i="1"/>
  <c r="E236" i="1" s="1"/>
  <c r="F236" i="1" s="1"/>
  <c r="D181" i="1"/>
  <c r="E181" i="1" s="1"/>
  <c r="F181" i="1" s="1"/>
  <c r="D218" i="1"/>
  <c r="E218" i="1" s="1"/>
  <c r="F218" i="1" s="1"/>
  <c r="D172" i="1"/>
  <c r="E172" i="1" s="1"/>
  <c r="F172" i="1" s="1"/>
  <c r="D216" i="1"/>
  <c r="E216" i="1" s="1"/>
  <c r="F216" i="1" s="1"/>
  <c r="D174" i="1"/>
  <c r="E174" i="1" s="1"/>
  <c r="F174" i="1" s="1"/>
  <c r="D113" i="1"/>
  <c r="E113" i="1" s="1"/>
  <c r="F113" i="1" s="1"/>
  <c r="D346" i="1"/>
  <c r="E346" i="1" s="1"/>
  <c r="F346" i="1" s="1"/>
  <c r="D182" i="1"/>
  <c r="E182" i="1" s="1"/>
  <c r="F182" i="1" s="1"/>
  <c r="D173" i="1"/>
  <c r="E173" i="1" s="1"/>
  <c r="F173" i="1" s="1"/>
  <c r="D175" i="1"/>
  <c r="E175" i="1" s="1"/>
  <c r="F175" i="1" s="1"/>
  <c r="D112" i="1"/>
  <c r="E112" i="1" s="1"/>
  <c r="F112" i="1" s="1"/>
  <c r="D318" i="1"/>
  <c r="E318" i="1" s="1"/>
  <c r="F318" i="1" s="1"/>
  <c r="D111" i="1"/>
  <c r="E111" i="1" s="1"/>
  <c r="F111" i="1" s="1"/>
  <c r="D267" i="1"/>
  <c r="E267" i="1" s="1"/>
  <c r="F267" i="1" s="1"/>
  <c r="D319" i="1"/>
  <c r="E319" i="1" s="1"/>
  <c r="F319" i="1" s="1"/>
  <c r="D180" i="1"/>
  <c r="E180" i="1" s="1"/>
  <c r="F180" i="1" s="1"/>
  <c r="D217" i="1"/>
  <c r="E217" i="1" s="1"/>
  <c r="F217" i="1" s="1"/>
  <c r="D102" i="1"/>
  <c r="E102" i="1" s="1"/>
  <c r="F102" i="1" s="1"/>
  <c r="D107" i="1"/>
  <c r="E107" i="1" s="1"/>
  <c r="F107" i="1" s="1"/>
  <c r="D271" i="1"/>
  <c r="E271" i="1" s="1"/>
  <c r="F271" i="1" s="1"/>
  <c r="D178" i="1"/>
  <c r="E178" i="1" s="1"/>
  <c r="F178" i="1" s="1"/>
  <c r="D179" i="1"/>
  <c r="E179" i="1" s="1"/>
  <c r="F179" i="1" s="1"/>
  <c r="D235" i="1"/>
  <c r="E235" i="1" s="1"/>
  <c r="F235" i="1" s="1"/>
  <c r="D228" i="1"/>
  <c r="E228" i="1" s="1"/>
  <c r="F228" i="1" s="1"/>
  <c r="D238" i="1"/>
  <c r="E238" i="1" s="1"/>
  <c r="F238" i="1" s="1"/>
  <c r="D307" i="1"/>
  <c r="E307" i="1" s="1"/>
  <c r="F307" i="1" s="1"/>
  <c r="D316" i="1"/>
  <c r="E316" i="1" s="1"/>
  <c r="F316" i="1" s="1"/>
  <c r="D226" i="1"/>
  <c r="E226" i="1" s="1"/>
  <c r="F226" i="1" s="1"/>
  <c r="D231" i="1"/>
  <c r="E231" i="1" s="1"/>
  <c r="F231" i="1" s="1"/>
  <c r="D309" i="1"/>
  <c r="E309" i="1" s="1"/>
  <c r="F309" i="1" s="1"/>
  <c r="D315" i="1"/>
  <c r="E315" i="1" s="1"/>
  <c r="F315" i="1" s="1"/>
  <c r="D274" i="1"/>
  <c r="E274" i="1" s="1"/>
  <c r="F274" i="1" s="1"/>
  <c r="D230" i="1"/>
  <c r="E230" i="1" s="1"/>
  <c r="F230" i="1" s="1"/>
  <c r="D169" i="1"/>
  <c r="E169" i="1" s="1"/>
  <c r="F169" i="1" s="1"/>
  <c r="D256" i="1"/>
  <c r="E256" i="1" s="1"/>
  <c r="F256" i="1" s="1"/>
  <c r="D239" i="1"/>
  <c r="E239" i="1" s="1"/>
  <c r="F239" i="1" s="1"/>
  <c r="D164" i="1"/>
  <c r="E164" i="1" s="1"/>
  <c r="F164" i="1" s="1"/>
  <c r="D177" i="1"/>
  <c r="E177" i="1" s="1"/>
  <c r="F177" i="1" s="1"/>
  <c r="D338" i="1"/>
  <c r="E338" i="1" s="1"/>
  <c r="F338" i="1" s="1"/>
  <c r="D268" i="1"/>
  <c r="E268" i="1" s="1"/>
  <c r="F268" i="1" s="1"/>
  <c r="D279" i="1"/>
  <c r="E279" i="1" s="1"/>
  <c r="F279" i="1" s="1"/>
  <c r="D344" i="1"/>
  <c r="E344" i="1" s="1"/>
  <c r="F344" i="1" s="1"/>
  <c r="D339" i="1"/>
  <c r="E339" i="1" s="1"/>
  <c r="F339" i="1" s="1"/>
  <c r="D347" i="1"/>
  <c r="E347" i="1" s="1"/>
  <c r="F347" i="1" s="1"/>
  <c r="D340" i="1"/>
  <c r="E340" i="1" s="1"/>
  <c r="F340" i="1" s="1"/>
  <c r="D266" i="1"/>
  <c r="E266" i="1" s="1"/>
  <c r="F266" i="1" s="1"/>
  <c r="D269" i="1"/>
  <c r="E269" i="1" s="1"/>
  <c r="F269" i="1" s="1"/>
  <c r="D275" i="1"/>
  <c r="E275" i="1" s="1"/>
  <c r="F275" i="1" s="1"/>
  <c r="D278" i="1"/>
  <c r="E278" i="1" s="1"/>
  <c r="F278" i="1" s="1"/>
  <c r="D276" i="1"/>
  <c r="E276" i="1" s="1"/>
  <c r="F276" i="1" s="1"/>
  <c r="D272" i="1"/>
  <c r="E272" i="1" s="1"/>
  <c r="F272" i="1" s="1"/>
  <c r="D341" i="1"/>
  <c r="E341" i="1" s="1"/>
  <c r="F341" i="1" s="1"/>
  <c r="D348" i="1"/>
  <c r="E348" i="1" s="1"/>
  <c r="F348" i="1" s="1"/>
  <c r="D350" i="1"/>
  <c r="E350" i="1" s="1"/>
  <c r="F350" i="1" s="1"/>
  <c r="D343" i="1"/>
  <c r="E343" i="1" s="1"/>
  <c r="F343" i="1" s="1"/>
  <c r="D253" i="1"/>
  <c r="E253" i="1" s="1"/>
  <c r="F253" i="1" s="1"/>
  <c r="D47" i="1"/>
  <c r="E47" i="1" s="1"/>
  <c r="F47" i="1" s="1"/>
  <c r="D327" i="1"/>
  <c r="E327" i="1" s="1"/>
  <c r="F327" i="1" s="1"/>
  <c r="D320" i="1"/>
  <c r="E320" i="1" s="1"/>
  <c r="F320" i="1" s="1"/>
  <c r="D262" i="1"/>
  <c r="E262" i="1" s="1"/>
  <c r="F262" i="1" s="1"/>
  <c r="D29" i="1"/>
  <c r="E29" i="1" s="1"/>
  <c r="F29" i="1" s="1"/>
  <c r="D324" i="1"/>
  <c r="E324" i="1" s="1"/>
  <c r="F324" i="1" s="1"/>
  <c r="D304" i="1"/>
  <c r="E304" i="1" s="1"/>
  <c r="F304" i="1" s="1"/>
  <c r="D302" i="1"/>
  <c r="E302" i="1" s="1"/>
  <c r="F302" i="1" s="1"/>
  <c r="D24" i="1"/>
  <c r="E24" i="1" s="1"/>
  <c r="F24" i="1" s="1"/>
  <c r="D28" i="1"/>
  <c r="E28" i="1" s="1"/>
  <c r="F28" i="1" s="1"/>
  <c r="D20" i="1"/>
  <c r="E20" i="1" s="1"/>
  <c r="F20" i="1" s="1"/>
  <c r="D328" i="1"/>
  <c r="E328" i="1" s="1"/>
  <c r="F328" i="1" s="1"/>
  <c r="D201" i="1"/>
  <c r="E201" i="1" s="1"/>
  <c r="F201" i="1" s="1"/>
  <c r="D211" i="1"/>
  <c r="E211" i="1" s="1"/>
  <c r="F211" i="1" s="1"/>
  <c r="D199" i="1"/>
  <c r="E199" i="1" s="1"/>
  <c r="F199" i="1" s="1"/>
  <c r="D207" i="1"/>
  <c r="E207" i="1" s="1"/>
  <c r="F207" i="1" s="1"/>
  <c r="D206" i="1"/>
  <c r="E206" i="1" s="1"/>
  <c r="F206" i="1" s="1"/>
  <c r="D46" i="1"/>
  <c r="E46" i="1" s="1"/>
  <c r="F46" i="1" s="1"/>
  <c r="D252" i="1"/>
  <c r="E252" i="1" s="1"/>
  <c r="F252" i="1" s="1"/>
  <c r="D193" i="1"/>
  <c r="E193" i="1" s="1"/>
  <c r="F193" i="1" s="1"/>
  <c r="D157" i="1"/>
  <c r="E157" i="1" s="1"/>
  <c r="F157" i="1" s="1"/>
  <c r="D37" i="1"/>
  <c r="E37" i="1" s="1"/>
  <c r="F37" i="1" s="1"/>
  <c r="D291" i="1"/>
  <c r="E291" i="1" s="1"/>
  <c r="F291" i="1" s="1"/>
  <c r="D120" i="1"/>
  <c r="E120" i="1" s="1"/>
  <c r="F120" i="1" s="1"/>
  <c r="D126" i="1"/>
  <c r="E126" i="1" s="1"/>
  <c r="F126" i="1" s="1"/>
  <c r="D66" i="1"/>
  <c r="E66" i="1" s="1"/>
  <c r="F66" i="1" s="1"/>
  <c r="D76" i="1"/>
  <c r="E76" i="1" s="1"/>
  <c r="F76" i="1" s="1"/>
  <c r="D78" i="1"/>
  <c r="E78" i="1" s="1"/>
  <c r="F78" i="1" s="1"/>
  <c r="D73" i="1"/>
  <c r="E73" i="1" s="1"/>
  <c r="F73" i="1" s="1"/>
  <c r="D114" i="1"/>
  <c r="E114" i="1" s="1"/>
  <c r="F114" i="1" s="1"/>
  <c r="D322" i="1"/>
  <c r="E322" i="1" s="1"/>
  <c r="F322" i="1" s="1"/>
  <c r="D297" i="1"/>
  <c r="E297" i="1" s="1"/>
  <c r="F297" i="1" s="1"/>
  <c r="D261" i="1"/>
  <c r="E261" i="1" s="1"/>
  <c r="F261" i="1" s="1"/>
  <c r="D165" i="1"/>
  <c r="E165" i="1" s="1"/>
  <c r="F165" i="1" s="1"/>
  <c r="D163" i="1"/>
  <c r="E163" i="1" s="1"/>
  <c r="F163" i="1" s="1"/>
  <c r="D161" i="1"/>
  <c r="E161" i="1" s="1"/>
  <c r="F161" i="1" s="1"/>
  <c r="D128" i="1"/>
  <c r="E128" i="1" s="1"/>
  <c r="F128" i="1" s="1"/>
  <c r="D129" i="1"/>
  <c r="E129" i="1" s="1"/>
  <c r="F129" i="1" s="1"/>
  <c r="D92" i="1"/>
  <c r="E92" i="1" s="1"/>
  <c r="F92" i="1" s="1"/>
  <c r="D127" i="1"/>
  <c r="E127" i="1" s="1"/>
  <c r="F127" i="1" s="1"/>
  <c r="D330" i="1"/>
  <c r="E330" i="1" s="1"/>
  <c r="F330" i="1" s="1"/>
  <c r="D125" i="1"/>
  <c r="E125" i="1" s="1"/>
  <c r="F125" i="1" s="1"/>
  <c r="D282" i="1"/>
  <c r="E282" i="1" s="1"/>
  <c r="F282" i="1" s="1"/>
  <c r="D8" i="1"/>
  <c r="E8" i="1" s="1"/>
  <c r="F8" i="1" s="1"/>
  <c r="D7" i="1"/>
  <c r="E7" i="1" s="1"/>
  <c r="F7" i="1" s="1"/>
  <c r="D151" i="1"/>
  <c r="E151" i="1" s="1"/>
  <c r="F151" i="1" s="1"/>
  <c r="D155" i="1"/>
  <c r="E155" i="1" s="1"/>
  <c r="F155" i="1" s="1"/>
  <c r="D212" i="1"/>
  <c r="E212" i="1" s="1"/>
  <c r="F212" i="1" s="1"/>
  <c r="D14" i="1"/>
  <c r="E14" i="1" s="1"/>
  <c r="F14" i="1" s="1"/>
  <c r="D77" i="1"/>
  <c r="E77" i="1" s="1"/>
  <c r="F77" i="1" s="1"/>
  <c r="D91" i="1"/>
  <c r="E91" i="1" s="1"/>
  <c r="F91" i="1" s="1"/>
  <c r="D210" i="1"/>
  <c r="E210" i="1" s="1"/>
  <c r="F210" i="1" s="1"/>
  <c r="D153" i="1"/>
  <c r="E153" i="1" s="1"/>
  <c r="F153" i="1" s="1"/>
  <c r="D287" i="1"/>
  <c r="E287" i="1" s="1"/>
  <c r="F287" i="1" s="1"/>
  <c r="D293" i="1"/>
  <c r="E293" i="1" s="1"/>
  <c r="F293" i="1" s="1"/>
  <c r="D52" i="1"/>
  <c r="E52" i="1" s="1"/>
  <c r="F52" i="1" s="1"/>
  <c r="D62" i="1"/>
  <c r="E62" i="1" s="1"/>
  <c r="F62" i="1" s="1"/>
  <c r="D60" i="1"/>
  <c r="E60" i="1" s="1"/>
  <c r="F60" i="1" s="1"/>
  <c r="D246" i="1"/>
  <c r="E246" i="1" s="1"/>
  <c r="F246" i="1" s="1"/>
  <c r="D251" i="1"/>
  <c r="E251" i="1" s="1"/>
  <c r="F251" i="1" s="1"/>
  <c r="D33" i="1"/>
  <c r="E33" i="1" s="1"/>
  <c r="F33" i="1" s="1"/>
  <c r="D48" i="1"/>
  <c r="E48" i="1" s="1"/>
  <c r="F48" i="1" s="1"/>
  <c r="D43" i="1"/>
  <c r="E43" i="1" s="1"/>
  <c r="F43" i="1" s="1"/>
  <c r="D45" i="1"/>
  <c r="E45" i="1" s="1"/>
  <c r="F45" i="1" s="1"/>
  <c r="D130" i="1"/>
  <c r="E130" i="1" s="1"/>
  <c r="F130" i="1" s="1"/>
  <c r="D334" i="1"/>
  <c r="E334" i="1" s="1"/>
  <c r="F334" i="1" s="1"/>
  <c r="D80" i="1"/>
  <c r="E80" i="1" s="1"/>
  <c r="F80" i="1" s="1"/>
  <c r="D123" i="1"/>
  <c r="E123" i="1" s="1"/>
  <c r="F123" i="1" s="1"/>
  <c r="D25" i="1"/>
  <c r="E25" i="1" s="1"/>
  <c r="F25" i="1" s="1"/>
  <c r="D23" i="1"/>
  <c r="E23" i="1" s="1"/>
  <c r="F23" i="1" s="1"/>
  <c r="D331" i="1"/>
  <c r="E331" i="1" s="1"/>
  <c r="F331" i="1" s="1"/>
  <c r="D88" i="1"/>
  <c r="E88" i="1" s="1"/>
  <c r="F88" i="1" s="1"/>
  <c r="D86" i="1"/>
  <c r="E86" i="1" s="1"/>
  <c r="F86" i="1" s="1"/>
  <c r="D95" i="1"/>
  <c r="E95" i="1" s="1"/>
  <c r="F95" i="1" s="1"/>
  <c r="D284" i="1"/>
  <c r="E284" i="1" s="1"/>
  <c r="F284" i="1" s="1"/>
  <c r="D263" i="1"/>
  <c r="E263" i="1" s="1"/>
  <c r="F263" i="1" s="1"/>
  <c r="D286" i="1"/>
  <c r="E286" i="1" s="1"/>
  <c r="F286" i="1" s="1"/>
  <c r="D74" i="1"/>
  <c r="E74" i="1" s="1"/>
  <c r="F74" i="1" s="1"/>
  <c r="D42" i="1"/>
  <c r="E42" i="1" s="1"/>
  <c r="F42" i="1" s="1"/>
  <c r="D247" i="1"/>
  <c r="E247" i="1" s="1"/>
  <c r="F247" i="1" s="1"/>
  <c r="D288" i="1"/>
  <c r="E288" i="1" s="1"/>
  <c r="F288" i="1" s="1"/>
  <c r="D337" i="1"/>
  <c r="E337" i="1" s="1"/>
  <c r="F337" i="1" s="1"/>
  <c r="D333" i="1"/>
  <c r="E333" i="1" s="1"/>
  <c r="F333" i="1" s="1"/>
  <c r="D72" i="1"/>
  <c r="E72" i="1" s="1"/>
  <c r="F72" i="1" s="1"/>
  <c r="D133" i="1"/>
  <c r="E133" i="1" s="1"/>
  <c r="F133" i="1" s="1"/>
  <c r="D190" i="1"/>
  <c r="E190" i="1" s="1"/>
  <c r="F190" i="1" s="1"/>
  <c r="D191" i="1"/>
  <c r="E191" i="1" s="1"/>
  <c r="F191" i="1" s="1"/>
  <c r="D336" i="1"/>
  <c r="E336" i="1" s="1"/>
  <c r="F336" i="1" s="1"/>
  <c r="D260" i="1"/>
  <c r="E260" i="1" s="1"/>
  <c r="F260" i="1" s="1"/>
  <c r="D96" i="1"/>
  <c r="E96" i="1" s="1"/>
  <c r="F96" i="1" s="1"/>
  <c r="D335" i="1"/>
  <c r="E335" i="1" s="1"/>
  <c r="F335" i="1" s="1"/>
  <c r="D209" i="1"/>
  <c r="E209" i="1" s="1"/>
  <c r="F209" i="1" s="1"/>
  <c r="D295" i="1"/>
  <c r="E295" i="1" s="1"/>
  <c r="F295" i="1" s="1"/>
  <c r="D93" i="1"/>
  <c r="E93" i="1" s="1"/>
  <c r="F93" i="1" s="1"/>
  <c r="D61" i="1"/>
  <c r="E61" i="1" s="1"/>
  <c r="F61" i="1" s="1"/>
  <c r="D40" i="1"/>
  <c r="E40" i="1" s="1"/>
  <c r="F40" i="1" s="1"/>
  <c r="D202" i="1"/>
  <c r="E202" i="1" s="1"/>
  <c r="F202" i="1" s="1"/>
  <c r="D296" i="1"/>
  <c r="E296" i="1" s="1"/>
  <c r="F296" i="1" s="1"/>
  <c r="D283" i="1"/>
  <c r="E283" i="1" s="1"/>
  <c r="F283" i="1" s="1"/>
  <c r="D292" i="1"/>
  <c r="E292" i="1" s="1"/>
  <c r="F292" i="1" s="1"/>
  <c r="D22" i="1"/>
  <c r="E22" i="1" s="1"/>
  <c r="F22" i="1" s="1"/>
  <c r="D301" i="1"/>
  <c r="E301" i="1" s="1"/>
  <c r="F301" i="1" s="1"/>
  <c r="D134" i="1"/>
  <c r="E134" i="1" s="1"/>
  <c r="F134" i="1" s="1"/>
  <c r="D305" i="1"/>
  <c r="E305" i="1" s="1"/>
  <c r="F305" i="1" s="1"/>
  <c r="D136" i="1"/>
  <c r="E136" i="1" s="1"/>
  <c r="F136" i="1" s="1"/>
  <c r="D12" i="1"/>
  <c r="E12" i="1" s="1"/>
  <c r="F12" i="1" s="1"/>
  <c r="D184" i="1"/>
  <c r="E184" i="1" s="1"/>
  <c r="F184" i="1" s="1"/>
  <c r="D67" i="1"/>
  <c r="E67" i="1" s="1"/>
  <c r="F67" i="1" s="1"/>
  <c r="D70" i="1"/>
  <c r="E70" i="1" s="1"/>
  <c r="F70" i="1" s="1"/>
  <c r="D51" i="1"/>
  <c r="E51" i="1" s="1"/>
  <c r="F51" i="1" s="1"/>
  <c r="D84" i="1"/>
  <c r="E84" i="1" s="1"/>
  <c r="F84" i="1" s="1"/>
  <c r="D90" i="1"/>
  <c r="E90" i="1" s="1"/>
  <c r="F90" i="1" s="1"/>
  <c r="D53" i="1"/>
  <c r="E53" i="1" s="1"/>
  <c r="F53" i="1" s="1"/>
  <c r="D166" i="1"/>
  <c r="E166" i="1" s="1"/>
  <c r="F166" i="1" s="1"/>
  <c r="D64" i="1"/>
  <c r="E64" i="1" s="1"/>
  <c r="F64" i="1" s="1"/>
  <c r="D258" i="1"/>
  <c r="E258" i="1" s="1"/>
  <c r="F258" i="1" s="1"/>
  <c r="D257" i="1"/>
  <c r="E257" i="1" s="1"/>
  <c r="F257" i="1" s="1"/>
  <c r="D254" i="1"/>
  <c r="E254" i="1" s="1"/>
  <c r="D44" i="1"/>
  <c r="E44" i="1" s="1"/>
  <c r="F44" i="1" s="1"/>
  <c r="D58" i="1"/>
  <c r="E58" i="1" s="1"/>
  <c r="F58" i="1" s="1"/>
  <c r="D55" i="1"/>
  <c r="E55" i="1" s="1"/>
  <c r="F55" i="1" s="1"/>
  <c r="D138" i="1"/>
  <c r="E138" i="1" s="1"/>
  <c r="F138" i="1" s="1"/>
  <c r="D117" i="1"/>
  <c r="E117" i="1" s="1"/>
  <c r="F117" i="1" s="1"/>
  <c r="D5" i="1"/>
  <c r="E5" i="1" s="1"/>
  <c r="F5" i="1" s="1"/>
  <c r="D326" i="1"/>
  <c r="E326" i="1" s="1"/>
  <c r="F326" i="1" s="1"/>
  <c r="D329" i="1"/>
  <c r="E329" i="1" s="1"/>
  <c r="F329" i="1" s="1"/>
  <c r="D323" i="1"/>
  <c r="E323" i="1" s="1"/>
  <c r="F323" i="1" s="1"/>
  <c r="D115" i="1"/>
  <c r="E115" i="1" s="1"/>
  <c r="F115" i="1" s="1"/>
  <c r="D255" i="1"/>
  <c r="E255" i="1" s="1"/>
  <c r="F255" i="1" s="1"/>
  <c r="D141" i="1"/>
  <c r="E141" i="1" s="1"/>
  <c r="F141" i="1" s="1"/>
  <c r="D148" i="1"/>
  <c r="E148" i="1" s="1"/>
  <c r="F148" i="1" s="1"/>
  <c r="D146" i="1"/>
  <c r="E146" i="1" s="1"/>
  <c r="F146" i="1" s="1"/>
  <c r="D144" i="1"/>
  <c r="E144" i="1" s="1"/>
  <c r="F144" i="1" s="1"/>
  <c r="D142" i="1"/>
  <c r="E142" i="1" s="1"/>
  <c r="F142" i="1" s="1"/>
  <c r="D149" i="1"/>
  <c r="E149" i="1" s="1"/>
  <c r="F149" i="1" s="1"/>
  <c r="D156" i="1"/>
  <c r="E156" i="1" s="1"/>
  <c r="F156" i="1" s="1"/>
  <c r="D159" i="1"/>
  <c r="E159" i="1" s="1"/>
  <c r="F159" i="1" s="1"/>
  <c r="D154" i="1"/>
  <c r="E154" i="1" s="1"/>
  <c r="F154" i="1" s="1"/>
  <c r="D152" i="1"/>
  <c r="E152" i="1" s="1"/>
  <c r="F152" i="1" s="1"/>
  <c r="D16" i="1"/>
  <c r="E16" i="1" s="1"/>
  <c r="F16" i="1" s="1"/>
  <c r="D26" i="1"/>
  <c r="E26" i="1" s="1"/>
  <c r="F26" i="1" s="1"/>
  <c r="D21" i="1"/>
  <c r="E21" i="1" s="1"/>
  <c r="F21" i="1" s="1"/>
  <c r="D19" i="1"/>
  <c r="E19" i="1" s="1"/>
  <c r="F19" i="1" s="1"/>
  <c r="D18" i="1"/>
  <c r="E18" i="1" s="1"/>
  <c r="F18" i="1" s="1"/>
  <c r="D158" i="1"/>
  <c r="E158" i="1" s="1"/>
  <c r="F158" i="1" s="1"/>
  <c r="D250" i="1"/>
  <c r="E250" i="1" s="1"/>
  <c r="F250" i="1" s="1"/>
  <c r="D192" i="1"/>
  <c r="E192" i="1" s="1"/>
  <c r="F192" i="1" s="1"/>
  <c r="D289" i="1"/>
  <c r="E289" i="1" s="1"/>
  <c r="F289" i="1" s="1"/>
  <c r="D3" i="1"/>
  <c r="E3" i="1" s="1"/>
  <c r="F3" i="1" s="1"/>
  <c r="D13" i="1"/>
  <c r="E13" i="1" s="1"/>
  <c r="F13" i="1" s="1"/>
  <c r="D10" i="1"/>
  <c r="E10" i="1" s="1"/>
  <c r="F10" i="1" s="1"/>
  <c r="D11" i="1"/>
  <c r="E11" i="1" s="1"/>
  <c r="F11" i="1" s="1"/>
  <c r="D4" i="1"/>
  <c r="E4" i="1" s="1"/>
  <c r="F4" i="1" s="1"/>
  <c r="D30" i="1"/>
  <c r="E30" i="1" s="1"/>
  <c r="F30" i="1" s="1"/>
  <c r="D36" i="1"/>
  <c r="E36" i="1" s="1"/>
  <c r="F36" i="1" s="1"/>
  <c r="D38" i="1"/>
  <c r="E38" i="1" s="1"/>
  <c r="F38" i="1" s="1"/>
  <c r="D32" i="1"/>
  <c r="E32" i="1" s="1"/>
  <c r="F32" i="1" s="1"/>
  <c r="D160" i="1"/>
  <c r="E160" i="1" s="1"/>
  <c r="F160" i="1" s="1"/>
  <c r="D294" i="1"/>
  <c r="E294" i="1" s="1"/>
  <c r="F294" i="1" s="1"/>
  <c r="D35" i="1"/>
  <c r="E35" i="1" s="1"/>
  <c r="F35" i="1" s="1"/>
  <c r="D17" i="1"/>
  <c r="E17" i="1" s="1"/>
  <c r="F17" i="1" s="1"/>
  <c r="D241" i="1"/>
  <c r="E241" i="1" s="1"/>
  <c r="F241" i="1" s="1"/>
  <c r="D285" i="1"/>
  <c r="E285" i="1" s="1"/>
  <c r="F285" i="1" s="1"/>
  <c r="D204" i="1"/>
  <c r="E204" i="1" s="1"/>
  <c r="F204" i="1" s="1"/>
  <c r="D205" i="1"/>
  <c r="E205" i="1" s="1"/>
  <c r="F205" i="1" s="1"/>
  <c r="D196" i="1"/>
  <c r="E196" i="1" s="1"/>
  <c r="F196" i="1" s="1"/>
  <c r="D200" i="1"/>
  <c r="E200" i="1" s="1"/>
  <c r="F200" i="1" s="1"/>
  <c r="D198" i="1"/>
  <c r="E198" i="1" s="1"/>
  <c r="F198" i="1" s="1"/>
  <c r="D116" i="1"/>
  <c r="E116" i="1" s="1"/>
  <c r="F116" i="1" s="1"/>
  <c r="D121" i="1"/>
  <c r="E121" i="1" s="1"/>
  <c r="F121" i="1" s="1"/>
  <c r="D124" i="1"/>
  <c r="E124" i="1" s="1"/>
  <c r="F124" i="1" s="1"/>
  <c r="D119" i="1"/>
  <c r="E119" i="1" s="1"/>
  <c r="F119" i="1" s="1"/>
  <c r="D122" i="1"/>
  <c r="E122" i="1" s="1"/>
  <c r="F122" i="1" s="1"/>
  <c r="D118" i="1"/>
  <c r="E118" i="1" s="1"/>
  <c r="F118" i="1" s="1"/>
  <c r="D139" i="1"/>
  <c r="E139" i="1" s="1"/>
  <c r="F139" i="1" s="1"/>
  <c r="D75" i="1"/>
  <c r="E75" i="1" s="1"/>
  <c r="F75" i="1" s="1"/>
  <c r="D39" i="1"/>
  <c r="E39" i="1" s="1"/>
  <c r="F39" i="1" s="1"/>
  <c r="D170" i="1"/>
  <c r="E170" i="1" s="1"/>
  <c r="F170" i="1" s="1"/>
  <c r="D167" i="1"/>
  <c r="E167" i="1" s="1"/>
  <c r="F167" i="1" s="1"/>
  <c r="D197" i="1"/>
  <c r="E197" i="1" s="1"/>
  <c r="F197" i="1" s="1"/>
  <c r="D143" i="1"/>
  <c r="E143" i="1" s="1"/>
  <c r="F143" i="1" s="1"/>
  <c r="D195" i="1"/>
  <c r="E195" i="1" s="1"/>
  <c r="F195" i="1" s="1"/>
  <c r="D63" i="1"/>
  <c r="E63" i="1" s="1"/>
  <c r="F63" i="1" s="1"/>
  <c r="D69" i="1"/>
  <c r="E69" i="1" s="1"/>
  <c r="F69" i="1" s="1"/>
  <c r="D68" i="1"/>
  <c r="E68" i="1" s="1"/>
  <c r="F68" i="1" s="1"/>
  <c r="D240" i="1"/>
  <c r="E240" i="1" s="1"/>
  <c r="F240" i="1" s="1"/>
  <c r="D248" i="1"/>
  <c r="E248" i="1" s="1"/>
  <c r="F248" i="1" s="1"/>
  <c r="D244" i="1"/>
  <c r="E244" i="1" s="1"/>
  <c r="F244" i="1" s="1"/>
  <c r="D243" i="1"/>
  <c r="E243" i="1" s="1"/>
  <c r="F243" i="1" s="1"/>
  <c r="D81" i="1"/>
  <c r="E81" i="1" s="1"/>
  <c r="F81" i="1" s="1"/>
  <c r="D89" i="1"/>
  <c r="E89" i="1" s="1"/>
  <c r="F89" i="1" s="1"/>
  <c r="D87" i="1"/>
  <c r="E87" i="1" s="1"/>
  <c r="F87" i="1" s="1"/>
  <c r="D85" i="1"/>
  <c r="E85" i="1" s="1"/>
  <c r="F85" i="1" s="1"/>
  <c r="D83" i="1"/>
  <c r="E83" i="1" s="1"/>
  <c r="F83" i="1" s="1"/>
  <c r="D131" i="1"/>
  <c r="E131" i="1" s="1"/>
  <c r="F131" i="1" s="1"/>
  <c r="D137" i="1"/>
  <c r="E137" i="1" s="1"/>
  <c r="F137" i="1" s="1"/>
  <c r="D135" i="1"/>
  <c r="E135" i="1" s="1"/>
  <c r="F135" i="1" s="1"/>
  <c r="D194" i="1"/>
  <c r="E194" i="1" s="1"/>
  <c r="D203" i="1"/>
  <c r="E203" i="1" s="1"/>
  <c r="F203" i="1" s="1"/>
  <c r="D245" i="1"/>
  <c r="E245" i="1" s="1"/>
  <c r="F245" i="1" s="1"/>
  <c r="D71" i="1"/>
  <c r="E71" i="1" s="1"/>
  <c r="F71" i="1" s="1"/>
  <c r="D34" i="1"/>
  <c r="E34" i="1" s="1"/>
  <c r="F34" i="1" s="1"/>
  <c r="D94" i="1"/>
  <c r="E94" i="1" s="1"/>
  <c r="F94" i="1" s="1"/>
  <c r="D249" i="1"/>
  <c r="E249" i="1" s="1"/>
  <c r="F249" i="1" s="1"/>
  <c r="D147" i="1"/>
  <c r="E147" i="1" s="1"/>
  <c r="F147" i="1" s="1"/>
  <c r="D171" i="1"/>
  <c r="E171" i="1" s="1"/>
  <c r="F171" i="1" s="1"/>
  <c r="D6" i="1"/>
  <c r="E6" i="1" s="1"/>
  <c r="F6" i="1" s="1"/>
  <c r="D321" i="1"/>
  <c r="E321" i="1" s="1"/>
  <c r="F321" i="1" s="1"/>
  <c r="D49" i="1"/>
  <c r="E49" i="1" s="1"/>
  <c r="F49" i="1" s="1"/>
  <c r="D57" i="1"/>
  <c r="E57" i="1" s="1"/>
  <c r="F57" i="1" s="1"/>
  <c r="D54" i="1"/>
  <c r="E54" i="1" s="1"/>
  <c r="F54" i="1" s="1"/>
  <c r="D183" i="1"/>
  <c r="E183" i="1" s="1"/>
  <c r="F183" i="1" s="1"/>
  <c r="D187" i="1"/>
  <c r="E187" i="1" s="1"/>
  <c r="F187" i="1" s="1"/>
  <c r="D186" i="1"/>
  <c r="E186" i="1" s="1"/>
  <c r="F186" i="1" s="1"/>
  <c r="D27" i="1"/>
  <c r="E27" i="1" s="1"/>
  <c r="F27" i="1" s="1"/>
  <c r="D189" i="1"/>
  <c r="E189" i="1" s="1"/>
  <c r="F189" i="1" s="1"/>
  <c r="D298" i="1"/>
  <c r="E298" i="1" s="1"/>
  <c r="F298" i="1" s="1"/>
  <c r="D303" i="1"/>
  <c r="E303" i="1" s="1"/>
  <c r="F303" i="1" s="1"/>
  <c r="D300" i="1"/>
  <c r="E300" i="1" s="1"/>
  <c r="F300" i="1" s="1"/>
  <c r="D145" i="1"/>
  <c r="E145" i="1" s="1"/>
  <c r="F145" i="1" s="1"/>
  <c r="D188" i="1"/>
  <c r="E188" i="1" s="1"/>
  <c r="F188" i="1" s="1"/>
  <c r="D168" i="1"/>
  <c r="E168" i="1" s="1"/>
  <c r="F168" i="1" s="1"/>
  <c r="D299" i="1"/>
  <c r="E299" i="1" s="1"/>
  <c r="F299" i="1" s="1"/>
  <c r="D56" i="1"/>
  <c r="E56" i="1" s="1"/>
  <c r="F56" i="1" s="1"/>
  <c r="D325" i="1"/>
  <c r="E325" i="1" s="1"/>
  <c r="F325" i="1" s="1"/>
  <c r="D2" i="1"/>
  <c r="E2" i="1" s="1"/>
  <c r="F2" i="1" s="1"/>
  <c r="D15" i="1"/>
  <c r="E15" i="1" s="1"/>
  <c r="F15" i="1" s="1"/>
  <c r="D82" i="1"/>
  <c r="E82" i="1" s="1"/>
  <c r="F82" i="1" s="1"/>
  <c r="D150" i="1"/>
  <c r="E150" i="1" s="1"/>
  <c r="F150" i="1" s="1"/>
  <c r="D140" i="1"/>
  <c r="E140" i="1" s="1"/>
  <c r="D242" i="1"/>
  <c r="E242" i="1" s="1"/>
  <c r="F242" i="1" s="1"/>
  <c r="D31" i="1"/>
  <c r="E31" i="1" s="1"/>
  <c r="F31" i="1" s="1"/>
  <c r="D132" i="1"/>
  <c r="E132" i="1" s="1"/>
  <c r="F132" i="1" s="1"/>
  <c r="D185" i="1"/>
  <c r="E185" i="1" s="1"/>
  <c r="F185" i="1" s="1"/>
  <c r="D65" i="1"/>
  <c r="E65" i="1" s="1"/>
  <c r="F65" i="1" s="1"/>
  <c r="D50" i="1"/>
  <c r="E50" i="1" s="1"/>
  <c r="F50" i="1" s="1"/>
  <c r="N24" i="1" l="1" a="1"/>
  <c r="N24" i="1" s="1"/>
  <c r="M8" i="1"/>
  <c r="M17" i="1"/>
  <c r="M18" i="1"/>
  <c r="N18" i="1" s="1" a="1"/>
  <c r="N18" i="1" s="1"/>
  <c r="M26" i="1"/>
  <c r="N26" i="1" s="1" a="1"/>
  <c r="N26" i="1" s="1"/>
  <c r="M21" i="1"/>
  <c r="N21" i="1" s="1" a="1"/>
  <c r="N21" i="1" s="1"/>
  <c r="M24" i="1"/>
  <c r="M14" i="1"/>
  <c r="M10" i="1"/>
  <c r="N10" i="1" s="1" a="1"/>
  <c r="N10" i="1" s="1"/>
  <c r="M23" i="1"/>
  <c r="N23" i="1" s="1" a="1"/>
  <c r="N23" i="1" s="1"/>
  <c r="M15" i="1"/>
  <c r="N15" i="1" s="1" a="1"/>
  <c r="N15" i="1" s="1"/>
  <c r="M3" i="1"/>
  <c r="N3" i="1" s="1" a="1"/>
  <c r="N3" i="1" s="1"/>
  <c r="G28" i="1" s="1"/>
  <c r="H28" i="1" s="1"/>
  <c r="M25" i="1"/>
  <c r="N25" i="1" s="1" a="1"/>
  <c r="N25" i="1" s="1"/>
  <c r="F194" i="1"/>
  <c r="N16" i="1" s="1" a="1"/>
  <c r="N16" i="1" s="1"/>
  <c r="M16" i="1"/>
  <c r="M2" i="1"/>
  <c r="N2" i="1" s="1" a="1"/>
  <c r="N2" i="1" s="1"/>
  <c r="G3" i="1" s="1"/>
  <c r="M7" i="1"/>
  <c r="N7" i="1" s="1" a="1"/>
  <c r="N7" i="1" s="1"/>
  <c r="M22" i="1"/>
  <c r="N22" i="1" s="1" a="1"/>
  <c r="N22" i="1" s="1"/>
  <c r="M13" i="1"/>
  <c r="N13" i="1" s="1" a="1"/>
  <c r="N13" i="1" s="1"/>
  <c r="M9" i="1"/>
  <c r="N9" i="1" s="1" a="1"/>
  <c r="N9" i="1" s="1"/>
  <c r="M4" i="1"/>
  <c r="N4" i="1" s="1" a="1"/>
  <c r="N4" i="1" s="1"/>
  <c r="M6" i="1"/>
  <c r="N6" i="1" s="1" a="1"/>
  <c r="N6" i="1" s="1"/>
  <c r="M20" i="1"/>
  <c r="F254" i="1"/>
  <c r="N20" i="1" s="1" a="1"/>
  <c r="N20" i="1" s="1"/>
  <c r="M12" i="1"/>
  <c r="N12" i="1" s="1" a="1"/>
  <c r="N12" i="1" s="1"/>
  <c r="M19" i="1"/>
  <c r="N19" i="1" s="1" a="1"/>
  <c r="N19" i="1" s="1"/>
  <c r="M5" i="1"/>
  <c r="N5" i="1" s="1" a="1"/>
  <c r="N5" i="1" s="1"/>
  <c r="F140" i="1"/>
  <c r="N11" i="1" s="1" a="1"/>
  <c r="N11" i="1" s="1"/>
  <c r="M11" i="1"/>
  <c r="G117" i="1" l="1"/>
  <c r="H117" i="1" s="1"/>
  <c r="N8" i="1" a="1"/>
  <c r="N8" i="1" s="1"/>
  <c r="G103" i="1" s="1"/>
  <c r="H103" i="1" s="1"/>
  <c r="G264" i="1"/>
  <c r="H264" i="1" s="1"/>
  <c r="G85" i="1"/>
  <c r="H85" i="1" s="1"/>
  <c r="G9" i="1"/>
  <c r="H9" i="1" s="1"/>
  <c r="G306" i="1"/>
  <c r="H306" i="1" s="1"/>
  <c r="G73" i="1"/>
  <c r="H73" i="1" s="1"/>
  <c r="G40" i="1"/>
  <c r="H40" i="1" s="1"/>
  <c r="G330" i="1"/>
  <c r="H330" i="1" s="1"/>
  <c r="N17" i="1" a="1"/>
  <c r="N17" i="1" s="1"/>
  <c r="G216" i="1" s="1"/>
  <c r="H216" i="1" s="1"/>
  <c r="N14" i="1" a="1"/>
  <c r="N14" i="1" s="1"/>
  <c r="G177" i="1" s="1"/>
  <c r="H177" i="1" s="1"/>
  <c r="G271" i="1"/>
  <c r="H271" i="1" s="1"/>
  <c r="G265" i="1"/>
  <c r="H265" i="1" s="1"/>
  <c r="G270" i="1"/>
  <c r="H270" i="1" s="1"/>
  <c r="G228" i="1"/>
  <c r="H228" i="1" s="1"/>
  <c r="G313" i="1"/>
  <c r="H313" i="1" s="1"/>
  <c r="G308" i="1"/>
  <c r="H308" i="1" s="1"/>
  <c r="G309" i="1"/>
  <c r="H309" i="1" s="1"/>
  <c r="G227" i="1"/>
  <c r="H227" i="1" s="1"/>
  <c r="G232" i="1"/>
  <c r="H232" i="1" s="1"/>
  <c r="G229" i="1"/>
  <c r="H229" i="1" s="1"/>
  <c r="G237" i="1"/>
  <c r="H237" i="1" s="1"/>
  <c r="G234" i="1"/>
  <c r="H234" i="1" s="1"/>
  <c r="G231" i="1"/>
  <c r="H231" i="1" s="1"/>
  <c r="G226" i="1"/>
  <c r="H226" i="1" s="1"/>
  <c r="G236" i="1"/>
  <c r="H236" i="1" s="1"/>
  <c r="G230" i="1"/>
  <c r="H230" i="1" s="1"/>
  <c r="G225" i="1"/>
  <c r="H225" i="1" s="1"/>
  <c r="G238" i="1"/>
  <c r="H238" i="1" s="1"/>
  <c r="G208" i="1"/>
  <c r="H208" i="1" s="1"/>
  <c r="G233" i="1"/>
  <c r="H233" i="1" s="1"/>
  <c r="G239" i="1"/>
  <c r="H239" i="1" s="1"/>
  <c r="G235" i="1"/>
  <c r="H235" i="1" s="1"/>
  <c r="G268" i="1"/>
  <c r="H268" i="1" s="1"/>
  <c r="G280" i="1"/>
  <c r="H280" i="1" s="1"/>
  <c r="G276" i="1"/>
  <c r="H276" i="1" s="1"/>
  <c r="G278" i="1"/>
  <c r="H278" i="1" s="1"/>
  <c r="G275" i="1"/>
  <c r="H275" i="1" s="1"/>
  <c r="G266" i="1"/>
  <c r="H266" i="1" s="1"/>
  <c r="G310" i="1"/>
  <c r="H310" i="1" s="1"/>
  <c r="G317" i="1"/>
  <c r="H317" i="1" s="1"/>
  <c r="G277" i="1"/>
  <c r="H277" i="1" s="1"/>
  <c r="G273" i="1"/>
  <c r="H273" i="1" s="1"/>
  <c r="G314" i="1"/>
  <c r="H314" i="1" s="1"/>
  <c r="G267" i="1"/>
  <c r="H267" i="1" s="1"/>
  <c r="G315" i="1"/>
  <c r="H315" i="1" s="1"/>
  <c r="G274" i="1"/>
  <c r="H274" i="1" s="1"/>
  <c r="G279" i="1"/>
  <c r="H279" i="1" s="1"/>
  <c r="G318" i="1"/>
  <c r="H318" i="1" s="1"/>
  <c r="G269" i="1"/>
  <c r="H269" i="1" s="1"/>
  <c r="G272" i="1"/>
  <c r="H272" i="1" s="1"/>
  <c r="G281" i="1"/>
  <c r="H281" i="1" s="1"/>
  <c r="G311" i="1"/>
  <c r="H311" i="1" s="1"/>
  <c r="G307" i="1"/>
  <c r="H307" i="1" s="1"/>
  <c r="G316" i="1"/>
  <c r="H316" i="1" s="1"/>
  <c r="G312" i="1"/>
  <c r="H312" i="1" s="1"/>
  <c r="G319" i="1"/>
  <c r="H319" i="1" s="1"/>
  <c r="G299" i="1"/>
  <c r="H299" i="1" s="1"/>
  <c r="G300" i="1"/>
  <c r="H300" i="1" s="1"/>
  <c r="G119" i="1"/>
  <c r="H119" i="1" s="1"/>
  <c r="G116" i="1"/>
  <c r="H116" i="1" s="1"/>
  <c r="G321" i="1"/>
  <c r="H321" i="1" s="1"/>
  <c r="G326" i="1"/>
  <c r="H326" i="1" s="1"/>
  <c r="G88" i="1"/>
  <c r="H88" i="1" s="1"/>
  <c r="G97" i="1"/>
  <c r="H97" i="1" s="1"/>
  <c r="G77" i="1"/>
  <c r="H77" i="1" s="1"/>
  <c r="G295" i="1"/>
  <c r="H295" i="1" s="1"/>
  <c r="G37" i="1"/>
  <c r="H37" i="1" s="1"/>
  <c r="G62" i="1"/>
  <c r="H62" i="1" s="1"/>
  <c r="G95" i="1"/>
  <c r="H95" i="1" s="1"/>
  <c r="G157" i="1"/>
  <c r="H157" i="1" s="1"/>
  <c r="G25" i="1"/>
  <c r="H25" i="1" s="1"/>
  <c r="G138" i="1"/>
  <c r="H138" i="1" s="1"/>
  <c r="G153" i="1"/>
  <c r="H153" i="1" s="1"/>
  <c r="G74" i="1"/>
  <c r="H74" i="1" s="1"/>
  <c r="G93" i="1"/>
  <c r="H93" i="1" s="1"/>
  <c r="G126" i="1"/>
  <c r="H126" i="1" s="1"/>
  <c r="G7" i="1"/>
  <c r="H7" i="1" s="1"/>
  <c r="G76" i="1"/>
  <c r="H76" i="1" s="1"/>
  <c r="G337" i="1"/>
  <c r="H337" i="1" s="1"/>
  <c r="G39" i="1"/>
  <c r="H39" i="1" s="1"/>
  <c r="G41" i="1"/>
  <c r="H41" i="1" s="1"/>
  <c r="G47" i="1"/>
  <c r="H47" i="1" s="1"/>
  <c r="G251" i="1"/>
  <c r="H251" i="1" s="1"/>
  <c r="G286" i="1"/>
  <c r="H286" i="1" s="1"/>
  <c r="G123" i="1"/>
  <c r="H123" i="1" s="1"/>
  <c r="G336" i="1"/>
  <c r="H336" i="1" s="1"/>
  <c r="G161" i="1"/>
  <c r="H161" i="1" s="1"/>
  <c r="G43" i="1"/>
  <c r="H43" i="1" s="1"/>
  <c r="G72" i="1"/>
  <c r="H72" i="1" s="1"/>
  <c r="G343" i="1"/>
  <c r="H343" i="1" s="1"/>
  <c r="G348" i="1"/>
  <c r="H348" i="1" s="1"/>
  <c r="G350" i="1"/>
  <c r="H350" i="1" s="1"/>
  <c r="G325" i="1"/>
  <c r="H325" i="1" s="1"/>
  <c r="G327" i="1"/>
  <c r="H327" i="1" s="1"/>
  <c r="G305" i="1"/>
  <c r="H305" i="1" s="1"/>
  <c r="G334" i="1"/>
  <c r="H334" i="1" s="1"/>
  <c r="G252" i="1"/>
  <c r="H252" i="1" s="1"/>
  <c r="G247" i="1"/>
  <c r="H247" i="1" s="1"/>
  <c r="G193" i="1"/>
  <c r="H193" i="1" s="1"/>
  <c r="G127" i="1"/>
  <c r="H127" i="1" s="1"/>
  <c r="G80" i="1"/>
  <c r="H80" i="1" s="1"/>
  <c r="G20" i="1"/>
  <c r="H20" i="1" s="1"/>
  <c r="G155" i="1"/>
  <c r="H155" i="1" s="1"/>
  <c r="G168" i="1"/>
  <c r="H168" i="1" s="1"/>
  <c r="G298" i="1"/>
  <c r="H298" i="1" s="1"/>
  <c r="G67" i="1"/>
  <c r="H67" i="1" s="1"/>
  <c r="G79" i="1"/>
  <c r="H79" i="1" s="1"/>
  <c r="G329" i="1"/>
  <c r="H329" i="1" s="1"/>
  <c r="G128" i="1"/>
  <c r="H128" i="1" s="1"/>
  <c r="G191" i="1"/>
  <c r="H191" i="1" s="1"/>
  <c r="G288" i="1"/>
  <c r="H288" i="1" s="1"/>
  <c r="G86" i="1"/>
  <c r="H86" i="1" s="1"/>
  <c r="G61" i="1"/>
  <c r="H61" i="1" s="1"/>
  <c r="G293" i="1"/>
  <c r="H293" i="1" s="1"/>
  <c r="G60" i="1"/>
  <c r="H60" i="1" s="1"/>
  <c r="G302" i="1"/>
  <c r="H302" i="1" s="1"/>
  <c r="G163" i="1"/>
  <c r="H163" i="1" s="1"/>
  <c r="G130" i="1"/>
  <c r="H130" i="1" s="1"/>
  <c r="G81" i="1"/>
  <c r="H81" i="1" s="1"/>
  <c r="G54" i="1"/>
  <c r="H54" i="1" s="1"/>
  <c r="G59" i="1"/>
  <c r="H59" i="1" s="1"/>
  <c r="G289" i="1"/>
  <c r="H289" i="1" s="1"/>
  <c r="G304" i="1"/>
  <c r="H304" i="1" s="1"/>
  <c r="G125" i="1"/>
  <c r="H125" i="1" s="1"/>
  <c r="G14" i="1"/>
  <c r="H14" i="1" s="1"/>
  <c r="G333" i="1"/>
  <c r="H333" i="1" s="1"/>
  <c r="G331" i="1"/>
  <c r="H331" i="1" s="1"/>
  <c r="G2" i="1"/>
  <c r="H2" i="1" s="1"/>
  <c r="G21" i="1"/>
  <c r="H21" i="1" s="1"/>
  <c r="G29" i="1"/>
  <c r="H29" i="1" s="1"/>
  <c r="G122" i="1"/>
  <c r="H122" i="1" s="1"/>
  <c r="G84" i="1"/>
  <c r="H84" i="1" s="1"/>
  <c r="G323" i="1"/>
  <c r="H323" i="1" s="1"/>
  <c r="G297" i="1"/>
  <c r="H297" i="1" s="1"/>
  <c r="G19" i="1"/>
  <c r="H19" i="1" s="1"/>
  <c r="G124" i="1"/>
  <c r="H124" i="1" s="1"/>
  <c r="G303" i="1"/>
  <c r="H303" i="1" s="1"/>
  <c r="G301" i="1"/>
  <c r="H301" i="1" s="1"/>
  <c r="G91" i="1"/>
  <c r="H91" i="1" s="1"/>
  <c r="G48" i="1"/>
  <c r="H48" i="1" s="1"/>
  <c r="G45" i="1"/>
  <c r="H45" i="1" s="1"/>
  <c r="G296" i="1"/>
  <c r="H296" i="1" s="1"/>
  <c r="G46" i="1"/>
  <c r="H46" i="1" s="1"/>
  <c r="G42" i="1"/>
  <c r="H42" i="1" s="1"/>
  <c r="G129" i="1"/>
  <c r="H129" i="1" s="1"/>
  <c r="G92" i="1"/>
  <c r="H92" i="1" s="1"/>
  <c r="G23" i="1"/>
  <c r="H23" i="1" s="1"/>
  <c r="G96" i="1"/>
  <c r="H96" i="1" s="1"/>
  <c r="G78" i="1"/>
  <c r="H78" i="1" s="1"/>
  <c r="G335" i="1"/>
  <c r="H335" i="1" s="1"/>
  <c r="G242" i="1"/>
  <c r="H242" i="1" s="1"/>
  <c r="G246" i="1"/>
  <c r="H246" i="1" s="1"/>
  <c r="G282" i="1"/>
  <c r="H282" i="1" s="1"/>
  <c r="G287" i="1"/>
  <c r="H287" i="1" s="1"/>
  <c r="G284" i="1"/>
  <c r="H284" i="1" s="1"/>
  <c r="G290" i="1"/>
  <c r="H290" i="1" s="1"/>
  <c r="G291" i="1"/>
  <c r="H291" i="1" s="1"/>
  <c r="G292" i="1"/>
  <c r="H292" i="1" s="1"/>
  <c r="G167" i="1"/>
  <c r="H167" i="1" s="1"/>
  <c r="G131" i="1"/>
  <c r="H131" i="1" s="1"/>
  <c r="G133" i="1"/>
  <c r="H133" i="1" s="1"/>
  <c r="G134" i="1"/>
  <c r="H134" i="1" s="1"/>
  <c r="G136" i="1"/>
  <c r="H136" i="1" s="1"/>
  <c r="G152" i="1"/>
  <c r="H152" i="1" s="1"/>
  <c r="G137" i="1"/>
  <c r="H137" i="1" s="1"/>
  <c r="G58" i="1"/>
  <c r="H58" i="1" s="1"/>
  <c r="G55" i="1"/>
  <c r="H55" i="1" s="1"/>
  <c r="G89" i="1"/>
  <c r="H89" i="1" s="1"/>
  <c r="G69" i="1"/>
  <c r="H69" i="1" s="1"/>
  <c r="G183" i="1"/>
  <c r="H183" i="1" s="1"/>
  <c r="G190" i="1"/>
  <c r="H190" i="1" s="1"/>
  <c r="G184" i="1"/>
  <c r="H184" i="1" s="1"/>
  <c r="G65" i="1"/>
  <c r="H65" i="1" s="1"/>
  <c r="H3" i="1"/>
  <c r="G8" i="1"/>
  <c r="H8" i="1" s="1"/>
  <c r="G12" i="1"/>
  <c r="H12" i="1" s="1"/>
  <c r="G115" i="1"/>
  <c r="H115" i="1" s="1"/>
  <c r="G87" i="1"/>
  <c r="H87" i="1" s="1"/>
  <c r="G149" i="1"/>
  <c r="H149" i="1" s="1"/>
  <c r="G151" i="1"/>
  <c r="H151" i="1" s="1"/>
  <c r="G68" i="1"/>
  <c r="H68" i="1" s="1"/>
  <c r="G11" i="1"/>
  <c r="H11" i="1" s="1"/>
  <c r="G5" i="1"/>
  <c r="H5" i="1" s="1"/>
  <c r="G243" i="1"/>
  <c r="H243" i="1" s="1"/>
  <c r="G166" i="1"/>
  <c r="H166" i="1" s="1"/>
  <c r="G64" i="1"/>
  <c r="H64" i="1" s="1"/>
  <c r="G30" i="1"/>
  <c r="H30" i="1" s="1"/>
  <c r="G33" i="1"/>
  <c r="H33" i="1" s="1"/>
  <c r="G159" i="1"/>
  <c r="H159" i="1" s="1"/>
  <c r="G248" i="1"/>
  <c r="H248" i="1" s="1"/>
  <c r="G249" i="1"/>
  <c r="H249" i="1" s="1"/>
  <c r="G170" i="1"/>
  <c r="H170" i="1" s="1"/>
  <c r="G22" i="1"/>
  <c r="H22" i="1" s="1"/>
  <c r="G24" i="1"/>
  <c r="H24" i="1" s="1"/>
  <c r="G31" i="1"/>
  <c r="H31" i="1" s="1"/>
  <c r="G160" i="1"/>
  <c r="H160" i="1" s="1"/>
  <c r="G6" i="1"/>
  <c r="H6" i="1" s="1"/>
  <c r="G44" i="1"/>
  <c r="H44" i="1" s="1"/>
  <c r="G158" i="1"/>
  <c r="H158" i="1" s="1"/>
  <c r="G244" i="1"/>
  <c r="H244" i="1" s="1"/>
  <c r="G57" i="1"/>
  <c r="H57" i="1" s="1"/>
  <c r="G135" i="1"/>
  <c r="H135" i="1" s="1"/>
  <c r="G283" i="1"/>
  <c r="H283" i="1" s="1"/>
  <c r="G164" i="1"/>
  <c r="H164" i="1" s="1"/>
  <c r="G53" i="1"/>
  <c r="H53" i="1" s="1"/>
  <c r="G285" i="1"/>
  <c r="H285" i="1" s="1"/>
  <c r="G186" i="1"/>
  <c r="H186" i="1" s="1"/>
  <c r="G250" i="1"/>
  <c r="H250" i="1" s="1"/>
  <c r="G94" i="1"/>
  <c r="H94" i="1" s="1"/>
  <c r="G192" i="1"/>
  <c r="H192" i="1" s="1"/>
  <c r="G26" i="1"/>
  <c r="H26" i="1" s="1"/>
  <c r="G171" i="1"/>
  <c r="H171" i="1" s="1"/>
  <c r="G13" i="1"/>
  <c r="H13" i="1" s="1"/>
  <c r="G63" i="1"/>
  <c r="H63" i="1" s="1"/>
  <c r="G66" i="1"/>
  <c r="H66" i="1" s="1"/>
  <c r="G10" i="1"/>
  <c r="H10" i="1" s="1"/>
  <c r="G245" i="1"/>
  <c r="H245" i="1" s="1"/>
  <c r="G70" i="1"/>
  <c r="H70" i="1" s="1"/>
  <c r="G114" i="1"/>
  <c r="H114" i="1" s="1"/>
  <c r="G120" i="1"/>
  <c r="H120" i="1" s="1"/>
  <c r="G34" i="1"/>
  <c r="H34" i="1" s="1"/>
  <c r="G154" i="1"/>
  <c r="H154" i="1" s="1"/>
  <c r="G36" i="1"/>
  <c r="H36" i="1" s="1"/>
  <c r="G322" i="1"/>
  <c r="H322" i="1" s="1"/>
  <c r="G82" i="1"/>
  <c r="H82" i="1" s="1"/>
  <c r="G121" i="1"/>
  <c r="H121" i="1" s="1"/>
  <c r="G156" i="1"/>
  <c r="H156" i="1" s="1"/>
  <c r="G83" i="1"/>
  <c r="H83" i="1" s="1"/>
  <c r="G4" i="1"/>
  <c r="H4" i="1" s="1"/>
  <c r="G27" i="1"/>
  <c r="H27" i="1" s="1"/>
  <c r="G32" i="1"/>
  <c r="H32" i="1" s="1"/>
  <c r="G187" i="1"/>
  <c r="H187" i="1" s="1"/>
  <c r="G347" i="1"/>
  <c r="H347" i="1" s="1"/>
  <c r="G344" i="1"/>
  <c r="H344" i="1" s="1"/>
  <c r="G345" i="1"/>
  <c r="H345" i="1" s="1"/>
  <c r="G341" i="1"/>
  <c r="H341" i="1" s="1"/>
  <c r="G342" i="1"/>
  <c r="H342" i="1" s="1"/>
  <c r="G340" i="1"/>
  <c r="H340" i="1" s="1"/>
  <c r="G349" i="1"/>
  <c r="H349" i="1" s="1"/>
  <c r="G346" i="1"/>
  <c r="H346" i="1" s="1"/>
  <c r="G132" i="1"/>
  <c r="H132" i="1" s="1"/>
  <c r="G49" i="1"/>
  <c r="H49" i="1" s="1"/>
  <c r="G52" i="1"/>
  <c r="H52" i="1" s="1"/>
  <c r="G75" i="1"/>
  <c r="H75" i="1" s="1"/>
  <c r="G18" i="1"/>
  <c r="H18" i="1" s="1"/>
  <c r="G71" i="1"/>
  <c r="H71" i="1" s="1"/>
  <c r="G51" i="1"/>
  <c r="H51" i="1" s="1"/>
  <c r="G188" i="1"/>
  <c r="H188" i="1" s="1"/>
  <c r="G294" i="1"/>
  <c r="H294" i="1" s="1"/>
  <c r="G118" i="1"/>
  <c r="H118" i="1" s="1"/>
  <c r="G38" i="1"/>
  <c r="H38" i="1" s="1"/>
  <c r="G189" i="1"/>
  <c r="H189" i="1" s="1"/>
  <c r="G17" i="1"/>
  <c r="H17" i="1" s="1"/>
  <c r="G56" i="1"/>
  <c r="H56" i="1" s="1"/>
  <c r="G90" i="1"/>
  <c r="H90" i="1" s="1"/>
  <c r="G241" i="1"/>
  <c r="H241" i="1" s="1"/>
  <c r="G162" i="1"/>
  <c r="H162" i="1" s="1"/>
  <c r="G165" i="1"/>
  <c r="H165" i="1" s="1"/>
  <c r="G169" i="1"/>
  <c r="H169" i="1" s="1"/>
  <c r="G35" i="1"/>
  <c r="H35" i="1" s="1"/>
  <c r="G320" i="1"/>
  <c r="H320" i="1" s="1"/>
  <c r="G324" i="1"/>
  <c r="H324" i="1" s="1"/>
  <c r="G332" i="1"/>
  <c r="H332" i="1" s="1"/>
  <c r="G328" i="1"/>
  <c r="H328" i="1" s="1"/>
  <c r="G139" i="1"/>
  <c r="H139" i="1" s="1"/>
  <c r="G150" i="1"/>
  <c r="H150" i="1" s="1"/>
  <c r="G240" i="1"/>
  <c r="H240" i="1" s="1"/>
  <c r="G15" i="1"/>
  <c r="H15" i="1" s="1"/>
  <c r="G16" i="1"/>
  <c r="H16" i="1" s="1"/>
  <c r="G185" i="1"/>
  <c r="H185" i="1" s="1"/>
  <c r="G50" i="1"/>
  <c r="H50" i="1" s="1"/>
  <c r="G338" i="1"/>
  <c r="H338" i="1" s="1"/>
  <c r="G339" i="1"/>
  <c r="H339" i="1" s="1"/>
  <c r="G179" i="1" l="1"/>
  <c r="H179" i="1" s="1"/>
  <c r="G102" i="1"/>
  <c r="H102" i="1" s="1"/>
  <c r="G174" i="1"/>
  <c r="H174" i="1" s="1"/>
  <c r="G101" i="1"/>
  <c r="H101" i="1" s="1"/>
  <c r="G180" i="1"/>
  <c r="H180" i="1" s="1"/>
  <c r="G220" i="1"/>
  <c r="H220" i="1" s="1"/>
  <c r="G223" i="1"/>
  <c r="H223" i="1" s="1"/>
  <c r="G175" i="1"/>
  <c r="H175" i="1" s="1"/>
  <c r="G224" i="1"/>
  <c r="H224" i="1" s="1"/>
  <c r="G218" i="1"/>
  <c r="H218" i="1" s="1"/>
  <c r="G214" i="1"/>
  <c r="H214" i="1" s="1"/>
  <c r="G105" i="1"/>
  <c r="H105" i="1" s="1"/>
  <c r="G99" i="1"/>
  <c r="H99" i="1" s="1"/>
  <c r="G106" i="1"/>
  <c r="H106" i="1" s="1"/>
  <c r="G172" i="1"/>
  <c r="H172" i="1" s="1"/>
  <c r="G113" i="1"/>
  <c r="H113" i="1" s="1"/>
  <c r="G181" i="1"/>
  <c r="H181" i="1" s="1"/>
  <c r="G109" i="1"/>
  <c r="H109" i="1" s="1"/>
  <c r="G178" i="1"/>
  <c r="H178" i="1" s="1"/>
  <c r="G213" i="1"/>
  <c r="H213" i="1" s="1"/>
  <c r="G221" i="1"/>
  <c r="H221" i="1" s="1"/>
  <c r="G108" i="1"/>
  <c r="H108" i="1" s="1"/>
  <c r="G98" i="1"/>
  <c r="H98" i="1" s="1"/>
  <c r="G112" i="1"/>
  <c r="H112" i="1" s="1"/>
  <c r="G176" i="1"/>
  <c r="H176" i="1" s="1"/>
  <c r="G110" i="1"/>
  <c r="H110" i="1" s="1"/>
  <c r="G182" i="1"/>
  <c r="H182" i="1" s="1"/>
  <c r="G104" i="1"/>
  <c r="H104" i="1" s="1"/>
  <c r="G173" i="1"/>
  <c r="H173" i="1" s="1"/>
  <c r="G219" i="1"/>
  <c r="H219" i="1" s="1"/>
  <c r="G222" i="1"/>
  <c r="H222" i="1" s="1"/>
  <c r="G107" i="1"/>
  <c r="H107" i="1" s="1"/>
  <c r="G100" i="1"/>
  <c r="H100" i="1" s="1"/>
  <c r="G215" i="1"/>
  <c r="H215" i="1" s="1"/>
  <c r="G217" i="1"/>
  <c r="H217" i="1" s="1"/>
  <c r="G111" i="1"/>
  <c r="H111" i="1" s="1"/>
  <c r="G211" i="1"/>
  <c r="H211" i="1" s="1"/>
  <c r="G196" i="1"/>
  <c r="H196" i="1" s="1"/>
  <c r="G210" i="1"/>
  <c r="H210" i="1" s="1"/>
  <c r="G202" i="1"/>
  <c r="H202" i="1" s="1"/>
  <c r="G205" i="1"/>
  <c r="H205" i="1" s="1"/>
  <c r="G204" i="1"/>
  <c r="H204" i="1" s="1"/>
  <c r="G201" i="1"/>
  <c r="H201" i="1" s="1"/>
  <c r="G209" i="1"/>
  <c r="H209" i="1" s="1"/>
  <c r="G200" i="1"/>
  <c r="H200" i="1" s="1"/>
  <c r="G195" i="1"/>
  <c r="H195" i="1" s="1"/>
  <c r="G197" i="1"/>
  <c r="H197" i="1" s="1"/>
  <c r="G194" i="1"/>
  <c r="H194" i="1" s="1"/>
  <c r="G212" i="1"/>
  <c r="H212" i="1" s="1"/>
  <c r="G203" i="1"/>
  <c r="H203" i="1" s="1"/>
  <c r="G199" i="1"/>
  <c r="H199" i="1" s="1"/>
  <c r="G207" i="1"/>
  <c r="H207" i="1" s="1"/>
  <c r="G198" i="1"/>
  <c r="H198" i="1" s="1"/>
  <c r="G206" i="1"/>
  <c r="H206" i="1" s="1"/>
  <c r="G260" i="1"/>
  <c r="H260" i="1" s="1"/>
  <c r="S18" i="1" s="1"/>
  <c r="G263" i="1"/>
  <c r="H263" i="1" s="1"/>
  <c r="S20" i="1" s="1"/>
  <c r="S19" i="1"/>
  <c r="G253" i="1"/>
  <c r="H253" i="1" s="1"/>
  <c r="G262" i="1"/>
  <c r="H262" i="1" s="1"/>
  <c r="G256" i="1"/>
  <c r="H256" i="1" s="1"/>
  <c r="G261" i="1"/>
  <c r="H261" i="1" s="1"/>
  <c r="G259" i="1"/>
  <c r="H259" i="1" s="1"/>
  <c r="G257" i="1"/>
  <c r="H257" i="1" s="1"/>
  <c r="G255" i="1"/>
  <c r="H255" i="1" s="1"/>
  <c r="G258" i="1"/>
  <c r="H258" i="1" s="1"/>
  <c r="G254" i="1"/>
  <c r="H254" i="1" s="1"/>
  <c r="G141" i="1"/>
  <c r="H141" i="1" s="1"/>
  <c r="G147" i="1"/>
  <c r="H147" i="1" s="1"/>
  <c r="G144" i="1"/>
  <c r="H144" i="1" s="1"/>
  <c r="G146" i="1"/>
  <c r="H146" i="1" s="1"/>
  <c r="G143" i="1"/>
  <c r="H143" i="1" s="1"/>
  <c r="G148" i="1"/>
  <c r="H148" i="1" s="1"/>
  <c r="G145" i="1"/>
  <c r="H145" i="1" s="1"/>
  <c r="G142" i="1"/>
  <c r="H142" i="1" s="1"/>
  <c r="S5" i="1" s="1"/>
  <c r="G140" i="1"/>
  <c r="H140" i="1" s="1"/>
  <c r="S12" i="1" l="1"/>
  <c r="S14" i="1" l="1"/>
  <c r="S16" i="1"/>
  <c r="S3" i="1"/>
  <c r="S7" i="1"/>
  <c r="S9" i="1"/>
  <c r="S10" i="1"/>
  <c r="S15" i="1"/>
  <c r="S8" i="1"/>
  <c r="S17" i="1"/>
  <c r="S21" i="1"/>
  <c r="S11" i="1"/>
  <c r="S6" i="1"/>
  <c r="S13" i="1"/>
  <c r="S4" i="1"/>
  <c r="S2" i="1"/>
  <c r="S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<sst xmlns="http://schemas.openxmlformats.org/spreadsheetml/2006/main" count="831" uniqueCount="84">
  <si>
    <t>Cambodian People's Party</t>
  </si>
  <si>
    <t>League for Democracy Party</t>
  </si>
  <si>
    <t>FUNCINPEC</t>
  </si>
  <si>
    <t>Khmer Will Party</t>
  </si>
  <si>
    <t>Beehive Social Democratic Party</t>
  </si>
  <si>
    <t>Khmer National United Party</t>
  </si>
  <si>
    <t>Cambodian Nationality Party</t>
  </si>
  <si>
    <t>Khmer Anti-Poverty Party</t>
  </si>
  <si>
    <t>Khmer Rise Party</t>
  </si>
  <si>
    <t>Khmer United Party</t>
  </si>
  <si>
    <t>Dharmacracy Party</t>
  </si>
  <si>
    <t>Cambodian Youth Party</t>
  </si>
  <si>
    <t>Khmer Economic Development Party</t>
  </si>
  <si>
    <t>Ponleu Thmey Party</t>
  </si>
  <si>
    <t>Reaksmey Khemara Party</t>
  </si>
  <si>
    <t>Party</t>
  </si>
  <si>
    <t>Votes</t>
  </si>
  <si>
    <t>Seats</t>
  </si>
  <si>
    <t>Quotas</t>
  </si>
  <si>
    <t>Initial</t>
  </si>
  <si>
    <t>Remainder</t>
  </si>
  <si>
    <t>Extra</t>
  </si>
  <si>
    <t>Total</t>
  </si>
  <si>
    <t>Khmer Republican Party</t>
  </si>
  <si>
    <t>Constituency</t>
  </si>
  <si>
    <t>Kandal</t>
  </si>
  <si>
    <t>Quota</t>
  </si>
  <si>
    <t>Phnom Penh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</si>
  <si>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</si>
  <si>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</si>
  <si>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</si>
  <si>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</si>
  <si>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</si>
  <si>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</si>
  <si>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</si>
  <si>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Kep</t>
  </si>
  <si>
    <t>Koh Kong</t>
  </si>
  <si>
    <t>Kratié</t>
  </si>
  <si>
    <t>Mondulkiri</t>
  </si>
  <si>
    <t>Oddar Meanchey</t>
  </si>
  <si>
    <t>Pailin</t>
  </si>
  <si>
    <t>Preah Vihear</t>
  </si>
  <si>
    <t>Prey Veng</t>
  </si>
  <si>
    <t>Pursat</t>
  </si>
  <si>
    <t>Ratanakiri</t>
  </si>
  <si>
    <t>Siem Reap</t>
  </si>
  <si>
    <t>Sihanoukville</t>
  </si>
  <si>
    <t>Stung Treng</t>
  </si>
  <si>
    <t>Svay Rieng</t>
  </si>
  <si>
    <t>Takéo</t>
  </si>
  <si>
    <t>Tboung Khmum</t>
  </si>
  <si>
    <t>Extra Seats</t>
  </si>
  <si>
    <t>Min Extra</t>
  </si>
  <si>
    <t>Our Motherland Party</t>
  </si>
  <si>
    <t>Grassroots Democratic Party</t>
  </si>
  <si>
    <t>Cambodia Indigenous People's Democracy Party</t>
  </si>
  <si>
    <t>Republican Democracy Party</t>
  </si>
  <si>
    <t>បន្ទាយមានជ័យ</t>
  </si>
  <si>
    <t>បាត់ដំបង</t>
  </si>
  <si>
    <t>កំពង់ចាម</t>
  </si>
  <si>
    <t>កំពង់ឆ្នាំង</t>
  </si>
  <si>
    <t>កំពង់ស្ពឺ</t>
  </si>
  <si>
    <t>កំពង់ធំ</t>
  </si>
  <si>
    <t>កំពត</t>
  </si>
  <si>
    <t>កណ្តាល</t>
  </si>
  <si>
    <t>កែប</t>
  </si>
  <si>
    <t>កោះកុង</t>
  </si>
  <si>
    <t>ក្រចេះ</t>
  </si>
  <si>
    <t>មណ្ឌលគិរី</t>
  </si>
  <si>
    <t>ឧត្តរមានជ័យ</t>
  </si>
  <si>
    <t>ប៉ៃលិន</t>
  </si>
  <si>
    <t>ភ្នំពេញ</t>
  </si>
  <si>
    <t>ព្រះសីហនុ</t>
  </si>
  <si>
    <t>ព្រះវិហារ</t>
  </si>
  <si>
    <t>ព្រៃវែង</t>
  </si>
  <si>
    <t>ពោធិ៍សាត់</t>
  </si>
  <si>
    <t>រតនគិរី</t>
  </si>
  <si>
    <t>សៀមរាប</t>
  </si>
  <si>
    <t>ស្ទឹងត្រែង</t>
  </si>
  <si>
    <t>ស្វាយរៀង</t>
  </si>
  <si>
    <t>តាកែវ</t>
  </si>
  <si>
    <t>ត្បូងឃ្មុំ</t>
  </si>
  <si>
    <t>Province</t>
  </si>
  <si>
    <t>Khmer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</si>
</sst>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A9C6-83DB-4F1A-98D6-0137AF93928D}">
  <dimension ref="A1:AR350"/>
  <sheetViews>
    <sheetView tabSelected="1" workbookViewId="0">
      <selection activeCell="Q16" sqref="Q16"/>
    </sheetView>
  </sheetViews>
  <sheetFormatPr defaultRowHeight="14.4" x14ac:dyDescent="0.3"/>
  <cols>
    <col min="1" max="1" width="14.44140625" bestFit="1" customWidth="1"/>
    <col min="2" max="2" width="22.88671875" customWidth="1"/>
    <col min="10" max="10" width="17.44140625" bestFit="1" customWidth="1"/>
    <col min="17" max="17" width="19.6640625" customWidth="1"/>
  </cols>
  <sheetData>
    <row r="1" spans="1:44" x14ac:dyDescent="0.3">
      <c r="A1" t="s">
        <v>24</v>
      </c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J1" t="s">
        <v>24</v>
      </c>
      <c r="K1" t="s">
        <v>17</v>
      </c>
      <c r="L1" t="s">
        <v>26</v>
      </c>
      <c r="M1" t="s">
        <v>51</v>
      </c>
      <c r="N1" t="s">
        <v>52</v>
      </c>
      <c r="Q1" t="s">
        <v>15</v>
      </c>
      <c r="R1" t="s">
        <v>16</v>
      </c>
      <c r="S1" t="s">
        <v>17</v>
      </c>
      <c r="V1" t="s">
        <v>82</v>
      </c>
      <c r="W1" t="s">
        <v>83</v>
      </c>
      <c r="X1" t="s">
        <v>5</v>
      </c>
      <c r="Y1" t="s">
        <v>53</v>
      </c>
      <c r="Z1" t="s">
        <v>13</v>
      </c>
      <c r="AA1" t="s">
        <v>6</v>
      </c>
      <c r="AB1" t="s">
        <v>8</v>
      </c>
      <c r="AC1" t="s">
        <v>4</v>
      </c>
      <c r="AD1" t="s">
        <v>54</v>
      </c>
      <c r="AE1" t="s">
        <v>56</v>
      </c>
      <c r="AF1" t="s">
        <v>14</v>
      </c>
      <c r="AG1" t="s">
        <v>1</v>
      </c>
      <c r="AH1" t="s">
        <v>23</v>
      </c>
      <c r="AI1" t="s">
        <v>7</v>
      </c>
      <c r="AJ1" t="s">
        <v>2</v>
      </c>
      <c r="AK1" t="s">
        <v>12</v>
      </c>
      <c r="AL1" t="s">
        <v>11</v>
      </c>
      <c r="AM1" t="s">
        <v>10</v>
      </c>
      <c r="AN1" t="s">
        <v>3</v>
      </c>
      <c r="AO1" t="s">
        <v>55</v>
      </c>
      <c r="AP1" t="s">
        <v>9</v>
      </c>
      <c r="AQ1" t="s">
        <v>0</v>
      </c>
    </row>
    <row r="2" spans="1:44" x14ac:dyDescent="0.3">
      <c r="A2" t="s">
        <v>28</v>
      </c>
      <c r="B2" t="s">
        <v>0</v>
      </c>
      <c r="C2" s="1">
        <f>VLOOKUP(A2,V$2:AQ$26,_xlfn.XMATCH(B2,V$1:AQ$1),FALSE)</f>
        <v>185242</v>
      </c>
      <c r="D2" s="2">
        <f t="shared" ref="D2:D65" si="0">C2/VLOOKUP(A2,J$2:L$26,3,FALSE)</f>
        <v>4.413150684931507</v>
      </c>
      <c r="E2" s="3">
        <f t="shared" ref="E2:E65" si="1">ROUNDDOWN(D2,0)</f>
        <v>4</v>
      </c>
      <c r="F2">
        <f t="shared" ref="F2:F65" si="2">C2-(E2*VLOOKUP(A2,J$2:L$26,3,FALSE))</f>
        <v>17342</v>
      </c>
      <c r="G2">
        <f t="shared" ref="G2:G65" si="3">IF(F2&gt;=VLOOKUP(A2,J$2:N$26,5,FALSE),1,0)</f>
        <v>1</v>
      </c>
      <c r="H2" s="3">
        <f t="shared" ref="H2:H65" si="4">G2+E2</f>
        <v>5</v>
      </c>
      <c r="J2" t="s">
        <v>28</v>
      </c>
      <c r="K2">
        <v>6</v>
      </c>
      <c r="L2" s="1">
        <f>ROUNDDOWN(SUMIF(A:A,J2,C:C)/K2,0)</f>
        <v>41975</v>
      </c>
      <c r="M2">
        <f t="shared" ref="M2:M26" si="5">K2-SUMIF(A:A,J2,E:E)</f>
        <v>2</v>
      </c>
      <c r="N2" cm="1">
        <f t="array" ref="N2">IFERROR(LARGE(_xlfn._xlws.FILTER(F:F,A:A=J2,0),M2),L2)</f>
        <v>17342</v>
      </c>
      <c r="Q2" t="s">
        <v>0</v>
      </c>
      <c r="R2" s="1">
        <v>4889113</v>
      </c>
      <c r="S2">
        <f>SUMIF(B:B,Q2,H:H)</f>
        <v>101</v>
      </c>
      <c r="U2">
        <v>1</v>
      </c>
      <c r="V2" t="s">
        <v>28</v>
      </c>
      <c r="W2" t="s">
        <v>57</v>
      </c>
      <c r="X2" s="1">
        <v>14609</v>
      </c>
      <c r="Y2" s="4"/>
      <c r="Z2" s="4"/>
      <c r="AA2" s="1">
        <v>1172</v>
      </c>
      <c r="AB2" s="4"/>
      <c r="AC2" s="1">
        <v>554</v>
      </c>
      <c r="AD2" s="1">
        <v>1773</v>
      </c>
      <c r="AE2" s="1">
        <v>436</v>
      </c>
      <c r="AF2" s="4"/>
      <c r="AG2" s="1">
        <v>10805</v>
      </c>
      <c r="AH2" s="1">
        <v>5180</v>
      </c>
      <c r="AI2" s="1">
        <v>2131</v>
      </c>
      <c r="AJ2" s="1">
        <v>17567</v>
      </c>
      <c r="AK2" s="4"/>
      <c r="AL2" s="1">
        <v>2311</v>
      </c>
      <c r="AM2" s="4"/>
      <c r="AN2" s="1">
        <v>7728</v>
      </c>
      <c r="AO2" s="4"/>
      <c r="AP2" s="1">
        <v>2347</v>
      </c>
      <c r="AQ2" s="1">
        <v>185242</v>
      </c>
      <c r="AR2" s="1">
        <f>SUM(X2:AQ2)</f>
        <v>251855</v>
      </c>
    </row>
    <row r="3" spans="1:44" x14ac:dyDescent="0.3">
      <c r="A3" t="s">
        <v>28</v>
      </c>
      <c r="B3" t="s">
        <v>2</v>
      </c>
      <c r="C3" s="1">
        <f>VLOOKUP(A3,V$2:AQ$26,_xlfn.XMATCH(B3,V$1:AQ$1),FALSE)</f>
        <v>17567</v>
      </c>
      <c r="D3" s="2">
        <f t="shared" si="0"/>
        <v>0.41851101846337108</v>
      </c>
      <c r="E3" s="3">
        <f t="shared" si="1"/>
        <v>0</v>
      </c>
      <c r="F3">
        <f t="shared" si="2"/>
        <v>17567</v>
      </c>
      <c r="G3">
        <f t="shared" si="3"/>
        <v>1</v>
      </c>
      <c r="H3">
        <f t="shared" si="4"/>
        <v>1</v>
      </c>
      <c r="J3" t="s">
        <v>29</v>
      </c>
      <c r="K3">
        <v>8</v>
      </c>
      <c r="L3" s="1">
        <f t="shared" ref="L3:L25" si="6">ROUNDDOWN(SUMIF(A:A,J3,C:C)/K3,0)</f>
        <v>50789</v>
      </c>
      <c r="M3">
        <f t="shared" si="5"/>
        <v>3</v>
      </c>
      <c r="N3" cm="1">
        <f t="array" ref="N3">IFERROR(LARGE(_xlfn._xlws.FILTER(F:F,A:A=J3,0),M3),L3)</f>
        <v>28279</v>
      </c>
      <c r="Q3" t="s">
        <v>2</v>
      </c>
      <c r="R3" s="1">
        <v>374510</v>
      </c>
      <c r="S3">
        <f>SUMIF(B:B,Q3,H:H)</f>
        <v>13</v>
      </c>
      <c r="U3">
        <v>2</v>
      </c>
      <c r="V3" t="s">
        <v>29</v>
      </c>
      <c r="W3" t="s">
        <v>58</v>
      </c>
      <c r="X3" s="1">
        <v>6421</v>
      </c>
      <c r="Y3" s="4"/>
      <c r="Z3" s="1">
        <v>1257</v>
      </c>
      <c r="AA3" s="1">
        <v>1643</v>
      </c>
      <c r="AB3" s="4"/>
      <c r="AC3" s="1">
        <v>1305</v>
      </c>
      <c r="AD3" s="1">
        <v>4326</v>
      </c>
      <c r="AE3" s="1">
        <v>770</v>
      </c>
      <c r="AF3" s="4"/>
      <c r="AG3" s="1">
        <v>28279</v>
      </c>
      <c r="AH3" s="1">
        <v>4761</v>
      </c>
      <c r="AI3" s="1">
        <v>2920</v>
      </c>
      <c r="AJ3" s="1">
        <v>29218</v>
      </c>
      <c r="AK3" s="4"/>
      <c r="AL3" s="1">
        <v>3114</v>
      </c>
      <c r="AM3" s="1">
        <v>2711</v>
      </c>
      <c r="AN3" s="1">
        <v>16327</v>
      </c>
      <c r="AO3" s="4"/>
      <c r="AP3" s="1">
        <v>3793</v>
      </c>
      <c r="AQ3" s="1">
        <v>299474</v>
      </c>
      <c r="AR3" s="1">
        <f t="shared" ref="AR3:AR26" si="7">SUM(X3:AQ3)</f>
        <v>406319</v>
      </c>
    </row>
    <row r="4" spans="1:44" x14ac:dyDescent="0.3">
      <c r="A4" t="s">
        <v>28</v>
      </c>
      <c r="B4" t="s">
        <v>5</v>
      </c>
      <c r="C4" s="1">
        <f>VLOOKUP(A4,V$2:AQ$26,_xlfn.XMATCH(B4,V$1:AQ$1),FALSE)</f>
        <v>14609</v>
      </c>
      <c r="D4" s="2">
        <f t="shared" si="0"/>
        <v>0.34804050029779632</v>
      </c>
      <c r="E4" s="3">
        <f t="shared" si="1"/>
        <v>0</v>
      </c>
      <c r="F4">
        <f t="shared" si="2"/>
        <v>14609</v>
      </c>
      <c r="G4">
        <f t="shared" si="3"/>
        <v>0</v>
      </c>
      <c r="H4">
        <f t="shared" si="4"/>
        <v>0</v>
      </c>
      <c r="J4" t="s">
        <v>30</v>
      </c>
      <c r="K4">
        <v>10</v>
      </c>
      <c r="L4" s="1">
        <f t="shared" si="6"/>
        <v>41902</v>
      </c>
      <c r="M4">
        <f t="shared" si="5"/>
        <v>3</v>
      </c>
      <c r="N4" cm="1">
        <f t="array" ref="N4">IFERROR(LARGE(_xlfn._xlws.FILTER(F:F,A:A=J4,0),M4),L4)</f>
        <v>16009</v>
      </c>
      <c r="Q4" t="s">
        <v>1</v>
      </c>
      <c r="R4" s="1">
        <v>309364</v>
      </c>
      <c r="S4">
        <f>SUMIF(B:B,Q4,H:H)</f>
        <v>8</v>
      </c>
      <c r="U4">
        <v>3</v>
      </c>
      <c r="V4" t="s">
        <v>30</v>
      </c>
      <c r="W4" t="s">
        <v>59</v>
      </c>
      <c r="X4" s="1">
        <v>4671</v>
      </c>
      <c r="Y4" s="4"/>
      <c r="Z4" s="1">
        <v>1401</v>
      </c>
      <c r="AA4" s="1">
        <v>7044</v>
      </c>
      <c r="AB4" s="1">
        <v>3012</v>
      </c>
      <c r="AC4" s="1">
        <v>5283</v>
      </c>
      <c r="AD4" s="1">
        <v>4970</v>
      </c>
      <c r="AE4" s="1">
        <v>650</v>
      </c>
      <c r="AF4" s="1">
        <v>574</v>
      </c>
      <c r="AG4" s="1">
        <v>20266</v>
      </c>
      <c r="AH4" s="1">
        <v>4784</v>
      </c>
      <c r="AI4" s="1">
        <v>2688</v>
      </c>
      <c r="AJ4" s="1">
        <v>27418</v>
      </c>
      <c r="AK4" s="1">
        <v>3358</v>
      </c>
      <c r="AL4" s="1">
        <v>2913</v>
      </c>
      <c r="AM4" s="1">
        <v>3275</v>
      </c>
      <c r="AN4" s="1">
        <v>16009</v>
      </c>
      <c r="AO4" s="1">
        <v>1388</v>
      </c>
      <c r="AP4" s="1">
        <v>3763</v>
      </c>
      <c r="AQ4" s="1">
        <v>305557</v>
      </c>
      <c r="AR4" s="1">
        <f t="shared" si="7"/>
        <v>419024</v>
      </c>
    </row>
    <row r="5" spans="1:44" x14ac:dyDescent="0.3">
      <c r="A5" t="s">
        <v>28</v>
      </c>
      <c r="B5" t="s">
        <v>1</v>
      </c>
      <c r="C5" s="1">
        <f>VLOOKUP(A5,V$2:AQ$26,_xlfn.XMATCH(B5,V$1:AQ$1),FALSE)</f>
        <v>10805</v>
      </c>
      <c r="D5" s="2">
        <f t="shared" si="0"/>
        <v>0.25741512805241212</v>
      </c>
      <c r="E5" s="3">
        <f t="shared" si="1"/>
        <v>0</v>
      </c>
      <c r="F5">
        <f t="shared" si="2"/>
        <v>10805</v>
      </c>
      <c r="G5">
        <f t="shared" si="3"/>
        <v>0</v>
      </c>
      <c r="H5">
        <f t="shared" si="4"/>
        <v>0</v>
      </c>
      <c r="J5" t="s">
        <v>31</v>
      </c>
      <c r="K5">
        <v>4</v>
      </c>
      <c r="L5" s="1">
        <f t="shared" si="6"/>
        <v>63806</v>
      </c>
      <c r="M5">
        <f t="shared" si="5"/>
        <v>1</v>
      </c>
      <c r="N5" cm="1">
        <f t="array" ref="N5">IFERROR(LARGE(_xlfn._xlws.FILTER(F:F,A:A=J5,0),M5),L5)</f>
        <v>20789</v>
      </c>
      <c r="Q5" t="s">
        <v>3</v>
      </c>
      <c r="R5" s="1">
        <v>212869</v>
      </c>
      <c r="S5">
        <f>SUMIF(B:B,Q5,H:H)</f>
        <v>3</v>
      </c>
      <c r="U5">
        <v>4</v>
      </c>
      <c r="V5" t="s">
        <v>31</v>
      </c>
      <c r="W5" t="s">
        <v>60</v>
      </c>
      <c r="X5" s="1">
        <v>3317</v>
      </c>
      <c r="Y5" s="4"/>
      <c r="Z5" s="1">
        <v>931</v>
      </c>
      <c r="AA5" s="1">
        <v>1946</v>
      </c>
      <c r="AB5" s="4"/>
      <c r="AC5" s="1">
        <v>3700</v>
      </c>
      <c r="AD5" s="1">
        <v>1985</v>
      </c>
      <c r="AE5" s="1">
        <v>615</v>
      </c>
      <c r="AF5" s="4"/>
      <c r="AG5" s="1">
        <v>10289</v>
      </c>
      <c r="AH5" s="4"/>
      <c r="AI5" s="1">
        <v>2755</v>
      </c>
      <c r="AJ5" s="1">
        <v>20789</v>
      </c>
      <c r="AK5" s="1">
        <v>1435</v>
      </c>
      <c r="AL5" s="1">
        <v>1898</v>
      </c>
      <c r="AM5" s="4"/>
      <c r="AN5" s="1">
        <v>9954</v>
      </c>
      <c r="AO5" s="4"/>
      <c r="AP5" s="1">
        <v>2138</v>
      </c>
      <c r="AQ5" s="1">
        <v>193474</v>
      </c>
      <c r="AR5" s="1">
        <f t="shared" si="7"/>
        <v>255226</v>
      </c>
    </row>
    <row r="6" spans="1:44" x14ac:dyDescent="0.3">
      <c r="A6" t="s">
        <v>28</v>
      </c>
      <c r="B6" t="s">
        <v>3</v>
      </c>
      <c r="C6" s="1">
        <f>VLOOKUP(A6,V$2:AQ$26,_xlfn.XMATCH(B6,V$1:AQ$1),FALSE)</f>
        <v>7728</v>
      </c>
      <c r="D6" s="2">
        <f t="shared" si="0"/>
        <v>0.18410958904109589</v>
      </c>
      <c r="E6" s="3">
        <f t="shared" si="1"/>
        <v>0</v>
      </c>
      <c r="F6">
        <f t="shared" si="2"/>
        <v>7728</v>
      </c>
      <c r="G6">
        <f t="shared" si="3"/>
        <v>0</v>
      </c>
      <c r="H6">
        <f t="shared" si="4"/>
        <v>0</v>
      </c>
      <c r="J6" t="s">
        <v>32</v>
      </c>
      <c r="K6">
        <v>6</v>
      </c>
      <c r="L6" s="1">
        <f t="shared" si="6"/>
        <v>70757</v>
      </c>
      <c r="M6">
        <f t="shared" si="5"/>
        <v>2</v>
      </c>
      <c r="N6" cm="1">
        <f t="array" ref="N6">IFERROR(LARGE(_xlfn._xlws.FILTER(F:F,A:A=J6,0),M6),L6)</f>
        <v>19542</v>
      </c>
      <c r="Q6" t="s">
        <v>5</v>
      </c>
      <c r="R6" s="1">
        <v>99377</v>
      </c>
      <c r="S6">
        <f>SUMIF(B:B,Q6,H:H)</f>
        <v>0</v>
      </c>
      <c r="U6">
        <v>5</v>
      </c>
      <c r="V6" t="s">
        <v>32</v>
      </c>
      <c r="W6" t="s">
        <v>61</v>
      </c>
      <c r="X6" s="1">
        <v>5480</v>
      </c>
      <c r="Y6" s="1">
        <v>1665</v>
      </c>
      <c r="Z6" s="1">
        <v>810</v>
      </c>
      <c r="AA6" s="1">
        <v>1945</v>
      </c>
      <c r="AB6" s="1">
        <v>2301</v>
      </c>
      <c r="AC6" s="1">
        <v>5524</v>
      </c>
      <c r="AD6" s="1">
        <v>4203</v>
      </c>
      <c r="AE6" s="1">
        <v>606</v>
      </c>
      <c r="AF6" s="1">
        <v>613</v>
      </c>
      <c r="AG6" s="1">
        <v>19542</v>
      </c>
      <c r="AH6" s="4"/>
      <c r="AI6" s="1">
        <v>3784</v>
      </c>
      <c r="AJ6" s="1">
        <v>16335</v>
      </c>
      <c r="AK6" s="1">
        <v>1647</v>
      </c>
      <c r="AL6" s="1">
        <v>2335</v>
      </c>
      <c r="AM6" s="1">
        <v>2803</v>
      </c>
      <c r="AN6" s="1">
        <v>13913</v>
      </c>
      <c r="AO6" s="4"/>
      <c r="AP6" s="1">
        <v>2934</v>
      </c>
      <c r="AQ6" s="1">
        <v>338102</v>
      </c>
      <c r="AR6" s="1">
        <f t="shared" si="7"/>
        <v>424542</v>
      </c>
    </row>
    <row r="7" spans="1:44" x14ac:dyDescent="0.3">
      <c r="A7" t="s">
        <v>28</v>
      </c>
      <c r="B7" t="s">
        <v>23</v>
      </c>
      <c r="C7" s="1">
        <f>VLOOKUP(A7,V$2:AQ$26,_xlfn.XMATCH(B7,V$1:AQ$1),FALSE)</f>
        <v>5180</v>
      </c>
      <c r="D7" s="2">
        <f t="shared" si="0"/>
        <v>0.12340678975580703</v>
      </c>
      <c r="E7" s="3">
        <f t="shared" si="1"/>
        <v>0</v>
      </c>
      <c r="F7">
        <f t="shared" si="2"/>
        <v>5180</v>
      </c>
      <c r="G7">
        <f t="shared" si="3"/>
        <v>0</v>
      </c>
      <c r="H7">
        <f t="shared" si="4"/>
        <v>0</v>
      </c>
      <c r="J7" t="s">
        <v>33</v>
      </c>
      <c r="K7">
        <v>6</v>
      </c>
      <c r="L7" s="1">
        <f t="shared" si="6"/>
        <v>48406</v>
      </c>
      <c r="M7">
        <f t="shared" si="5"/>
        <v>2</v>
      </c>
      <c r="N7" cm="1">
        <f t="array" ref="N7">IFERROR(LARGE(_xlfn._xlws.FILTER(F:F,A:A=J7,0),M7),L7)</f>
        <v>12911</v>
      </c>
      <c r="Q7" t="s">
        <v>54</v>
      </c>
      <c r="R7" s="1">
        <v>70567</v>
      </c>
      <c r="S7">
        <f>SUMIF(B:B,Q7,H:H)</f>
        <v>0</v>
      </c>
      <c r="U7">
        <v>6</v>
      </c>
      <c r="V7" t="s">
        <v>33</v>
      </c>
      <c r="W7" t="s">
        <v>62</v>
      </c>
      <c r="X7" s="1">
        <v>6594</v>
      </c>
      <c r="Y7" s="4"/>
      <c r="Z7" s="1">
        <v>1276</v>
      </c>
      <c r="AA7" s="1">
        <v>2576</v>
      </c>
      <c r="AB7" s="4"/>
      <c r="AC7" s="1">
        <v>1627</v>
      </c>
      <c r="AD7" s="1">
        <v>3958</v>
      </c>
      <c r="AE7" s="1">
        <v>548</v>
      </c>
      <c r="AF7" s="1">
        <v>612</v>
      </c>
      <c r="AG7" s="1">
        <v>10490</v>
      </c>
      <c r="AH7" s="1">
        <v>5475</v>
      </c>
      <c r="AI7" s="1">
        <v>2554</v>
      </c>
      <c r="AJ7" s="1">
        <v>32188</v>
      </c>
      <c r="AK7" s="1">
        <v>2464</v>
      </c>
      <c r="AL7" s="1">
        <v>2333</v>
      </c>
      <c r="AM7" s="1">
        <v>2529</v>
      </c>
      <c r="AN7" s="1">
        <v>12911</v>
      </c>
      <c r="AO7" s="4"/>
      <c r="AP7" s="1">
        <v>3158</v>
      </c>
      <c r="AQ7" s="1">
        <v>199148</v>
      </c>
      <c r="AR7" s="1">
        <f t="shared" si="7"/>
        <v>290441</v>
      </c>
    </row>
    <row r="8" spans="1:44" x14ac:dyDescent="0.3">
      <c r="A8" t="s">
        <v>28</v>
      </c>
      <c r="B8" t="s">
        <v>9</v>
      </c>
      <c r="C8" s="1">
        <f>VLOOKUP(A8,V$2:AQ$26,_xlfn.XMATCH(B8,V$1:AQ$1),FALSE)</f>
        <v>2347</v>
      </c>
      <c r="D8" s="2">
        <f t="shared" si="0"/>
        <v>5.5914234663490173E-2</v>
      </c>
      <c r="E8" s="3">
        <f t="shared" si="1"/>
        <v>0</v>
      </c>
      <c r="F8">
        <f t="shared" si="2"/>
        <v>2347</v>
      </c>
      <c r="G8">
        <f t="shared" si="3"/>
        <v>0</v>
      </c>
      <c r="H8">
        <f t="shared" si="4"/>
        <v>0</v>
      </c>
      <c r="J8" t="s">
        <v>34</v>
      </c>
      <c r="K8">
        <v>6</v>
      </c>
      <c r="L8" s="1">
        <f t="shared" si="6"/>
        <v>47451</v>
      </c>
      <c r="M8">
        <f t="shared" si="5"/>
        <v>2</v>
      </c>
      <c r="N8" cm="1">
        <f t="array" ref="N8">IFERROR(LARGE(_xlfn._xlws.FILTER(F:F,A:A=J8,0),M8),L8)</f>
        <v>17871</v>
      </c>
      <c r="Q8" t="s">
        <v>4</v>
      </c>
      <c r="R8" s="1">
        <v>56024</v>
      </c>
      <c r="S8">
        <f>SUMIF(B:B,Q8,H:H)</f>
        <v>0</v>
      </c>
      <c r="U8">
        <v>7</v>
      </c>
      <c r="V8" t="s">
        <v>34</v>
      </c>
      <c r="W8" t="s">
        <v>63</v>
      </c>
      <c r="X8" s="1">
        <v>4428</v>
      </c>
      <c r="Y8" s="4"/>
      <c r="Z8" s="1">
        <v>1327</v>
      </c>
      <c r="AA8" s="1">
        <v>1754</v>
      </c>
      <c r="AB8" s="4"/>
      <c r="AC8" s="1">
        <v>2234</v>
      </c>
      <c r="AD8" s="1">
        <v>3536</v>
      </c>
      <c r="AE8" s="1">
        <v>741</v>
      </c>
      <c r="AF8" s="1">
        <v>676</v>
      </c>
      <c r="AG8" s="1">
        <v>14480</v>
      </c>
      <c r="AH8" s="4"/>
      <c r="AI8" s="1">
        <v>3951</v>
      </c>
      <c r="AJ8" s="1">
        <v>19385</v>
      </c>
      <c r="AK8" s="1">
        <v>2296</v>
      </c>
      <c r="AL8" s="1">
        <v>2561</v>
      </c>
      <c r="AM8" s="1">
        <v>3107</v>
      </c>
      <c r="AN8" s="1">
        <v>12706</v>
      </c>
      <c r="AO8" s="4"/>
      <c r="AP8" s="1">
        <v>3852</v>
      </c>
      <c r="AQ8" s="1">
        <v>207675</v>
      </c>
      <c r="AR8" s="1">
        <f t="shared" si="7"/>
        <v>284709</v>
      </c>
    </row>
    <row r="9" spans="1:44" x14ac:dyDescent="0.3">
      <c r="A9" t="s">
        <v>28</v>
      </c>
      <c r="B9" t="s">
        <v>11</v>
      </c>
      <c r="C9" s="1">
        <f>VLOOKUP(A9,V$2:AQ$26,_xlfn.XMATCH(B9,V$1:AQ$1),FALSE)</f>
        <v>2311</v>
      </c>
      <c r="D9" s="2">
        <f t="shared" si="0"/>
        <v>5.5056581298391902E-2</v>
      </c>
      <c r="E9" s="3">
        <f t="shared" si="1"/>
        <v>0</v>
      </c>
      <c r="F9">
        <f t="shared" si="2"/>
        <v>2311</v>
      </c>
      <c r="G9">
        <f t="shared" si="3"/>
        <v>0</v>
      </c>
      <c r="H9">
        <f t="shared" si="4"/>
        <v>0</v>
      </c>
      <c r="J9" t="s">
        <v>25</v>
      </c>
      <c r="K9">
        <v>11</v>
      </c>
      <c r="L9" s="1">
        <f t="shared" si="6"/>
        <v>50955</v>
      </c>
      <c r="M9">
        <f t="shared" si="5"/>
        <v>3</v>
      </c>
      <c r="N9" cm="1">
        <f t="array" ref="N9">IFERROR(LARGE(_xlfn._xlws.FILTER(F:F,A:A=J9,0),M9),L9)</f>
        <v>23226</v>
      </c>
      <c r="Q9" t="s">
        <v>7</v>
      </c>
      <c r="R9" s="1">
        <v>55298</v>
      </c>
      <c r="S9">
        <f>SUMIF(B:B,Q9,H:H)</f>
        <v>0</v>
      </c>
      <c r="U9">
        <v>8</v>
      </c>
      <c r="V9" t="s">
        <v>25</v>
      </c>
      <c r="W9" t="s">
        <v>64</v>
      </c>
      <c r="X9" s="1">
        <v>4609</v>
      </c>
      <c r="Y9" s="1">
        <v>1689</v>
      </c>
      <c r="Z9" s="1">
        <v>819</v>
      </c>
      <c r="AA9" s="1">
        <v>4546</v>
      </c>
      <c r="AB9" s="1">
        <v>3724</v>
      </c>
      <c r="AC9" s="1">
        <v>8462</v>
      </c>
      <c r="AD9" s="1">
        <v>4264</v>
      </c>
      <c r="AE9" s="4"/>
      <c r="AF9" s="1">
        <v>751</v>
      </c>
      <c r="AG9" s="1">
        <v>27495</v>
      </c>
      <c r="AH9" s="4"/>
      <c r="AI9" s="1">
        <v>4265</v>
      </c>
      <c r="AJ9" s="1">
        <v>23226</v>
      </c>
      <c r="AK9" s="1">
        <v>2171</v>
      </c>
      <c r="AL9" s="1">
        <v>2467</v>
      </c>
      <c r="AM9" s="1">
        <v>3136</v>
      </c>
      <c r="AN9" s="1">
        <v>15474</v>
      </c>
      <c r="AO9" s="4"/>
      <c r="AP9" s="1">
        <v>3662</v>
      </c>
      <c r="AQ9" s="1">
        <v>449748</v>
      </c>
      <c r="AR9" s="1">
        <f t="shared" si="7"/>
        <v>560508</v>
      </c>
    </row>
    <row r="10" spans="1:44" x14ac:dyDescent="0.3">
      <c r="A10" t="s">
        <v>28</v>
      </c>
      <c r="B10" t="s">
        <v>7</v>
      </c>
      <c r="C10" s="1">
        <f>VLOOKUP(A10,V$2:AQ$26,_xlfn.XMATCH(B10,V$1:AQ$1),FALSE)</f>
        <v>2131</v>
      </c>
      <c r="D10" s="2">
        <f t="shared" si="0"/>
        <v>5.0768314472900533E-2</v>
      </c>
      <c r="E10" s="3">
        <f t="shared" si="1"/>
        <v>0</v>
      </c>
      <c r="F10">
        <f t="shared" si="2"/>
        <v>2131</v>
      </c>
      <c r="G10">
        <f t="shared" si="3"/>
        <v>0</v>
      </c>
      <c r="H10">
        <f t="shared" si="4"/>
        <v>0</v>
      </c>
      <c r="J10" t="s">
        <v>35</v>
      </c>
      <c r="K10">
        <v>1</v>
      </c>
      <c r="L10" s="1">
        <f t="shared" si="6"/>
        <v>21266</v>
      </c>
      <c r="M10">
        <f t="shared" si="5"/>
        <v>1</v>
      </c>
      <c r="N10" cm="1">
        <f t="array" ref="N10">IFERROR(LARGE(_xlfn._xlws.FILTER(F:F,A:A=J10,0),M10),L10)</f>
        <v>17472</v>
      </c>
      <c r="Q10" t="s">
        <v>9</v>
      </c>
      <c r="R10" s="1">
        <v>48785</v>
      </c>
      <c r="S10">
        <f>SUMIF(B:B,Q10,H:H)</f>
        <v>0</v>
      </c>
      <c r="U10">
        <v>9</v>
      </c>
      <c r="V10" t="s">
        <v>36</v>
      </c>
      <c r="W10" t="s">
        <v>66</v>
      </c>
      <c r="X10" s="1">
        <v>1237</v>
      </c>
      <c r="Y10" s="4"/>
      <c r="Z10" s="4"/>
      <c r="AA10" s="1">
        <v>322</v>
      </c>
      <c r="AB10" s="4"/>
      <c r="AC10" s="1">
        <v>233</v>
      </c>
      <c r="AD10" s="1">
        <v>378</v>
      </c>
      <c r="AE10" s="4"/>
      <c r="AF10" s="4"/>
      <c r="AG10" s="1">
        <v>1773</v>
      </c>
      <c r="AH10" s="4"/>
      <c r="AI10" s="1">
        <v>785</v>
      </c>
      <c r="AJ10" s="1">
        <v>2792</v>
      </c>
      <c r="AK10" s="4"/>
      <c r="AL10" s="4"/>
      <c r="AM10" s="4"/>
      <c r="AN10" s="1">
        <v>2516</v>
      </c>
      <c r="AO10" s="4"/>
      <c r="AP10" s="4"/>
      <c r="AQ10" s="1">
        <v>39686</v>
      </c>
      <c r="AR10" s="1">
        <f t="shared" si="7"/>
        <v>49722</v>
      </c>
    </row>
    <row r="11" spans="1:44" x14ac:dyDescent="0.3">
      <c r="A11" t="s">
        <v>28</v>
      </c>
      <c r="B11" t="s">
        <v>54</v>
      </c>
      <c r="C11" s="1">
        <f>VLOOKUP(A11,V$2:AQ$26,_xlfn.XMATCH(B11,V$1:AQ$1),FALSE)</f>
        <v>1773</v>
      </c>
      <c r="D11" s="2">
        <f t="shared" si="0"/>
        <v>4.2239428231089934E-2</v>
      </c>
      <c r="E11" s="3">
        <f t="shared" si="1"/>
        <v>0</v>
      </c>
      <c r="F11">
        <f t="shared" si="2"/>
        <v>1773</v>
      </c>
      <c r="G11">
        <f t="shared" si="3"/>
        <v>0</v>
      </c>
      <c r="H11">
        <f t="shared" si="4"/>
        <v>0</v>
      </c>
      <c r="J11" t="s">
        <v>36</v>
      </c>
      <c r="K11">
        <v>1</v>
      </c>
      <c r="L11" s="1">
        <f t="shared" si="6"/>
        <v>49722</v>
      </c>
      <c r="M11">
        <f t="shared" si="5"/>
        <v>1</v>
      </c>
      <c r="N11" cm="1">
        <f t="array" ref="N11">IFERROR(LARGE(_xlfn._xlws.FILTER(F:F,A:A=J11,0),M11),L11)</f>
        <v>39686</v>
      </c>
      <c r="Q11" t="s">
        <v>6</v>
      </c>
      <c r="R11" s="1">
        <v>45370</v>
      </c>
      <c r="S11">
        <f>SUMIF(B:B,Q11,H:H)</f>
        <v>0</v>
      </c>
      <c r="U11">
        <v>10</v>
      </c>
      <c r="V11" t="s">
        <v>37</v>
      </c>
      <c r="W11" t="s">
        <v>67</v>
      </c>
      <c r="X11" s="1">
        <v>2446</v>
      </c>
      <c r="Y11" s="4"/>
      <c r="Z11" s="4"/>
      <c r="AA11" s="1">
        <v>1391</v>
      </c>
      <c r="AB11" s="4"/>
      <c r="AC11" s="1">
        <v>1126</v>
      </c>
      <c r="AD11" s="1">
        <v>1217</v>
      </c>
      <c r="AE11" s="1">
        <v>400</v>
      </c>
      <c r="AF11" s="4"/>
      <c r="AG11" s="1">
        <v>4201</v>
      </c>
      <c r="AH11" s="1">
        <v>2532</v>
      </c>
      <c r="AI11" s="1">
        <v>1363</v>
      </c>
      <c r="AJ11" s="1">
        <v>11155</v>
      </c>
      <c r="AK11" s="4"/>
      <c r="AL11" s="1">
        <v>1760</v>
      </c>
      <c r="AM11" s="4"/>
      <c r="AN11" s="1">
        <v>5789</v>
      </c>
      <c r="AO11" s="1">
        <v>1374</v>
      </c>
      <c r="AP11" s="4"/>
      <c r="AQ11" s="1">
        <v>109778</v>
      </c>
      <c r="AR11" s="1">
        <f t="shared" si="7"/>
        <v>144532</v>
      </c>
    </row>
    <row r="12" spans="1:44" x14ac:dyDescent="0.3">
      <c r="A12" t="s">
        <v>28</v>
      </c>
      <c r="B12" t="s">
        <v>6</v>
      </c>
      <c r="C12" s="1">
        <f>VLOOKUP(A12,V$2:AQ$26,_xlfn.XMATCH(B12,V$1:AQ$1),FALSE)</f>
        <v>1172</v>
      </c>
      <c r="D12" s="2">
        <f t="shared" si="0"/>
        <v>2.7921381774865993E-2</v>
      </c>
      <c r="E12" s="3">
        <f t="shared" si="1"/>
        <v>0</v>
      </c>
      <c r="F12">
        <f t="shared" si="2"/>
        <v>1172</v>
      </c>
      <c r="G12">
        <f t="shared" si="3"/>
        <v>0</v>
      </c>
      <c r="H12">
        <f t="shared" si="4"/>
        <v>0</v>
      </c>
      <c r="J12" t="s">
        <v>37</v>
      </c>
      <c r="K12">
        <v>3</v>
      </c>
      <c r="L12" s="1">
        <f t="shared" si="6"/>
        <v>48177</v>
      </c>
      <c r="M12">
        <f t="shared" si="5"/>
        <v>1</v>
      </c>
      <c r="N12" cm="1">
        <f t="array" ref="N12">IFERROR(LARGE(_xlfn._xlws.FILTER(F:F,A:A=J12,0),M12),L12)</f>
        <v>13424</v>
      </c>
      <c r="Q12" t="s">
        <v>23</v>
      </c>
      <c r="R12" s="1">
        <v>41631</v>
      </c>
      <c r="S12">
        <f>SUMIF(B:B,Q12,H:H)</f>
        <v>0</v>
      </c>
      <c r="U12">
        <v>11</v>
      </c>
      <c r="V12" t="s">
        <v>38</v>
      </c>
      <c r="W12" t="s">
        <v>68</v>
      </c>
      <c r="X12" s="1">
        <v>554</v>
      </c>
      <c r="Y12" s="4"/>
      <c r="Z12" s="4"/>
      <c r="AA12" s="1">
        <v>287</v>
      </c>
      <c r="AB12" s="4"/>
      <c r="AC12" s="1">
        <v>142</v>
      </c>
      <c r="AD12" s="1">
        <v>243</v>
      </c>
      <c r="AE12" s="4"/>
      <c r="AF12" s="4"/>
      <c r="AG12" s="1">
        <v>1074</v>
      </c>
      <c r="AH12" s="4"/>
      <c r="AI12" s="1">
        <v>477</v>
      </c>
      <c r="AJ12" s="1">
        <v>1097</v>
      </c>
      <c r="AK12" s="4"/>
      <c r="AL12" s="4"/>
      <c r="AM12" s="4"/>
      <c r="AN12" s="1">
        <v>968</v>
      </c>
      <c r="AO12" s="1">
        <v>1389</v>
      </c>
      <c r="AP12" s="4"/>
      <c r="AQ12" s="1">
        <v>25577</v>
      </c>
      <c r="AR12" s="1">
        <f t="shared" si="7"/>
        <v>31808</v>
      </c>
    </row>
    <row r="13" spans="1:44" x14ac:dyDescent="0.3">
      <c r="A13" t="s">
        <v>28</v>
      </c>
      <c r="B13" t="s">
        <v>4</v>
      </c>
      <c r="C13" s="1">
        <f>VLOOKUP(A13,V$2:AQ$26,_xlfn.XMATCH(B13,V$1:AQ$1),FALSE)</f>
        <v>554</v>
      </c>
      <c r="D13" s="2">
        <f t="shared" si="0"/>
        <v>1.3198332340678975E-2</v>
      </c>
      <c r="E13" s="3">
        <f t="shared" si="1"/>
        <v>0</v>
      </c>
      <c r="F13">
        <f t="shared" si="2"/>
        <v>554</v>
      </c>
      <c r="G13">
        <f t="shared" si="3"/>
        <v>0</v>
      </c>
      <c r="H13">
        <f t="shared" si="4"/>
        <v>0</v>
      </c>
      <c r="J13" t="s">
        <v>38</v>
      </c>
      <c r="K13">
        <v>1</v>
      </c>
      <c r="L13" s="1">
        <f t="shared" si="6"/>
        <v>31808</v>
      </c>
      <c r="M13">
        <f t="shared" si="5"/>
        <v>1</v>
      </c>
      <c r="N13" cm="1">
        <f t="array" ref="N13">IFERROR(LARGE(_xlfn._xlws.FILTER(F:F,A:A=J13,0),M13),L13)</f>
        <v>25577</v>
      </c>
      <c r="Q13" t="s">
        <v>11</v>
      </c>
      <c r="R13" s="1">
        <v>39333</v>
      </c>
      <c r="S13">
        <f>SUMIF(B:B,Q13,H:H)</f>
        <v>0</v>
      </c>
      <c r="U13">
        <v>12</v>
      </c>
      <c r="V13" t="s">
        <v>27</v>
      </c>
      <c r="W13" t="s">
        <v>71</v>
      </c>
      <c r="X13" s="1">
        <v>5844</v>
      </c>
      <c r="Y13" s="1">
        <v>1265</v>
      </c>
      <c r="Z13" s="1">
        <v>896</v>
      </c>
      <c r="AA13" s="1">
        <v>2466</v>
      </c>
      <c r="AB13" s="1">
        <v>8540</v>
      </c>
      <c r="AC13" s="1">
        <v>5647</v>
      </c>
      <c r="AD13" s="1">
        <v>13463</v>
      </c>
      <c r="AE13" s="4"/>
      <c r="AF13" s="1">
        <v>519</v>
      </c>
      <c r="AG13" s="1">
        <v>30025</v>
      </c>
      <c r="AH13" s="1">
        <v>3689</v>
      </c>
      <c r="AI13" s="1">
        <v>3350</v>
      </c>
      <c r="AJ13" s="1">
        <v>30740</v>
      </c>
      <c r="AK13" s="1">
        <v>1812</v>
      </c>
      <c r="AL13" s="1">
        <v>2281</v>
      </c>
      <c r="AM13" s="1">
        <v>2382</v>
      </c>
      <c r="AN13" s="1">
        <v>14772</v>
      </c>
      <c r="AO13" s="1">
        <v>1099</v>
      </c>
      <c r="AP13" s="1">
        <v>2994</v>
      </c>
      <c r="AQ13" s="1">
        <v>461309</v>
      </c>
      <c r="AR13" s="1">
        <f t="shared" si="7"/>
        <v>593093</v>
      </c>
    </row>
    <row r="14" spans="1:44" x14ac:dyDescent="0.3">
      <c r="A14" t="s">
        <v>28</v>
      </c>
      <c r="B14" t="s">
        <v>56</v>
      </c>
      <c r="C14" s="1">
        <f>VLOOKUP(A14,V$2:AQ$26,_xlfn.XMATCH(B14,V$1:AQ$1),FALSE)</f>
        <v>436</v>
      </c>
      <c r="D14" s="2">
        <f t="shared" si="0"/>
        <v>1.0387135199523527E-2</v>
      </c>
      <c r="E14" s="3">
        <f t="shared" si="1"/>
        <v>0</v>
      </c>
      <c r="F14">
        <f t="shared" si="2"/>
        <v>436</v>
      </c>
      <c r="G14">
        <f t="shared" si="3"/>
        <v>0</v>
      </c>
      <c r="H14">
        <f t="shared" si="4"/>
        <v>0</v>
      </c>
      <c r="J14" t="s">
        <v>39</v>
      </c>
      <c r="K14">
        <v>1</v>
      </c>
      <c r="L14" s="1">
        <f t="shared" si="6"/>
        <v>94104</v>
      </c>
      <c r="M14">
        <f t="shared" si="5"/>
        <v>1</v>
      </c>
      <c r="N14" cm="1">
        <f t="array" ref="N14">IFERROR(LARGE(_xlfn._xlws.FILTER(F:F,A:A=J14,0),M14),L14)</f>
        <v>74009</v>
      </c>
      <c r="Q14" t="s">
        <v>10</v>
      </c>
      <c r="R14" s="1">
        <v>29060</v>
      </c>
      <c r="S14">
        <f>SUMIF(B:B,Q14,H:H)</f>
        <v>0</v>
      </c>
      <c r="U14">
        <v>13</v>
      </c>
      <c r="V14" t="s">
        <v>41</v>
      </c>
      <c r="W14" t="s">
        <v>73</v>
      </c>
      <c r="X14" s="1">
        <v>3152</v>
      </c>
      <c r="Y14" s="4"/>
      <c r="Z14" s="4"/>
      <c r="AA14" s="1">
        <v>1160</v>
      </c>
      <c r="AB14" s="4"/>
      <c r="AC14" s="1">
        <v>445</v>
      </c>
      <c r="AD14" s="1">
        <v>672</v>
      </c>
      <c r="AE14" s="1">
        <v>385</v>
      </c>
      <c r="AF14" s="4"/>
      <c r="AG14" s="1">
        <v>3085</v>
      </c>
      <c r="AH14" s="1">
        <v>2839</v>
      </c>
      <c r="AI14" s="1">
        <v>1465</v>
      </c>
      <c r="AJ14" s="1">
        <v>4118</v>
      </c>
      <c r="AK14" s="4"/>
      <c r="AL14" s="4"/>
      <c r="AM14" s="4"/>
      <c r="AN14" s="1">
        <v>4615</v>
      </c>
      <c r="AO14" s="1">
        <v>871</v>
      </c>
      <c r="AP14" s="4"/>
      <c r="AQ14" s="1">
        <v>76588</v>
      </c>
      <c r="AR14" s="1">
        <f t="shared" si="7"/>
        <v>99395</v>
      </c>
    </row>
    <row r="15" spans="1:44" x14ac:dyDescent="0.3">
      <c r="A15" t="s">
        <v>29</v>
      </c>
      <c r="B15" t="s">
        <v>0</v>
      </c>
      <c r="C15" s="1">
        <f>VLOOKUP(A15,V$2:AQ$26,_xlfn.XMATCH(B15,V$1:AQ$1),FALSE)</f>
        <v>299474</v>
      </c>
      <c r="D15" s="2">
        <f t="shared" si="0"/>
        <v>5.8964342672625962</v>
      </c>
      <c r="E15" s="3">
        <f t="shared" si="1"/>
        <v>5</v>
      </c>
      <c r="F15">
        <f t="shared" si="2"/>
        <v>45529</v>
      </c>
      <c r="G15">
        <f t="shared" si="3"/>
        <v>1</v>
      </c>
      <c r="H15">
        <f t="shared" si="4"/>
        <v>6</v>
      </c>
      <c r="J15" t="s">
        <v>40</v>
      </c>
      <c r="K15">
        <v>1</v>
      </c>
      <c r="L15" s="1">
        <f t="shared" si="6"/>
        <v>28242</v>
      </c>
      <c r="M15">
        <f t="shared" si="5"/>
        <v>1</v>
      </c>
      <c r="N15" cm="1">
        <f t="array" ref="N15">IFERROR(LARGE(_xlfn._xlws.FILTER(F:F,A:A=J15,0),M15),L15)</f>
        <v>22789</v>
      </c>
      <c r="Q15" t="s">
        <v>12</v>
      </c>
      <c r="R15" s="1">
        <v>23255</v>
      </c>
      <c r="S15">
        <f>SUMIF(B:B,Q15,H:H)</f>
        <v>0</v>
      </c>
      <c r="U15">
        <v>14</v>
      </c>
      <c r="V15" t="s">
        <v>42</v>
      </c>
      <c r="W15" t="s">
        <v>74</v>
      </c>
      <c r="X15" s="1">
        <v>6387</v>
      </c>
      <c r="Y15" s="1">
        <v>2234</v>
      </c>
      <c r="Z15" s="1">
        <v>1340</v>
      </c>
      <c r="AA15" s="1">
        <v>6357</v>
      </c>
      <c r="AB15" s="4"/>
      <c r="AC15" s="1">
        <v>9275</v>
      </c>
      <c r="AD15" s="1">
        <v>4490</v>
      </c>
      <c r="AE15" s="1">
        <v>1074</v>
      </c>
      <c r="AF15" s="4"/>
      <c r="AG15" s="1">
        <v>31439</v>
      </c>
      <c r="AH15" s="4"/>
      <c r="AI15" s="1">
        <v>4527</v>
      </c>
      <c r="AJ15" s="1">
        <v>27028</v>
      </c>
      <c r="AK15" s="4"/>
      <c r="AL15" s="1">
        <v>3066</v>
      </c>
      <c r="AM15" s="1">
        <v>3946</v>
      </c>
      <c r="AN15" s="1">
        <v>15199</v>
      </c>
      <c r="AO15" s="4"/>
      <c r="AP15" s="1">
        <v>4599</v>
      </c>
      <c r="AQ15" s="1">
        <v>368729</v>
      </c>
      <c r="AR15" s="1">
        <f t="shared" si="7"/>
        <v>489690</v>
      </c>
    </row>
    <row r="16" spans="1:44" x14ac:dyDescent="0.3">
      <c r="A16" t="s">
        <v>29</v>
      </c>
      <c r="B16" t="s">
        <v>2</v>
      </c>
      <c r="C16" s="1">
        <f>VLOOKUP(A16,V$2:AQ$26,_xlfn.XMATCH(B16,V$1:AQ$1),FALSE)</f>
        <v>29218</v>
      </c>
      <c r="D16" s="2">
        <f t="shared" si="0"/>
        <v>0.5752820492626356</v>
      </c>
      <c r="E16" s="3">
        <f t="shared" si="1"/>
        <v>0</v>
      </c>
      <c r="F16">
        <f t="shared" si="2"/>
        <v>29218</v>
      </c>
      <c r="G16">
        <f t="shared" si="3"/>
        <v>1</v>
      </c>
      <c r="H16">
        <f t="shared" si="4"/>
        <v>1</v>
      </c>
      <c r="J16" t="s">
        <v>27</v>
      </c>
      <c r="K16">
        <v>12</v>
      </c>
      <c r="L16" s="1">
        <f t="shared" si="6"/>
        <v>49424</v>
      </c>
      <c r="M16">
        <f t="shared" si="5"/>
        <v>3</v>
      </c>
      <c r="N16" cm="1">
        <f t="array" ref="N16">IFERROR(LARGE(_xlfn._xlws.FILTER(F:F,A:A=J16,0),M16),L16)</f>
        <v>16493</v>
      </c>
      <c r="Q16" t="s">
        <v>8</v>
      </c>
      <c r="R16" s="1">
        <v>22002</v>
      </c>
      <c r="S16">
        <f>SUMIF(B:B,Q16,H:H)</f>
        <v>0</v>
      </c>
      <c r="U16">
        <v>15</v>
      </c>
      <c r="V16" t="s">
        <v>43</v>
      </c>
      <c r="W16" t="s">
        <v>75</v>
      </c>
      <c r="X16" s="1">
        <v>1601</v>
      </c>
      <c r="Y16" s="4"/>
      <c r="Z16" s="4"/>
      <c r="AA16" s="1">
        <v>925</v>
      </c>
      <c r="AB16" s="4"/>
      <c r="AC16" s="1">
        <v>791</v>
      </c>
      <c r="AD16" s="1">
        <v>905</v>
      </c>
      <c r="AE16" s="1">
        <v>277</v>
      </c>
      <c r="AF16" s="4"/>
      <c r="AG16" s="1">
        <v>7137</v>
      </c>
      <c r="AH16" s="4"/>
      <c r="AI16" s="1">
        <v>1581</v>
      </c>
      <c r="AJ16" s="1">
        <v>7033</v>
      </c>
      <c r="AK16" s="1">
        <v>717</v>
      </c>
      <c r="AL16" s="1">
        <v>952</v>
      </c>
      <c r="AM16" s="4"/>
      <c r="AN16" s="1">
        <v>4585</v>
      </c>
      <c r="AO16" s="4"/>
      <c r="AP16" s="1">
        <v>1562</v>
      </c>
      <c r="AQ16" s="1">
        <v>185111</v>
      </c>
      <c r="AR16" s="1">
        <f t="shared" si="7"/>
        <v>213177</v>
      </c>
    </row>
    <row r="17" spans="1:44" x14ac:dyDescent="0.3">
      <c r="A17" t="s">
        <v>29</v>
      </c>
      <c r="B17" t="s">
        <v>1</v>
      </c>
      <c r="C17" s="1">
        <f>VLOOKUP(A17,V$2:AQ$26,_xlfn.XMATCH(B17,V$1:AQ$1),FALSE)</f>
        <v>28279</v>
      </c>
      <c r="D17" s="2">
        <f t="shared" si="0"/>
        <v>0.55679379393175688</v>
      </c>
      <c r="E17" s="3">
        <f t="shared" si="1"/>
        <v>0</v>
      </c>
      <c r="F17">
        <f t="shared" si="2"/>
        <v>28279</v>
      </c>
      <c r="G17">
        <f t="shared" si="3"/>
        <v>1</v>
      </c>
      <c r="H17">
        <f t="shared" si="4"/>
        <v>1</v>
      </c>
      <c r="J17" t="s">
        <v>41</v>
      </c>
      <c r="K17">
        <v>1</v>
      </c>
      <c r="L17" s="1">
        <f t="shared" si="6"/>
        <v>99395</v>
      </c>
      <c r="M17">
        <f t="shared" si="5"/>
        <v>1</v>
      </c>
      <c r="N17" cm="1">
        <f t="array" ref="N17">IFERROR(LARGE(_xlfn._xlws.FILTER(F:F,A:A=J17,0),M17),L17)</f>
        <v>76588</v>
      </c>
      <c r="Q17" t="s">
        <v>13</v>
      </c>
      <c r="R17" s="1">
        <v>13509</v>
      </c>
      <c r="S17">
        <f>SUMIF(B:B,Q17,H:H)</f>
        <v>0</v>
      </c>
      <c r="U17">
        <v>16</v>
      </c>
      <c r="V17" t="s">
        <v>44</v>
      </c>
      <c r="W17" t="s">
        <v>76</v>
      </c>
      <c r="X17" s="1">
        <v>1779</v>
      </c>
      <c r="Y17" s="4"/>
      <c r="Z17" s="4"/>
      <c r="AA17" s="1">
        <v>434</v>
      </c>
      <c r="AB17" s="4"/>
      <c r="AC17" s="1">
        <v>406</v>
      </c>
      <c r="AD17" s="1">
        <v>1167</v>
      </c>
      <c r="AE17" s="1">
        <v>273</v>
      </c>
      <c r="AF17" s="4"/>
      <c r="AG17" s="1">
        <v>2828</v>
      </c>
      <c r="AH17" s="4"/>
      <c r="AI17" s="1">
        <v>1063</v>
      </c>
      <c r="AJ17" s="1">
        <v>2439</v>
      </c>
      <c r="AK17" s="4"/>
      <c r="AL17" s="4"/>
      <c r="AM17" s="4"/>
      <c r="AN17" s="1">
        <v>2673</v>
      </c>
      <c r="AO17" s="1">
        <v>660</v>
      </c>
      <c r="AP17" s="4"/>
      <c r="AQ17" s="1">
        <v>60760</v>
      </c>
      <c r="AR17" s="1">
        <f t="shared" si="7"/>
        <v>74482</v>
      </c>
    </row>
    <row r="18" spans="1:44" x14ac:dyDescent="0.3">
      <c r="A18" t="s">
        <v>29</v>
      </c>
      <c r="B18" t="s">
        <v>3</v>
      </c>
      <c r="C18" s="1">
        <f>VLOOKUP(A18,V$2:AQ$26,_xlfn.XMATCH(B18,V$1:AQ$1),FALSE)</f>
        <v>16327</v>
      </c>
      <c r="D18" s="2">
        <f t="shared" si="0"/>
        <v>0.32146724684478922</v>
      </c>
      <c r="E18" s="3">
        <f t="shared" si="1"/>
        <v>0</v>
      </c>
      <c r="F18">
        <f t="shared" si="2"/>
        <v>16327</v>
      </c>
      <c r="G18">
        <f t="shared" si="3"/>
        <v>0</v>
      </c>
      <c r="H18">
        <f t="shared" si="4"/>
        <v>0</v>
      </c>
      <c r="J18" t="s">
        <v>42</v>
      </c>
      <c r="K18">
        <v>11</v>
      </c>
      <c r="L18" s="1">
        <f t="shared" si="6"/>
        <v>44517</v>
      </c>
      <c r="M18">
        <f t="shared" si="5"/>
        <v>3</v>
      </c>
      <c r="N18" cm="1">
        <f t="array" ref="N18">IFERROR(LARGE(_xlfn._xlws.FILTER(F:F,A:A=J18,0),M18),L18)</f>
        <v>15199</v>
      </c>
      <c r="Q18" t="s">
        <v>55</v>
      </c>
      <c r="R18" s="1">
        <v>10197</v>
      </c>
      <c r="S18">
        <f>SUMIF(B:B,Q18,H:H)</f>
        <v>0</v>
      </c>
      <c r="U18">
        <v>17</v>
      </c>
      <c r="V18" t="s">
        <v>45</v>
      </c>
      <c r="W18" t="s">
        <v>77</v>
      </c>
      <c r="X18" s="1">
        <v>9605</v>
      </c>
      <c r="Y18" s="4"/>
      <c r="Z18" s="1">
        <v>1470</v>
      </c>
      <c r="AA18" s="1">
        <v>1520</v>
      </c>
      <c r="AB18" s="1">
        <v>2756</v>
      </c>
      <c r="AC18" s="1">
        <v>1043</v>
      </c>
      <c r="AD18" s="1">
        <v>5278</v>
      </c>
      <c r="AE18" s="1">
        <v>954</v>
      </c>
      <c r="AF18" s="4"/>
      <c r="AG18" s="1">
        <v>29234</v>
      </c>
      <c r="AH18" s="1">
        <v>6634</v>
      </c>
      <c r="AI18" s="1">
        <v>2914</v>
      </c>
      <c r="AJ18" s="1">
        <v>29728</v>
      </c>
      <c r="AK18" s="1">
        <v>2209</v>
      </c>
      <c r="AL18" s="1">
        <v>3022</v>
      </c>
      <c r="AM18" s="1">
        <v>2776</v>
      </c>
      <c r="AN18" s="1">
        <v>12991</v>
      </c>
      <c r="AO18" s="1">
        <v>1248</v>
      </c>
      <c r="AP18" s="1">
        <v>3612</v>
      </c>
      <c r="AQ18" s="1">
        <v>275270</v>
      </c>
      <c r="AR18" s="1">
        <f t="shared" si="7"/>
        <v>392264</v>
      </c>
    </row>
    <row r="19" spans="1:44" x14ac:dyDescent="0.3">
      <c r="A19" t="s">
        <v>29</v>
      </c>
      <c r="B19" t="s">
        <v>5</v>
      </c>
      <c r="C19" s="1">
        <f>VLOOKUP(A19,V$2:AQ$26,_xlfn.XMATCH(B19,V$1:AQ$1),FALSE)</f>
        <v>6421</v>
      </c>
      <c r="D19" s="2">
        <f t="shared" si="0"/>
        <v>0.12642501329027939</v>
      </c>
      <c r="E19" s="3">
        <f t="shared" si="1"/>
        <v>0</v>
      </c>
      <c r="F19">
        <f t="shared" si="2"/>
        <v>6421</v>
      </c>
      <c r="G19">
        <f t="shared" si="3"/>
        <v>0</v>
      </c>
      <c r="H19">
        <f t="shared" si="4"/>
        <v>0</v>
      </c>
      <c r="J19" t="s">
        <v>43</v>
      </c>
      <c r="K19">
        <v>4</v>
      </c>
      <c r="L19" s="1">
        <f t="shared" si="6"/>
        <v>53294</v>
      </c>
      <c r="M19">
        <f t="shared" si="5"/>
        <v>1</v>
      </c>
      <c r="N19" cm="1">
        <f t="array" ref="N19">IFERROR(LARGE(_xlfn._xlws.FILTER(F:F,A:A=J19,0),M19),L19)</f>
        <v>25229</v>
      </c>
      <c r="Q19" t="s">
        <v>53</v>
      </c>
      <c r="R19" s="1">
        <v>9174</v>
      </c>
      <c r="S19">
        <f>SUMIF(B:B,Q19,H:H)</f>
        <v>0</v>
      </c>
      <c r="U19">
        <v>18</v>
      </c>
      <c r="V19" t="s">
        <v>46</v>
      </c>
      <c r="W19" t="s">
        <v>72</v>
      </c>
      <c r="X19" s="1">
        <v>1252</v>
      </c>
      <c r="Y19" s="4"/>
      <c r="Z19" s="1">
        <v>359</v>
      </c>
      <c r="AA19" s="1">
        <v>404</v>
      </c>
      <c r="AB19" s="1">
        <v>1669</v>
      </c>
      <c r="AC19" s="1">
        <v>299</v>
      </c>
      <c r="AD19" s="1">
        <v>739</v>
      </c>
      <c r="AE19" s="1">
        <v>204</v>
      </c>
      <c r="AF19" s="4"/>
      <c r="AG19" s="1">
        <v>3464</v>
      </c>
      <c r="AH19" s="4"/>
      <c r="AI19" s="1">
        <v>792</v>
      </c>
      <c r="AJ19" s="1">
        <v>9129</v>
      </c>
      <c r="AK19" s="4"/>
      <c r="AL19" s="1">
        <v>1059</v>
      </c>
      <c r="AM19" s="4"/>
      <c r="AN19" s="1">
        <v>3373</v>
      </c>
      <c r="AO19" s="4"/>
      <c r="AP19" s="1">
        <v>732</v>
      </c>
      <c r="AQ19" s="1">
        <v>72232</v>
      </c>
      <c r="AR19" s="1">
        <f t="shared" si="7"/>
        <v>95707</v>
      </c>
    </row>
    <row r="20" spans="1:44" x14ac:dyDescent="0.3">
      <c r="A20" t="s">
        <v>29</v>
      </c>
      <c r="B20" t="s">
        <v>23</v>
      </c>
      <c r="C20" s="1">
        <f>VLOOKUP(A20,V$2:AQ$26,_xlfn.XMATCH(B20,V$1:AQ$1),FALSE)</f>
        <v>4761</v>
      </c>
      <c r="D20" s="2">
        <f t="shared" si="0"/>
        <v>9.374077063931166E-2</v>
      </c>
      <c r="E20" s="3">
        <f t="shared" si="1"/>
        <v>0</v>
      </c>
      <c r="F20">
        <f t="shared" si="2"/>
        <v>4761</v>
      </c>
      <c r="G20">
        <f t="shared" si="3"/>
        <v>0</v>
      </c>
      <c r="H20">
        <f t="shared" si="4"/>
        <v>0</v>
      </c>
      <c r="J20" t="s">
        <v>44</v>
      </c>
      <c r="K20">
        <v>1</v>
      </c>
      <c r="L20" s="1">
        <f t="shared" si="6"/>
        <v>74482</v>
      </c>
      <c r="M20">
        <f t="shared" si="5"/>
        <v>1</v>
      </c>
      <c r="N20" cm="1">
        <f t="array" ref="N20">IFERROR(LARGE(_xlfn._xlws.FILTER(F:F,A:A=J20,0),M20),L20)</f>
        <v>60760</v>
      </c>
      <c r="Q20" t="s">
        <v>56</v>
      </c>
      <c r="R20" s="1">
        <v>8591</v>
      </c>
      <c r="S20">
        <f>SUMIF(B:B,Q20,H:H)</f>
        <v>0</v>
      </c>
      <c r="U20">
        <v>19</v>
      </c>
      <c r="V20" t="s">
        <v>47</v>
      </c>
      <c r="W20" t="s">
        <v>78</v>
      </c>
      <c r="X20" s="1">
        <v>1376</v>
      </c>
      <c r="Y20" s="4"/>
      <c r="Z20" s="4"/>
      <c r="AA20" s="1">
        <v>380</v>
      </c>
      <c r="AB20" s="4"/>
      <c r="AC20" s="1">
        <v>333</v>
      </c>
      <c r="AD20" s="1">
        <v>364</v>
      </c>
      <c r="AE20" s="4"/>
      <c r="AF20" s="4"/>
      <c r="AG20" s="1">
        <v>1551</v>
      </c>
      <c r="AH20" s="4"/>
      <c r="AI20" s="1">
        <v>1142</v>
      </c>
      <c r="AJ20" s="1">
        <v>4632</v>
      </c>
      <c r="AK20" s="4"/>
      <c r="AL20" s="4"/>
      <c r="AM20" s="4"/>
      <c r="AN20" s="1">
        <v>2310</v>
      </c>
      <c r="AO20" s="1">
        <v>527</v>
      </c>
      <c r="AP20" s="4"/>
      <c r="AQ20" s="1">
        <v>48650</v>
      </c>
      <c r="AR20" s="1">
        <f t="shared" si="7"/>
        <v>61265</v>
      </c>
    </row>
    <row r="21" spans="1:44" x14ac:dyDescent="0.3">
      <c r="A21" t="s">
        <v>29</v>
      </c>
      <c r="B21" t="s">
        <v>54</v>
      </c>
      <c r="C21" s="1">
        <f>VLOOKUP(A21,V$2:AQ$26,_xlfn.XMATCH(B21,V$1:AQ$1),FALSE)</f>
        <v>4326</v>
      </c>
      <c r="D21" s="2">
        <f t="shared" si="0"/>
        <v>8.5175923920533969E-2</v>
      </c>
      <c r="E21" s="3">
        <f t="shared" si="1"/>
        <v>0</v>
      </c>
      <c r="F21">
        <f t="shared" si="2"/>
        <v>4326</v>
      </c>
      <c r="G21">
        <f t="shared" si="3"/>
        <v>0</v>
      </c>
      <c r="H21">
        <f t="shared" si="4"/>
        <v>0</v>
      </c>
      <c r="J21" t="s">
        <v>45</v>
      </c>
      <c r="K21">
        <v>6</v>
      </c>
      <c r="L21" s="1">
        <f t="shared" si="6"/>
        <v>65377</v>
      </c>
      <c r="M21">
        <f t="shared" si="5"/>
        <v>2</v>
      </c>
      <c r="N21" cm="1">
        <f t="array" ref="N21">IFERROR(LARGE(_xlfn._xlws.FILTER(F:F,A:A=J21,0),M21),L21)</f>
        <v>29234</v>
      </c>
      <c r="Q21" t="s">
        <v>14</v>
      </c>
      <c r="R21" s="1">
        <v>4212</v>
      </c>
      <c r="S21">
        <f>SUMIF(B:B,Q21,H:H)</f>
        <v>0</v>
      </c>
      <c r="U21">
        <v>20</v>
      </c>
      <c r="V21" t="s">
        <v>48</v>
      </c>
      <c r="W21" t="s">
        <v>79</v>
      </c>
      <c r="X21" s="1">
        <v>2937</v>
      </c>
      <c r="Y21" s="1">
        <v>1153</v>
      </c>
      <c r="Z21" s="4"/>
      <c r="AA21" s="1">
        <v>2006</v>
      </c>
      <c r="AB21" s="4"/>
      <c r="AC21" s="1">
        <v>1539</v>
      </c>
      <c r="AD21" s="1">
        <v>2585</v>
      </c>
      <c r="AE21" s="4"/>
      <c r="AF21" s="4"/>
      <c r="AG21" s="1">
        <v>10903</v>
      </c>
      <c r="AH21" s="4"/>
      <c r="AI21" s="1">
        <v>3280</v>
      </c>
      <c r="AJ21" s="1">
        <v>15133</v>
      </c>
      <c r="AK21" s="1">
        <v>1533</v>
      </c>
      <c r="AL21" s="1">
        <v>1976</v>
      </c>
      <c r="AM21" s="4"/>
      <c r="AN21" s="1">
        <v>9367</v>
      </c>
      <c r="AO21" s="1">
        <v>919</v>
      </c>
      <c r="AP21" s="1">
        <v>2188</v>
      </c>
      <c r="AQ21" s="1">
        <v>229209</v>
      </c>
      <c r="AR21" s="1">
        <f t="shared" si="7"/>
        <v>284728</v>
      </c>
    </row>
    <row r="22" spans="1:44" x14ac:dyDescent="0.3">
      <c r="A22" t="s">
        <v>29</v>
      </c>
      <c r="B22" t="s">
        <v>9</v>
      </c>
      <c r="C22" s="1">
        <f>VLOOKUP(A22,V$2:AQ$26,_xlfn.XMATCH(B22,V$1:AQ$1),FALSE)</f>
        <v>3793</v>
      </c>
      <c r="D22" s="2">
        <f t="shared" si="0"/>
        <v>7.4681525527181089E-2</v>
      </c>
      <c r="E22" s="3">
        <f t="shared" si="1"/>
        <v>0</v>
      </c>
      <c r="F22">
        <f t="shared" si="2"/>
        <v>3793</v>
      </c>
      <c r="G22">
        <f t="shared" si="3"/>
        <v>0</v>
      </c>
      <c r="H22">
        <f t="shared" si="4"/>
        <v>0</v>
      </c>
      <c r="J22" t="s">
        <v>46</v>
      </c>
      <c r="K22">
        <v>3</v>
      </c>
      <c r="L22" s="1">
        <f t="shared" si="6"/>
        <v>31902</v>
      </c>
      <c r="M22">
        <f t="shared" si="5"/>
        <v>1</v>
      </c>
      <c r="N22" cm="1">
        <f t="array" ref="N22">IFERROR(LARGE(_xlfn._xlws.FILTER(F:F,A:A=J22,0),M22),L22)</f>
        <v>9129</v>
      </c>
      <c r="R22" s="1">
        <f>SUM(R2:R21)</f>
        <v>6362241</v>
      </c>
      <c r="S22" s="1">
        <f>SUM(S2:S21)</f>
        <v>125</v>
      </c>
      <c r="U22">
        <v>21</v>
      </c>
      <c r="V22" t="s">
        <v>49</v>
      </c>
      <c r="W22" t="s">
        <v>80</v>
      </c>
      <c r="X22" s="1">
        <v>4880</v>
      </c>
      <c r="Y22" s="1">
        <v>1168</v>
      </c>
      <c r="Z22" s="1">
        <v>641</v>
      </c>
      <c r="AA22" s="1">
        <v>1901</v>
      </c>
      <c r="AB22" s="4"/>
      <c r="AC22" s="1">
        <v>3889</v>
      </c>
      <c r="AD22" s="1">
        <v>6685</v>
      </c>
      <c r="AE22" s="1">
        <v>558</v>
      </c>
      <c r="AF22" s="1">
        <v>467</v>
      </c>
      <c r="AG22" s="1">
        <v>21649</v>
      </c>
      <c r="AH22" s="1">
        <v>3999</v>
      </c>
      <c r="AI22" s="1">
        <v>2403</v>
      </c>
      <c r="AJ22" s="1">
        <v>17170</v>
      </c>
      <c r="AK22" s="1">
        <v>1676</v>
      </c>
      <c r="AL22" s="1">
        <v>1994</v>
      </c>
      <c r="AM22" s="1">
        <v>2395</v>
      </c>
      <c r="AN22" s="1">
        <v>12866</v>
      </c>
      <c r="AO22" s="4"/>
      <c r="AP22" s="1">
        <v>4169</v>
      </c>
      <c r="AQ22" s="1">
        <v>376579</v>
      </c>
      <c r="AR22" s="1">
        <f t="shared" si="7"/>
        <v>465089</v>
      </c>
    </row>
    <row r="23" spans="1:44" x14ac:dyDescent="0.3">
      <c r="A23" t="s">
        <v>29</v>
      </c>
      <c r="B23" t="s">
        <v>11</v>
      </c>
      <c r="C23" s="1">
        <f>VLOOKUP(A23,V$2:AQ$26,_xlfn.XMATCH(B23,V$1:AQ$1),FALSE)</f>
        <v>3114</v>
      </c>
      <c r="D23" s="2">
        <f t="shared" si="0"/>
        <v>6.1312488924767171E-2</v>
      </c>
      <c r="E23" s="3">
        <f t="shared" si="1"/>
        <v>0</v>
      </c>
      <c r="F23">
        <f t="shared" si="2"/>
        <v>3114</v>
      </c>
      <c r="G23">
        <f t="shared" si="3"/>
        <v>0</v>
      </c>
      <c r="H23">
        <f t="shared" si="4"/>
        <v>0</v>
      </c>
      <c r="J23" t="s">
        <v>47</v>
      </c>
      <c r="K23">
        <v>1</v>
      </c>
      <c r="L23" s="1">
        <f t="shared" si="6"/>
        <v>61265</v>
      </c>
      <c r="M23">
        <f t="shared" si="5"/>
        <v>1</v>
      </c>
      <c r="N23" cm="1">
        <f t="array" ref="N23">IFERROR(LARGE(_xlfn._xlws.FILTER(F:F,A:A=J23,0),M23),L23)</f>
        <v>48650</v>
      </c>
      <c r="U23">
        <v>22</v>
      </c>
      <c r="V23" t="s">
        <v>35</v>
      </c>
      <c r="W23" t="s">
        <v>65</v>
      </c>
      <c r="X23" s="1">
        <v>343</v>
      </c>
      <c r="Y23" s="4"/>
      <c r="Z23" s="4"/>
      <c r="AA23" s="1">
        <v>120</v>
      </c>
      <c r="AB23" s="4"/>
      <c r="AC23" s="1">
        <v>89</v>
      </c>
      <c r="AD23" s="1">
        <v>155</v>
      </c>
      <c r="AE23" s="4"/>
      <c r="AF23" s="4"/>
      <c r="AG23" s="1">
        <v>820</v>
      </c>
      <c r="AH23" s="4"/>
      <c r="AI23" s="1">
        <v>268</v>
      </c>
      <c r="AJ23" s="1">
        <v>1124</v>
      </c>
      <c r="AK23" s="4"/>
      <c r="AL23" s="4"/>
      <c r="AM23" s="4"/>
      <c r="AN23" s="1">
        <v>875</v>
      </c>
      <c r="AO23" s="4"/>
      <c r="AP23" s="4"/>
      <c r="AQ23" s="1">
        <v>17472</v>
      </c>
      <c r="AR23" s="1">
        <f t="shared" si="7"/>
        <v>21266</v>
      </c>
    </row>
    <row r="24" spans="1:44" x14ac:dyDescent="0.3">
      <c r="A24" t="s">
        <v>29</v>
      </c>
      <c r="B24" t="s">
        <v>7</v>
      </c>
      <c r="C24" s="1">
        <f>VLOOKUP(A24,V$2:AQ$26,_xlfn.XMATCH(B24,V$1:AQ$1),FALSE)</f>
        <v>2920</v>
      </c>
      <c r="D24" s="2">
        <f t="shared" si="0"/>
        <v>5.7492764181220346E-2</v>
      </c>
      <c r="E24" s="3">
        <f t="shared" si="1"/>
        <v>0</v>
      </c>
      <c r="F24">
        <f t="shared" si="2"/>
        <v>2920</v>
      </c>
      <c r="G24">
        <f t="shared" si="3"/>
        <v>0</v>
      </c>
      <c r="H24">
        <f t="shared" si="4"/>
        <v>0</v>
      </c>
      <c r="J24" t="s">
        <v>48</v>
      </c>
      <c r="K24">
        <v>5</v>
      </c>
      <c r="L24" s="1">
        <f t="shared" si="6"/>
        <v>56945</v>
      </c>
      <c r="M24">
        <f t="shared" si="5"/>
        <v>1</v>
      </c>
      <c r="N24" cm="1">
        <f t="array" ref="N24">IFERROR(LARGE(_xlfn._xlws.FILTER(F:F,A:A=J24,0),M24),L24)</f>
        <v>15133</v>
      </c>
      <c r="U24">
        <v>23</v>
      </c>
      <c r="V24" t="s">
        <v>40</v>
      </c>
      <c r="W24" t="s">
        <v>70</v>
      </c>
      <c r="X24" s="1">
        <v>443</v>
      </c>
      <c r="Y24" s="4"/>
      <c r="Z24" s="4"/>
      <c r="AA24" s="1">
        <v>199</v>
      </c>
      <c r="AB24" s="4"/>
      <c r="AC24" s="1">
        <v>120</v>
      </c>
      <c r="AD24" s="1">
        <v>272</v>
      </c>
      <c r="AE24" s="1">
        <v>100</v>
      </c>
      <c r="AF24" s="4"/>
      <c r="AG24" s="1">
        <v>1472</v>
      </c>
      <c r="AH24" s="4"/>
      <c r="AI24" s="1">
        <v>269</v>
      </c>
      <c r="AJ24" s="1">
        <v>1300</v>
      </c>
      <c r="AK24" s="4"/>
      <c r="AL24" s="4"/>
      <c r="AM24" s="4"/>
      <c r="AN24" s="1">
        <v>1142</v>
      </c>
      <c r="AO24" s="1">
        <v>136</v>
      </c>
      <c r="AP24" s="4"/>
      <c r="AQ24" s="1">
        <v>22789</v>
      </c>
      <c r="AR24" s="1">
        <f t="shared" si="7"/>
        <v>28242</v>
      </c>
    </row>
    <row r="25" spans="1:44" x14ac:dyDescent="0.3">
      <c r="A25" t="s">
        <v>29</v>
      </c>
      <c r="B25" t="s">
        <v>10</v>
      </c>
      <c r="C25" s="1">
        <f>VLOOKUP(A25,V$2:AQ$26,_xlfn.XMATCH(B25,V$1:AQ$1),FALSE)</f>
        <v>2711</v>
      </c>
      <c r="D25" s="2">
        <f t="shared" si="0"/>
        <v>5.3377699895646696E-2</v>
      </c>
      <c r="E25" s="3">
        <f t="shared" si="1"/>
        <v>0</v>
      </c>
      <c r="F25">
        <f t="shared" si="2"/>
        <v>2711</v>
      </c>
      <c r="G25">
        <f t="shared" si="3"/>
        <v>0</v>
      </c>
      <c r="H25">
        <f t="shared" si="4"/>
        <v>0</v>
      </c>
      <c r="J25" t="s">
        <v>49</v>
      </c>
      <c r="K25">
        <v>8</v>
      </c>
      <c r="L25" s="1">
        <f t="shared" si="6"/>
        <v>58136</v>
      </c>
      <c r="M25">
        <f t="shared" si="5"/>
        <v>2</v>
      </c>
      <c r="N25" cm="1">
        <f t="array" ref="N25">IFERROR(LARGE(_xlfn._xlws.FILTER(F:F,A:A=J25,0),M25),L25)</f>
        <v>21649</v>
      </c>
      <c r="U25">
        <v>24</v>
      </c>
      <c r="V25" t="s">
        <v>39</v>
      </c>
      <c r="W25" t="s">
        <v>69</v>
      </c>
      <c r="X25" s="1">
        <v>2123</v>
      </c>
      <c r="Y25" s="4"/>
      <c r="Z25" s="4"/>
      <c r="AA25" s="1">
        <v>503</v>
      </c>
      <c r="AB25" s="4"/>
      <c r="AC25" s="1">
        <v>259</v>
      </c>
      <c r="AD25" s="1">
        <v>468</v>
      </c>
      <c r="AE25" s="4"/>
      <c r="AF25" s="4"/>
      <c r="AG25" s="1">
        <v>5989</v>
      </c>
      <c r="AH25" s="1">
        <v>1738</v>
      </c>
      <c r="AI25" s="1">
        <v>1034</v>
      </c>
      <c r="AJ25" s="1">
        <v>3854</v>
      </c>
      <c r="AK25" s="4"/>
      <c r="AL25" s="4"/>
      <c r="AM25" s="4"/>
      <c r="AN25" s="1">
        <v>3541</v>
      </c>
      <c r="AO25" s="1">
        <v>586</v>
      </c>
      <c r="AP25" s="4"/>
      <c r="AQ25" s="1">
        <v>74009</v>
      </c>
      <c r="AR25" s="1">
        <f t="shared" si="7"/>
        <v>94104</v>
      </c>
    </row>
    <row r="26" spans="1:44" x14ac:dyDescent="0.3">
      <c r="A26" t="s">
        <v>29</v>
      </c>
      <c r="B26" t="s">
        <v>6</v>
      </c>
      <c r="C26" s="1">
        <f>VLOOKUP(A26,V$2:AQ$26,_xlfn.XMATCH(B26,V$1:AQ$1),FALSE)</f>
        <v>1643</v>
      </c>
      <c r="D26" s="2">
        <f t="shared" si="0"/>
        <v>3.2349524503337335E-2</v>
      </c>
      <c r="E26" s="3">
        <f t="shared" si="1"/>
        <v>0</v>
      </c>
      <c r="F26">
        <f t="shared" si="2"/>
        <v>1643</v>
      </c>
      <c r="G26">
        <f t="shared" si="3"/>
        <v>0</v>
      </c>
      <c r="H26">
        <f t="shared" si="4"/>
        <v>0</v>
      </c>
      <c r="J26" t="s">
        <v>50</v>
      </c>
      <c r="K26">
        <v>8</v>
      </c>
      <c r="L26" s="1">
        <f>ROUNDDOWN(SUMIF(A:A,J26,C:C)/K26,0)</f>
        <v>41381</v>
      </c>
      <c r="M26">
        <f t="shared" si="5"/>
        <v>2</v>
      </c>
      <c r="N26" cm="1">
        <f t="array" ref="N26">IFERROR(LARGE(_xlfn._xlws.FILTER(F:F,A:A=J26,0),M26),L26)</f>
        <v>18659</v>
      </c>
      <c r="U26">
        <v>25</v>
      </c>
      <c r="V26" t="s">
        <v>50</v>
      </c>
      <c r="W26" t="s">
        <v>81</v>
      </c>
      <c r="X26" s="1">
        <v>3289</v>
      </c>
      <c r="Y26" s="4"/>
      <c r="Z26" s="1">
        <v>982</v>
      </c>
      <c r="AA26" s="1">
        <v>2369</v>
      </c>
      <c r="AB26" s="4"/>
      <c r="AC26" s="1">
        <v>1699</v>
      </c>
      <c r="AD26" s="1">
        <v>2471</v>
      </c>
      <c r="AE26" s="4"/>
      <c r="AF26" s="4"/>
      <c r="AG26" s="1">
        <v>11074</v>
      </c>
      <c r="AH26" s="4"/>
      <c r="AI26" s="1">
        <v>3537</v>
      </c>
      <c r="AJ26" s="1">
        <v>19912</v>
      </c>
      <c r="AK26" s="1">
        <v>1937</v>
      </c>
      <c r="AL26" s="1">
        <v>3291</v>
      </c>
      <c r="AM26" s="4"/>
      <c r="AN26" s="1">
        <v>10265</v>
      </c>
      <c r="AO26" s="4"/>
      <c r="AP26" s="1">
        <v>3282</v>
      </c>
      <c r="AQ26" s="1">
        <v>266945</v>
      </c>
      <c r="AR26" s="1">
        <f t="shared" si="7"/>
        <v>331053</v>
      </c>
    </row>
    <row r="27" spans="1:44" x14ac:dyDescent="0.3">
      <c r="A27" t="s">
        <v>29</v>
      </c>
      <c r="B27" t="s">
        <v>4</v>
      </c>
      <c r="C27" s="1">
        <f>VLOOKUP(A27,V$2:AQ$26,_xlfn.XMATCH(B27,V$1:AQ$1),FALSE)</f>
        <v>1305</v>
      </c>
      <c r="D27" s="2">
        <f t="shared" si="0"/>
        <v>2.5694540156333063E-2</v>
      </c>
      <c r="E27" s="3">
        <f t="shared" si="1"/>
        <v>0</v>
      </c>
      <c r="F27">
        <f t="shared" si="2"/>
        <v>1305</v>
      </c>
      <c r="G27">
        <f t="shared" si="3"/>
        <v>0</v>
      </c>
      <c r="H27">
        <f t="shared" si="4"/>
        <v>0</v>
      </c>
      <c r="X27" s="1">
        <f>SUM(X2:X26)</f>
        <v>99377</v>
      </c>
      <c r="Y27" s="1">
        <f t="shared" ref="Y27:AP27" si="8">SUM(Y2:Y26)</f>
        <v>9174</v>
      </c>
      <c r="Z27" s="1">
        <f t="shared" si="8"/>
        <v>13509</v>
      </c>
      <c r="AA27" s="1">
        <f t="shared" si="8"/>
        <v>45370</v>
      </c>
      <c r="AB27" s="1">
        <f t="shared" si="8"/>
        <v>22002</v>
      </c>
      <c r="AC27" s="1">
        <f t="shared" si="8"/>
        <v>56024</v>
      </c>
      <c r="AD27" s="1">
        <f t="shared" si="8"/>
        <v>70567</v>
      </c>
      <c r="AE27" s="1">
        <f t="shared" si="8"/>
        <v>8591</v>
      </c>
      <c r="AF27" s="1">
        <f t="shared" si="8"/>
        <v>4212</v>
      </c>
      <c r="AG27" s="1">
        <f t="shared" si="8"/>
        <v>309364</v>
      </c>
      <c r="AH27" s="1">
        <f t="shared" si="8"/>
        <v>41631</v>
      </c>
      <c r="AI27" s="1">
        <f t="shared" si="8"/>
        <v>55298</v>
      </c>
      <c r="AJ27" s="1">
        <f t="shared" si="8"/>
        <v>374510</v>
      </c>
      <c r="AK27" s="1">
        <f t="shared" si="8"/>
        <v>23255</v>
      </c>
      <c r="AL27" s="1">
        <f t="shared" si="8"/>
        <v>39333</v>
      </c>
      <c r="AM27" s="1">
        <f t="shared" si="8"/>
        <v>29060</v>
      </c>
      <c r="AN27" s="1">
        <f t="shared" si="8"/>
        <v>212869</v>
      </c>
      <c r="AO27" s="1">
        <f t="shared" si="8"/>
        <v>10197</v>
      </c>
      <c r="AP27" s="1">
        <f t="shared" si="8"/>
        <v>48785</v>
      </c>
      <c r="AQ27" s="1">
        <f>SUM(AQ2:AQ26)</f>
        <v>4889113</v>
      </c>
    </row>
    <row r="28" spans="1:44" x14ac:dyDescent="0.3">
      <c r="A28" t="s">
        <v>29</v>
      </c>
      <c r="B28" t="s">
        <v>13</v>
      </c>
      <c r="C28" s="1">
        <f>VLOOKUP(A28,V$2:AQ$26,_xlfn.XMATCH(B28,V$1:AQ$1),FALSE)</f>
        <v>1257</v>
      </c>
      <c r="D28" s="2">
        <f t="shared" si="0"/>
        <v>2.4749453621847252E-2</v>
      </c>
      <c r="E28" s="3">
        <f t="shared" si="1"/>
        <v>0</v>
      </c>
      <c r="F28">
        <f t="shared" si="2"/>
        <v>1257</v>
      </c>
      <c r="G28">
        <f t="shared" si="3"/>
        <v>0</v>
      </c>
      <c r="H28">
        <f t="shared" si="4"/>
        <v>0</v>
      </c>
    </row>
    <row r="29" spans="1:44" x14ac:dyDescent="0.3">
      <c r="A29" t="s">
        <v>29</v>
      </c>
      <c r="B29" t="s">
        <v>56</v>
      </c>
      <c r="C29" s="1">
        <f>VLOOKUP(A29,V$2:AQ$26,_xlfn.XMATCH(B29,V$1:AQ$1),FALSE)</f>
        <v>770</v>
      </c>
      <c r="D29" s="2">
        <f t="shared" si="0"/>
        <v>1.5160763157376597E-2</v>
      </c>
      <c r="E29" s="3">
        <f t="shared" si="1"/>
        <v>0</v>
      </c>
      <c r="F29">
        <f t="shared" si="2"/>
        <v>770</v>
      </c>
      <c r="G29">
        <f t="shared" si="3"/>
        <v>0</v>
      </c>
      <c r="H29">
        <f t="shared" si="4"/>
        <v>0</v>
      </c>
    </row>
    <row r="30" spans="1:44" x14ac:dyDescent="0.3">
      <c r="A30" t="s">
        <v>30</v>
      </c>
      <c r="B30" t="s">
        <v>0</v>
      </c>
      <c r="C30" s="1">
        <f>VLOOKUP(A30,V$2:AQ$26,_xlfn.XMATCH(B30,V$1:AQ$1),FALSE)</f>
        <v>305557</v>
      </c>
      <c r="D30" s="2">
        <f t="shared" si="0"/>
        <v>7.2921817574340126</v>
      </c>
      <c r="E30" s="3">
        <f t="shared" si="1"/>
        <v>7</v>
      </c>
      <c r="F30">
        <f t="shared" si="2"/>
        <v>12243</v>
      </c>
      <c r="G30">
        <f t="shared" si="3"/>
        <v>0</v>
      </c>
      <c r="H30">
        <f t="shared" si="4"/>
        <v>7</v>
      </c>
    </row>
    <row r="31" spans="1:44" x14ac:dyDescent="0.3">
      <c r="A31" t="s">
        <v>30</v>
      </c>
      <c r="B31" t="s">
        <v>2</v>
      </c>
      <c r="C31" s="1">
        <f>VLOOKUP(A31,V$2:AQ$26,_xlfn.XMATCH(B31,V$1:AQ$1),FALSE)</f>
        <v>27418</v>
      </c>
      <c r="D31" s="2">
        <f t="shared" si="0"/>
        <v>0.65433630852942581</v>
      </c>
      <c r="E31" s="3">
        <f t="shared" si="1"/>
        <v>0</v>
      </c>
      <c r="F31">
        <f t="shared" si="2"/>
        <v>27418</v>
      </c>
      <c r="G31">
        <f t="shared" si="3"/>
        <v>1</v>
      </c>
      <c r="H31">
        <f t="shared" si="4"/>
        <v>1</v>
      </c>
    </row>
    <row r="32" spans="1:44" x14ac:dyDescent="0.3">
      <c r="A32" t="s">
        <v>30</v>
      </c>
      <c r="B32" t="s">
        <v>1</v>
      </c>
      <c r="C32" s="1">
        <f>VLOOKUP(A32,V$2:AQ$26,_xlfn.XMATCH(B32,V$1:AQ$1),FALSE)</f>
        <v>20266</v>
      </c>
      <c r="D32" s="2">
        <f t="shared" si="0"/>
        <v>0.4836523316309484</v>
      </c>
      <c r="E32" s="3">
        <f t="shared" si="1"/>
        <v>0</v>
      </c>
      <c r="F32">
        <f t="shared" si="2"/>
        <v>20266</v>
      </c>
      <c r="G32">
        <f t="shared" si="3"/>
        <v>1</v>
      </c>
      <c r="H32">
        <f t="shared" si="4"/>
        <v>1</v>
      </c>
    </row>
    <row r="33" spans="1:24" x14ac:dyDescent="0.3">
      <c r="A33" t="s">
        <v>30</v>
      </c>
      <c r="B33" t="s">
        <v>3</v>
      </c>
      <c r="C33" s="1">
        <f>VLOOKUP(A33,V$2:AQ$26,_xlfn.XMATCH(B33,V$1:AQ$1),FALSE)</f>
        <v>16009</v>
      </c>
      <c r="D33" s="2">
        <f t="shared" si="0"/>
        <v>0.38205813564984964</v>
      </c>
      <c r="E33" s="3">
        <f t="shared" si="1"/>
        <v>0</v>
      </c>
      <c r="F33">
        <f t="shared" si="2"/>
        <v>16009</v>
      </c>
      <c r="G33">
        <f t="shared" si="3"/>
        <v>1</v>
      </c>
      <c r="H33">
        <f t="shared" si="4"/>
        <v>1</v>
      </c>
      <c r="X33" s="1"/>
    </row>
    <row r="34" spans="1:24" x14ac:dyDescent="0.3">
      <c r="A34" t="s">
        <v>30</v>
      </c>
      <c r="B34" t="s">
        <v>6</v>
      </c>
      <c r="C34" s="1">
        <f>VLOOKUP(A34,V$2:AQ$26,_xlfn.XMATCH(B34,V$1:AQ$1),FALSE)</f>
        <v>7044</v>
      </c>
      <c r="D34" s="2">
        <f t="shared" si="0"/>
        <v>0.16810653429430575</v>
      </c>
      <c r="E34" s="3">
        <f t="shared" si="1"/>
        <v>0</v>
      </c>
      <c r="F34">
        <f t="shared" si="2"/>
        <v>7044</v>
      </c>
      <c r="G34">
        <f t="shared" si="3"/>
        <v>0</v>
      </c>
      <c r="H34">
        <f t="shared" si="4"/>
        <v>0</v>
      </c>
    </row>
    <row r="35" spans="1:24" x14ac:dyDescent="0.3">
      <c r="A35" t="s">
        <v>30</v>
      </c>
      <c r="B35" t="s">
        <v>4</v>
      </c>
      <c r="C35" s="1">
        <f>VLOOKUP(A35,V$2:AQ$26,_xlfn.XMATCH(B35,V$1:AQ$1),FALSE)</f>
        <v>5283</v>
      </c>
      <c r="D35" s="2">
        <f t="shared" si="0"/>
        <v>0.12607990072072933</v>
      </c>
      <c r="E35" s="3">
        <f t="shared" si="1"/>
        <v>0</v>
      </c>
      <c r="F35">
        <f t="shared" si="2"/>
        <v>5283</v>
      </c>
      <c r="G35">
        <f t="shared" si="3"/>
        <v>0</v>
      </c>
      <c r="H35">
        <f t="shared" si="4"/>
        <v>0</v>
      </c>
    </row>
    <row r="36" spans="1:24" x14ac:dyDescent="0.3">
      <c r="A36" t="s">
        <v>30</v>
      </c>
      <c r="B36" t="s">
        <v>54</v>
      </c>
      <c r="C36" s="1">
        <f>VLOOKUP(A36,V$2:AQ$26,_xlfn.XMATCH(B36,V$1:AQ$1),FALSE)</f>
        <v>4970</v>
      </c>
      <c r="D36" s="2">
        <f t="shared" si="0"/>
        <v>0.11861009021049114</v>
      </c>
      <c r="E36" s="3">
        <f t="shared" si="1"/>
        <v>0</v>
      </c>
      <c r="F36">
        <f t="shared" si="2"/>
        <v>4970</v>
      </c>
      <c r="G36">
        <f t="shared" si="3"/>
        <v>0</v>
      </c>
      <c r="H36">
        <f t="shared" si="4"/>
        <v>0</v>
      </c>
    </row>
    <row r="37" spans="1:24" x14ac:dyDescent="0.3">
      <c r="A37" t="s">
        <v>30</v>
      </c>
      <c r="B37" t="s">
        <v>23</v>
      </c>
      <c r="C37" s="1">
        <f>VLOOKUP(A37,V$2:AQ$26,_xlfn.XMATCH(B37,V$1:AQ$1),FALSE)</f>
        <v>4784</v>
      </c>
      <c r="D37" s="2">
        <f t="shared" si="0"/>
        <v>0.11417116128108444</v>
      </c>
      <c r="E37" s="3">
        <f t="shared" si="1"/>
        <v>0</v>
      </c>
      <c r="F37">
        <f t="shared" si="2"/>
        <v>4784</v>
      </c>
      <c r="G37">
        <f t="shared" si="3"/>
        <v>0</v>
      </c>
      <c r="H37">
        <f t="shared" si="4"/>
        <v>0</v>
      </c>
      <c r="N37" s="1"/>
    </row>
    <row r="38" spans="1:24" x14ac:dyDescent="0.3">
      <c r="A38" t="s">
        <v>30</v>
      </c>
      <c r="B38" t="s">
        <v>5</v>
      </c>
      <c r="C38" s="1">
        <f>VLOOKUP(A38,V$2:AQ$26,_xlfn.XMATCH(B38,V$1:AQ$1),FALSE)</f>
        <v>4671</v>
      </c>
      <c r="D38" s="2">
        <f t="shared" si="0"/>
        <v>0.11147439263042337</v>
      </c>
      <c r="E38" s="3">
        <f t="shared" si="1"/>
        <v>0</v>
      </c>
      <c r="F38">
        <f t="shared" si="2"/>
        <v>4671</v>
      </c>
      <c r="G38">
        <f t="shared" si="3"/>
        <v>0</v>
      </c>
      <c r="H38">
        <f t="shared" si="4"/>
        <v>0</v>
      </c>
      <c r="N38" s="1"/>
    </row>
    <row r="39" spans="1:24" x14ac:dyDescent="0.3">
      <c r="A39" t="s">
        <v>30</v>
      </c>
      <c r="B39" t="s">
        <v>9</v>
      </c>
      <c r="C39" s="1">
        <f>VLOOKUP(A39,V$2:AQ$26,_xlfn.XMATCH(B39,V$1:AQ$1),FALSE)</f>
        <v>3763</v>
      </c>
      <c r="D39" s="2">
        <f t="shared" si="0"/>
        <v>8.9804782587943291E-2</v>
      </c>
      <c r="E39" s="3">
        <f t="shared" si="1"/>
        <v>0</v>
      </c>
      <c r="F39">
        <f t="shared" si="2"/>
        <v>3763</v>
      </c>
      <c r="G39">
        <f t="shared" si="3"/>
        <v>0</v>
      </c>
      <c r="H39">
        <f t="shared" si="4"/>
        <v>0</v>
      </c>
      <c r="N39" s="1"/>
    </row>
    <row r="40" spans="1:24" x14ac:dyDescent="0.3">
      <c r="A40" t="s">
        <v>30</v>
      </c>
      <c r="B40" t="s">
        <v>12</v>
      </c>
      <c r="C40" s="1">
        <f>VLOOKUP(A40,V$2:AQ$26,_xlfn.XMATCH(B40,V$1:AQ$1),FALSE)</f>
        <v>3358</v>
      </c>
      <c r="D40" s="2">
        <f t="shared" si="0"/>
        <v>8.0139372822299645E-2</v>
      </c>
      <c r="E40" s="3">
        <f t="shared" si="1"/>
        <v>0</v>
      </c>
      <c r="F40">
        <f t="shared" si="2"/>
        <v>3358</v>
      </c>
      <c r="G40">
        <f t="shared" si="3"/>
        <v>0</v>
      </c>
      <c r="H40">
        <f t="shared" si="4"/>
        <v>0</v>
      </c>
      <c r="N40" s="1"/>
    </row>
    <row r="41" spans="1:24" x14ac:dyDescent="0.3">
      <c r="A41" t="s">
        <v>30</v>
      </c>
      <c r="B41" t="s">
        <v>10</v>
      </c>
      <c r="C41" s="1">
        <f>VLOOKUP(A41,V$2:AQ$26,_xlfn.XMATCH(B41,V$1:AQ$1),FALSE)</f>
        <v>3275</v>
      </c>
      <c r="D41" s="2">
        <f t="shared" si="0"/>
        <v>7.8158560450575149E-2</v>
      </c>
      <c r="E41" s="3">
        <f t="shared" si="1"/>
        <v>0</v>
      </c>
      <c r="F41">
        <f t="shared" si="2"/>
        <v>3275</v>
      </c>
      <c r="G41">
        <f t="shared" si="3"/>
        <v>0</v>
      </c>
      <c r="H41">
        <f t="shared" si="4"/>
        <v>0</v>
      </c>
      <c r="N41" s="1"/>
    </row>
    <row r="42" spans="1:24" x14ac:dyDescent="0.3">
      <c r="A42" t="s">
        <v>30</v>
      </c>
      <c r="B42" t="s">
        <v>8</v>
      </c>
      <c r="C42" s="1">
        <f>VLOOKUP(A42,V$2:AQ$26,_xlfn.XMATCH(B42,V$1:AQ$1),FALSE)</f>
        <v>3012</v>
      </c>
      <c r="D42" s="2">
        <f t="shared" si="0"/>
        <v>7.1882010405231248E-2</v>
      </c>
      <c r="E42" s="3">
        <f t="shared" si="1"/>
        <v>0</v>
      </c>
      <c r="F42">
        <f t="shared" si="2"/>
        <v>3012</v>
      </c>
      <c r="G42">
        <f t="shared" si="3"/>
        <v>0</v>
      </c>
      <c r="H42">
        <f t="shared" si="4"/>
        <v>0</v>
      </c>
      <c r="N42" s="1"/>
    </row>
    <row r="43" spans="1:24" x14ac:dyDescent="0.3">
      <c r="A43" t="s">
        <v>30</v>
      </c>
      <c r="B43" t="s">
        <v>11</v>
      </c>
      <c r="C43" s="1">
        <f>VLOOKUP(A43,V$2:AQ$26,_xlfn.XMATCH(B43,V$1:AQ$1),FALSE)</f>
        <v>2913</v>
      </c>
      <c r="D43" s="2">
        <f t="shared" si="0"/>
        <v>6.9519354684740589E-2</v>
      </c>
      <c r="E43" s="3">
        <f t="shared" si="1"/>
        <v>0</v>
      </c>
      <c r="F43">
        <f t="shared" si="2"/>
        <v>2913</v>
      </c>
      <c r="G43">
        <f t="shared" si="3"/>
        <v>0</v>
      </c>
      <c r="H43">
        <f t="shared" si="4"/>
        <v>0</v>
      </c>
      <c r="N43" s="1"/>
    </row>
    <row r="44" spans="1:24" x14ac:dyDescent="0.3">
      <c r="A44" t="s">
        <v>30</v>
      </c>
      <c r="B44" t="s">
        <v>7</v>
      </c>
      <c r="C44" s="1">
        <f>VLOOKUP(A44,V$2:AQ$26,_xlfn.XMATCH(B44,V$1:AQ$1),FALSE)</f>
        <v>2688</v>
      </c>
      <c r="D44" s="2">
        <f t="shared" si="0"/>
        <v>6.4149682592716334E-2</v>
      </c>
      <c r="E44" s="3">
        <f t="shared" si="1"/>
        <v>0</v>
      </c>
      <c r="F44">
        <f t="shared" si="2"/>
        <v>2688</v>
      </c>
      <c r="G44">
        <f t="shared" si="3"/>
        <v>0</v>
      </c>
      <c r="H44">
        <f t="shared" si="4"/>
        <v>0</v>
      </c>
      <c r="N44" s="1"/>
    </row>
    <row r="45" spans="1:24" x14ac:dyDescent="0.3">
      <c r="A45" t="s">
        <v>30</v>
      </c>
      <c r="B45" t="s">
        <v>13</v>
      </c>
      <c r="C45" s="1">
        <f>VLOOKUP(A45,V$2:AQ$26,_xlfn.XMATCH(B45,V$1:AQ$1),FALSE)</f>
        <v>1401</v>
      </c>
      <c r="D45" s="2">
        <f t="shared" si="0"/>
        <v>3.3435158226337643E-2</v>
      </c>
      <c r="E45" s="3">
        <f t="shared" si="1"/>
        <v>0</v>
      </c>
      <c r="F45">
        <f t="shared" si="2"/>
        <v>1401</v>
      </c>
      <c r="G45">
        <f t="shared" si="3"/>
        <v>0</v>
      </c>
      <c r="H45">
        <f t="shared" si="4"/>
        <v>0</v>
      </c>
    </row>
    <row r="46" spans="1:24" x14ac:dyDescent="0.3">
      <c r="A46" t="s">
        <v>30</v>
      </c>
      <c r="B46" t="s">
        <v>55</v>
      </c>
      <c r="C46" s="1">
        <f>VLOOKUP(A46,V$2:AQ$26,_xlfn.XMATCH(B46,V$1:AQ$1),FALSE)</f>
        <v>1388</v>
      </c>
      <c r="D46" s="2">
        <f t="shared" si="0"/>
        <v>3.3124910505465135E-2</v>
      </c>
      <c r="E46" s="3">
        <f t="shared" si="1"/>
        <v>0</v>
      </c>
      <c r="F46">
        <f t="shared" si="2"/>
        <v>1388</v>
      </c>
      <c r="G46">
        <f t="shared" si="3"/>
        <v>0</v>
      </c>
      <c r="H46">
        <f t="shared" si="4"/>
        <v>0</v>
      </c>
      <c r="N46" s="1"/>
    </row>
    <row r="47" spans="1:24" x14ac:dyDescent="0.3">
      <c r="A47" t="s">
        <v>30</v>
      </c>
      <c r="B47" t="s">
        <v>56</v>
      </c>
      <c r="C47" s="1">
        <f>VLOOKUP(A47,V$2:AQ$26,_xlfn.XMATCH(B47,V$1:AQ$1),FALSE)</f>
        <v>650</v>
      </c>
      <c r="D47" s="2">
        <f t="shared" si="0"/>
        <v>1.5512386043625603E-2</v>
      </c>
      <c r="E47" s="3">
        <f t="shared" si="1"/>
        <v>0</v>
      </c>
      <c r="F47">
        <f t="shared" si="2"/>
        <v>650</v>
      </c>
      <c r="G47">
        <f t="shared" si="3"/>
        <v>0</v>
      </c>
      <c r="H47">
        <f t="shared" si="4"/>
        <v>0</v>
      </c>
      <c r="N47" s="1"/>
    </row>
    <row r="48" spans="1:24" x14ac:dyDescent="0.3">
      <c r="A48" t="s">
        <v>30</v>
      </c>
      <c r="B48" t="s">
        <v>14</v>
      </c>
      <c r="C48" s="1">
        <f>VLOOKUP(A48,V$2:AQ$26,_xlfn.XMATCH(B48,V$1:AQ$1),FALSE)</f>
        <v>574</v>
      </c>
      <c r="D48" s="2">
        <f t="shared" si="0"/>
        <v>1.3698630136986301E-2</v>
      </c>
      <c r="E48" s="3">
        <f t="shared" si="1"/>
        <v>0</v>
      </c>
      <c r="F48">
        <f t="shared" si="2"/>
        <v>574</v>
      </c>
      <c r="G48">
        <f t="shared" si="3"/>
        <v>0</v>
      </c>
      <c r="H48">
        <f t="shared" si="4"/>
        <v>0</v>
      </c>
      <c r="N48" s="1"/>
    </row>
    <row r="49" spans="1:15" x14ac:dyDescent="0.3">
      <c r="A49" t="s">
        <v>31</v>
      </c>
      <c r="B49" t="s">
        <v>0</v>
      </c>
      <c r="C49" s="1">
        <f>VLOOKUP(A49,V$2:AQ$26,_xlfn.XMATCH(B49,V$1:AQ$1),FALSE)</f>
        <v>193474</v>
      </c>
      <c r="D49" s="2">
        <f t="shared" si="0"/>
        <v>3.0322226749835437</v>
      </c>
      <c r="E49" s="3">
        <f t="shared" si="1"/>
        <v>3</v>
      </c>
      <c r="F49">
        <f t="shared" si="2"/>
        <v>2056</v>
      </c>
      <c r="G49">
        <f t="shared" si="3"/>
        <v>0</v>
      </c>
      <c r="H49">
        <f t="shared" si="4"/>
        <v>3</v>
      </c>
      <c r="N49" s="1"/>
    </row>
    <row r="50" spans="1:15" x14ac:dyDescent="0.3">
      <c r="A50" t="s">
        <v>31</v>
      </c>
      <c r="B50" t="s">
        <v>2</v>
      </c>
      <c r="C50" s="1">
        <f>VLOOKUP(A50,V$2:AQ$26,_xlfn.XMATCH(B50,V$1:AQ$1),FALSE)</f>
        <v>20789</v>
      </c>
      <c r="D50" s="2">
        <f t="shared" si="0"/>
        <v>0.32581575400432561</v>
      </c>
      <c r="E50" s="3">
        <f t="shared" si="1"/>
        <v>0</v>
      </c>
      <c r="F50">
        <f t="shared" si="2"/>
        <v>20789</v>
      </c>
      <c r="G50">
        <f t="shared" si="3"/>
        <v>1</v>
      </c>
      <c r="H50">
        <f t="shared" si="4"/>
        <v>1</v>
      </c>
    </row>
    <row r="51" spans="1:15" x14ac:dyDescent="0.3">
      <c r="A51" t="s">
        <v>31</v>
      </c>
      <c r="B51" t="s">
        <v>1</v>
      </c>
      <c r="C51" s="1">
        <f>VLOOKUP(A51,V$2:AQ$26,_xlfn.XMATCH(B51,V$1:AQ$1),FALSE)</f>
        <v>10289</v>
      </c>
      <c r="D51" s="2">
        <f t="shared" si="0"/>
        <v>0.16125442748330879</v>
      </c>
      <c r="E51" s="3">
        <f t="shared" si="1"/>
        <v>0</v>
      </c>
      <c r="F51">
        <f t="shared" si="2"/>
        <v>10289</v>
      </c>
      <c r="G51">
        <f t="shared" si="3"/>
        <v>0</v>
      </c>
      <c r="H51">
        <f t="shared" si="4"/>
        <v>0</v>
      </c>
      <c r="O51" s="1"/>
    </row>
    <row r="52" spans="1:15" x14ac:dyDescent="0.3">
      <c r="A52" t="s">
        <v>31</v>
      </c>
      <c r="B52" t="s">
        <v>3</v>
      </c>
      <c r="C52" s="1">
        <f>VLOOKUP(A52,V$2:AQ$26,_xlfn.XMATCH(B52,V$1:AQ$1),FALSE)</f>
        <v>9954</v>
      </c>
      <c r="D52" s="2">
        <f t="shared" si="0"/>
        <v>0.15600413754192397</v>
      </c>
      <c r="E52" s="3">
        <f t="shared" si="1"/>
        <v>0</v>
      </c>
      <c r="F52">
        <f t="shared" si="2"/>
        <v>9954</v>
      </c>
      <c r="G52">
        <f t="shared" si="3"/>
        <v>0</v>
      </c>
      <c r="H52">
        <f t="shared" si="4"/>
        <v>0</v>
      </c>
      <c r="N52" s="1"/>
    </row>
    <row r="53" spans="1:15" x14ac:dyDescent="0.3">
      <c r="A53" t="s">
        <v>31</v>
      </c>
      <c r="B53" t="s">
        <v>4</v>
      </c>
      <c r="C53" s="1">
        <f>VLOOKUP(A53,V$2:AQ$26,_xlfn.XMATCH(B53,V$1:AQ$1),FALSE)</f>
        <v>3700</v>
      </c>
      <c r="D53" s="2">
        <f t="shared" si="0"/>
        <v>5.7988276964548786E-2</v>
      </c>
      <c r="E53" s="3">
        <f t="shared" si="1"/>
        <v>0</v>
      </c>
      <c r="F53">
        <f t="shared" si="2"/>
        <v>3700</v>
      </c>
      <c r="G53">
        <f t="shared" si="3"/>
        <v>0</v>
      </c>
      <c r="H53">
        <f t="shared" si="4"/>
        <v>0</v>
      </c>
      <c r="N53" s="1"/>
    </row>
    <row r="54" spans="1:15" x14ac:dyDescent="0.3">
      <c r="A54" t="s">
        <v>31</v>
      </c>
      <c r="B54" t="s">
        <v>5</v>
      </c>
      <c r="C54" s="1">
        <f>VLOOKUP(A54,V$2:AQ$26,_xlfn.XMATCH(B54,V$1:AQ$1),FALSE)</f>
        <v>3317</v>
      </c>
      <c r="D54" s="2">
        <f t="shared" si="0"/>
        <v>5.1985706673353602E-2</v>
      </c>
      <c r="E54" s="3">
        <f t="shared" si="1"/>
        <v>0</v>
      </c>
      <c r="F54">
        <f t="shared" si="2"/>
        <v>3317</v>
      </c>
      <c r="G54">
        <f t="shared" si="3"/>
        <v>0</v>
      </c>
      <c r="H54">
        <f t="shared" si="4"/>
        <v>0</v>
      </c>
      <c r="N54" s="1"/>
    </row>
    <row r="55" spans="1:15" x14ac:dyDescent="0.3">
      <c r="A55" t="s">
        <v>31</v>
      </c>
      <c r="B55" t="s">
        <v>7</v>
      </c>
      <c r="C55" s="1">
        <f>VLOOKUP(A55,V$2:AQ$26,_xlfn.XMATCH(B55,V$1:AQ$1),FALSE)</f>
        <v>2755</v>
      </c>
      <c r="D55" s="2">
        <f t="shared" si="0"/>
        <v>4.3177757577657273E-2</v>
      </c>
      <c r="E55" s="3">
        <f t="shared" si="1"/>
        <v>0</v>
      </c>
      <c r="F55">
        <f t="shared" si="2"/>
        <v>2755</v>
      </c>
      <c r="G55">
        <f t="shared" si="3"/>
        <v>0</v>
      </c>
      <c r="H55">
        <f t="shared" si="4"/>
        <v>0</v>
      </c>
      <c r="N55" s="1"/>
    </row>
    <row r="56" spans="1:15" x14ac:dyDescent="0.3">
      <c r="A56" t="s">
        <v>31</v>
      </c>
      <c r="B56" t="s">
        <v>9</v>
      </c>
      <c r="C56" s="1">
        <f>VLOOKUP(A56,V$2:AQ$26,_xlfn.XMATCH(B56,V$1:AQ$1),FALSE)</f>
        <v>2138</v>
      </c>
      <c r="D56" s="2">
        <f t="shared" si="0"/>
        <v>3.350782058113657E-2</v>
      </c>
      <c r="E56" s="3">
        <f t="shared" si="1"/>
        <v>0</v>
      </c>
      <c r="F56">
        <f t="shared" si="2"/>
        <v>2138</v>
      </c>
      <c r="G56">
        <f t="shared" si="3"/>
        <v>0</v>
      </c>
      <c r="H56">
        <f t="shared" si="4"/>
        <v>0</v>
      </c>
      <c r="N56" s="1"/>
    </row>
    <row r="57" spans="1:15" x14ac:dyDescent="0.3">
      <c r="A57" t="s">
        <v>31</v>
      </c>
      <c r="B57" t="s">
        <v>54</v>
      </c>
      <c r="C57" s="1">
        <f>VLOOKUP(A57,V$2:AQ$26,_xlfn.XMATCH(B57,V$1:AQ$1),FALSE)</f>
        <v>1985</v>
      </c>
      <c r="D57" s="2">
        <f t="shared" si="0"/>
        <v>3.1109926966116041E-2</v>
      </c>
      <c r="E57" s="3">
        <f t="shared" si="1"/>
        <v>0</v>
      </c>
      <c r="F57">
        <f t="shared" si="2"/>
        <v>1985</v>
      </c>
      <c r="G57">
        <f t="shared" si="3"/>
        <v>0</v>
      </c>
      <c r="H57">
        <f t="shared" si="4"/>
        <v>0</v>
      </c>
      <c r="N57" s="1"/>
    </row>
    <row r="58" spans="1:15" x14ac:dyDescent="0.3">
      <c r="A58" t="s">
        <v>31</v>
      </c>
      <c r="B58" t="s">
        <v>6</v>
      </c>
      <c r="C58" s="1">
        <f>VLOOKUP(A58,V$2:AQ$26,_xlfn.XMATCH(B58,V$1:AQ$1),FALSE)</f>
        <v>1946</v>
      </c>
      <c r="D58" s="2">
        <f t="shared" si="0"/>
        <v>3.0498699181895121E-2</v>
      </c>
      <c r="E58" s="3">
        <f t="shared" si="1"/>
        <v>0</v>
      </c>
      <c r="F58">
        <f t="shared" si="2"/>
        <v>1946</v>
      </c>
      <c r="G58">
        <f t="shared" si="3"/>
        <v>0</v>
      </c>
      <c r="H58">
        <f t="shared" si="4"/>
        <v>0</v>
      </c>
      <c r="N58" s="1"/>
    </row>
    <row r="59" spans="1:15" x14ac:dyDescent="0.3">
      <c r="A59" t="s">
        <v>31</v>
      </c>
      <c r="B59" t="s">
        <v>11</v>
      </c>
      <c r="C59" s="1">
        <f>VLOOKUP(A59,V$2:AQ$26,_xlfn.XMATCH(B59,V$1:AQ$1),FALSE)</f>
        <v>1898</v>
      </c>
      <c r="D59" s="2">
        <f t="shared" si="0"/>
        <v>2.9746418832084755E-2</v>
      </c>
      <c r="E59" s="3">
        <f t="shared" si="1"/>
        <v>0</v>
      </c>
      <c r="F59">
        <f t="shared" si="2"/>
        <v>1898</v>
      </c>
      <c r="G59">
        <f t="shared" si="3"/>
        <v>0</v>
      </c>
      <c r="H59">
        <f t="shared" si="4"/>
        <v>0</v>
      </c>
      <c r="N59" s="1"/>
    </row>
    <row r="60" spans="1:15" x14ac:dyDescent="0.3">
      <c r="A60" t="s">
        <v>31</v>
      </c>
      <c r="B60" t="s">
        <v>12</v>
      </c>
      <c r="C60" s="1">
        <f>VLOOKUP(A60,V$2:AQ$26,_xlfn.XMATCH(B60,V$1:AQ$1),FALSE)</f>
        <v>1435</v>
      </c>
      <c r="D60" s="2">
        <f t="shared" si="0"/>
        <v>2.2490047957872301E-2</v>
      </c>
      <c r="E60" s="3">
        <f t="shared" si="1"/>
        <v>0</v>
      </c>
      <c r="F60">
        <f t="shared" si="2"/>
        <v>1435</v>
      </c>
      <c r="G60">
        <f t="shared" si="3"/>
        <v>0</v>
      </c>
      <c r="H60">
        <f t="shared" si="4"/>
        <v>0</v>
      </c>
      <c r="N60" s="1"/>
    </row>
    <row r="61" spans="1:15" x14ac:dyDescent="0.3">
      <c r="A61" t="s">
        <v>31</v>
      </c>
      <c r="B61" t="s">
        <v>13</v>
      </c>
      <c r="C61" s="1">
        <f>VLOOKUP(A61,V$2:AQ$26,_xlfn.XMATCH(B61,V$1:AQ$1),FALSE)</f>
        <v>931</v>
      </c>
      <c r="D61" s="2">
        <f t="shared" si="0"/>
        <v>1.4591104284863493E-2</v>
      </c>
      <c r="E61" s="3">
        <f t="shared" si="1"/>
        <v>0</v>
      </c>
      <c r="F61">
        <f t="shared" si="2"/>
        <v>931</v>
      </c>
      <c r="G61">
        <f t="shared" si="3"/>
        <v>0</v>
      </c>
      <c r="H61">
        <f t="shared" si="4"/>
        <v>0</v>
      </c>
      <c r="N61" s="1"/>
    </row>
    <row r="62" spans="1:15" x14ac:dyDescent="0.3">
      <c r="A62" t="s">
        <v>31</v>
      </c>
      <c r="B62" t="s">
        <v>56</v>
      </c>
      <c r="C62" s="1">
        <f>VLOOKUP(A62,V$2:AQ$26,_xlfn.XMATCH(B62,V$1:AQ$1),FALSE)</f>
        <v>615</v>
      </c>
      <c r="D62" s="2">
        <f t="shared" si="0"/>
        <v>9.6385919819452718E-3</v>
      </c>
      <c r="E62" s="3">
        <f t="shared" si="1"/>
        <v>0</v>
      </c>
      <c r="F62">
        <f t="shared" si="2"/>
        <v>615</v>
      </c>
      <c r="G62">
        <f t="shared" si="3"/>
        <v>0</v>
      </c>
      <c r="H62">
        <f t="shared" si="4"/>
        <v>0</v>
      </c>
    </row>
    <row r="63" spans="1:15" x14ac:dyDescent="0.3">
      <c r="A63" t="s">
        <v>32</v>
      </c>
      <c r="B63" t="s">
        <v>0</v>
      </c>
      <c r="C63" s="1">
        <f>VLOOKUP(A63,V$2:AQ$26,_xlfn.XMATCH(B63,V$1:AQ$1),FALSE)</f>
        <v>338102</v>
      </c>
      <c r="D63" s="2">
        <f t="shared" si="0"/>
        <v>4.7783540851081874</v>
      </c>
      <c r="E63" s="3">
        <f t="shared" si="1"/>
        <v>4</v>
      </c>
      <c r="F63">
        <f t="shared" si="2"/>
        <v>55074</v>
      </c>
      <c r="G63">
        <f t="shared" si="3"/>
        <v>1</v>
      </c>
      <c r="H63">
        <f t="shared" si="4"/>
        <v>5</v>
      </c>
    </row>
    <row r="64" spans="1:15" x14ac:dyDescent="0.3">
      <c r="A64" t="s">
        <v>32</v>
      </c>
      <c r="B64" t="s">
        <v>1</v>
      </c>
      <c r="C64" s="1">
        <f>VLOOKUP(A64,V$2:AQ$26,_xlfn.XMATCH(B64,V$1:AQ$1),FALSE)</f>
        <v>19542</v>
      </c>
      <c r="D64" s="2">
        <f t="shared" si="0"/>
        <v>0.27618468844071964</v>
      </c>
      <c r="E64" s="3">
        <f t="shared" si="1"/>
        <v>0</v>
      </c>
      <c r="F64">
        <f t="shared" si="2"/>
        <v>19542</v>
      </c>
      <c r="G64">
        <f t="shared" si="3"/>
        <v>1</v>
      </c>
      <c r="H64">
        <f t="shared" si="4"/>
        <v>1</v>
      </c>
    </row>
    <row r="65" spans="1:8" x14ac:dyDescent="0.3">
      <c r="A65" t="s">
        <v>32</v>
      </c>
      <c r="B65" t="s">
        <v>2</v>
      </c>
      <c r="C65" s="1">
        <f>VLOOKUP(A65,V$2:AQ$26,_xlfn.XMATCH(B65,V$1:AQ$1),FALSE)</f>
        <v>16335</v>
      </c>
      <c r="D65" s="2">
        <f t="shared" si="0"/>
        <v>0.23086055089955765</v>
      </c>
      <c r="E65" s="3">
        <f t="shared" si="1"/>
        <v>0</v>
      </c>
      <c r="F65">
        <f t="shared" si="2"/>
        <v>16335</v>
      </c>
      <c r="G65">
        <f t="shared" si="3"/>
        <v>0</v>
      </c>
      <c r="H65">
        <f t="shared" si="4"/>
        <v>0</v>
      </c>
    </row>
    <row r="66" spans="1:8" x14ac:dyDescent="0.3">
      <c r="A66" t="s">
        <v>32</v>
      </c>
      <c r="B66" t="s">
        <v>3</v>
      </c>
      <c r="C66" s="1">
        <f>VLOOKUP(A66,V$2:AQ$26,_xlfn.XMATCH(B66,V$1:AQ$1),FALSE)</f>
        <v>13913</v>
      </c>
      <c r="D66" s="2">
        <f t="shared" ref="D66:D129" si="9">C66/VLOOKUP(A66,J$2:L$26,3,FALSE)</f>
        <v>0.19663072204870188</v>
      </c>
      <c r="E66" s="3">
        <f t="shared" ref="E66:E129" si="10">ROUNDDOWN(D66,0)</f>
        <v>0</v>
      </c>
      <c r="F66">
        <f t="shared" ref="F66:F129" si="11">C66-(E66*VLOOKUP(A66,J$2:L$26,3,FALSE))</f>
        <v>13913</v>
      </c>
      <c r="G66">
        <f t="shared" ref="G66:G129" si="12">IF(F66&gt;=VLOOKUP(A66,J$2:N$26,5,FALSE),1,0)</f>
        <v>0</v>
      </c>
      <c r="H66">
        <f t="shared" ref="H66:H129" si="13">G66+E66</f>
        <v>0</v>
      </c>
    </row>
    <row r="67" spans="1:8" x14ac:dyDescent="0.3">
      <c r="A67" t="s">
        <v>32</v>
      </c>
      <c r="B67" t="s">
        <v>4</v>
      </c>
      <c r="C67" s="1">
        <f>VLOOKUP(A67,V$2:AQ$26,_xlfn.XMATCH(B67,V$1:AQ$1),FALSE)</f>
        <v>5524</v>
      </c>
      <c r="D67" s="2">
        <f t="shared" si="9"/>
        <v>7.8070014274206082E-2</v>
      </c>
      <c r="E67" s="3">
        <f t="shared" si="10"/>
        <v>0</v>
      </c>
      <c r="F67">
        <f t="shared" si="11"/>
        <v>5524</v>
      </c>
      <c r="G67">
        <f t="shared" si="12"/>
        <v>0</v>
      </c>
      <c r="H67">
        <f t="shared" si="13"/>
        <v>0</v>
      </c>
    </row>
    <row r="68" spans="1:8" x14ac:dyDescent="0.3">
      <c r="A68" t="s">
        <v>32</v>
      </c>
      <c r="B68" t="s">
        <v>5</v>
      </c>
      <c r="C68" s="1">
        <f>VLOOKUP(A68,V$2:AQ$26,_xlfn.XMATCH(B68,V$1:AQ$1),FALSE)</f>
        <v>5480</v>
      </c>
      <c r="D68" s="2">
        <f t="shared" si="9"/>
        <v>7.7448167672456436E-2</v>
      </c>
      <c r="E68" s="3">
        <f t="shared" si="10"/>
        <v>0</v>
      </c>
      <c r="F68">
        <f t="shared" si="11"/>
        <v>5480</v>
      </c>
      <c r="G68">
        <f t="shared" si="12"/>
        <v>0</v>
      </c>
      <c r="H68">
        <f t="shared" si="13"/>
        <v>0</v>
      </c>
    </row>
    <row r="69" spans="1:8" x14ac:dyDescent="0.3">
      <c r="A69" t="s">
        <v>32</v>
      </c>
      <c r="B69" t="s">
        <v>54</v>
      </c>
      <c r="C69" s="1">
        <f>VLOOKUP(A69,V$2:AQ$26,_xlfn.XMATCH(B69,V$1:AQ$1),FALSE)</f>
        <v>4203</v>
      </c>
      <c r="D69" s="2">
        <f t="shared" si="9"/>
        <v>5.9400483344404086E-2</v>
      </c>
      <c r="E69" s="3">
        <f t="shared" si="10"/>
        <v>0</v>
      </c>
      <c r="F69">
        <f t="shared" si="11"/>
        <v>4203</v>
      </c>
      <c r="G69">
        <f t="shared" si="12"/>
        <v>0</v>
      </c>
      <c r="H69">
        <f t="shared" si="13"/>
        <v>0</v>
      </c>
    </row>
    <row r="70" spans="1:8" x14ac:dyDescent="0.3">
      <c r="A70" t="s">
        <v>32</v>
      </c>
      <c r="B70" t="s">
        <v>7</v>
      </c>
      <c r="C70" s="1">
        <f>VLOOKUP(A70,V$2:AQ$26,_xlfn.XMATCH(B70,V$1:AQ$1),FALSE)</f>
        <v>3784</v>
      </c>
      <c r="D70" s="2">
        <f t="shared" si="9"/>
        <v>5.3478807750469919E-2</v>
      </c>
      <c r="E70" s="3">
        <f t="shared" si="10"/>
        <v>0</v>
      </c>
      <c r="F70">
        <f t="shared" si="11"/>
        <v>3784</v>
      </c>
      <c r="G70">
        <f t="shared" si="12"/>
        <v>0</v>
      </c>
      <c r="H70">
        <f t="shared" si="13"/>
        <v>0</v>
      </c>
    </row>
    <row r="71" spans="1:8" x14ac:dyDescent="0.3">
      <c r="A71" t="s">
        <v>32</v>
      </c>
      <c r="B71" t="s">
        <v>9</v>
      </c>
      <c r="C71" s="1">
        <f>VLOOKUP(A71,V$2:AQ$26,_xlfn.XMATCH(B71,V$1:AQ$1),FALSE)</f>
        <v>2934</v>
      </c>
      <c r="D71" s="2">
        <f t="shared" si="9"/>
        <v>4.1465862034851676E-2</v>
      </c>
      <c r="E71" s="3">
        <f t="shared" si="10"/>
        <v>0</v>
      </c>
      <c r="F71">
        <f t="shared" si="11"/>
        <v>2934</v>
      </c>
      <c r="G71">
        <f t="shared" si="12"/>
        <v>0</v>
      </c>
      <c r="H71">
        <f t="shared" si="13"/>
        <v>0</v>
      </c>
    </row>
    <row r="72" spans="1:8" x14ac:dyDescent="0.3">
      <c r="A72" t="s">
        <v>32</v>
      </c>
      <c r="B72" t="s">
        <v>10</v>
      </c>
      <c r="C72" s="1">
        <f>VLOOKUP(A72,V$2:AQ$26,_xlfn.XMATCH(B72,V$1:AQ$1),FALSE)</f>
        <v>2803</v>
      </c>
      <c r="D72" s="2">
        <f t="shared" si="9"/>
        <v>3.961445510691522E-2</v>
      </c>
      <c r="E72" s="3">
        <f t="shared" si="10"/>
        <v>0</v>
      </c>
      <c r="F72">
        <f t="shared" si="11"/>
        <v>2803</v>
      </c>
      <c r="G72">
        <f t="shared" si="12"/>
        <v>0</v>
      </c>
      <c r="H72">
        <f t="shared" si="13"/>
        <v>0</v>
      </c>
    </row>
    <row r="73" spans="1:8" x14ac:dyDescent="0.3">
      <c r="A73" t="s">
        <v>32</v>
      </c>
      <c r="B73" t="s">
        <v>11</v>
      </c>
      <c r="C73" s="1">
        <f>VLOOKUP(A73,V$2:AQ$26,_xlfn.XMATCH(B73,V$1:AQ$1),FALSE)</f>
        <v>2335</v>
      </c>
      <c r="D73" s="2">
        <f t="shared" si="9"/>
        <v>3.300026852466894E-2</v>
      </c>
      <c r="E73" s="3">
        <f t="shared" si="10"/>
        <v>0</v>
      </c>
      <c r="F73">
        <f t="shared" si="11"/>
        <v>2335</v>
      </c>
      <c r="G73">
        <f t="shared" si="12"/>
        <v>0</v>
      </c>
      <c r="H73">
        <f t="shared" si="13"/>
        <v>0</v>
      </c>
    </row>
    <row r="74" spans="1:8" x14ac:dyDescent="0.3">
      <c r="A74" t="s">
        <v>32</v>
      </c>
      <c r="B74" t="s">
        <v>8</v>
      </c>
      <c r="C74" s="1">
        <f>VLOOKUP(A74,V$2:AQ$26,_xlfn.XMATCH(B74,V$1:AQ$1),FALSE)</f>
        <v>2301</v>
      </c>
      <c r="D74" s="2">
        <f t="shared" si="9"/>
        <v>3.2519750696044208E-2</v>
      </c>
      <c r="E74" s="3">
        <f t="shared" si="10"/>
        <v>0</v>
      </c>
      <c r="F74">
        <f t="shared" si="11"/>
        <v>2301</v>
      </c>
      <c r="G74">
        <f t="shared" si="12"/>
        <v>0</v>
      </c>
      <c r="H74">
        <f t="shared" si="13"/>
        <v>0</v>
      </c>
    </row>
    <row r="75" spans="1:8" x14ac:dyDescent="0.3">
      <c r="A75" t="s">
        <v>32</v>
      </c>
      <c r="B75" t="s">
        <v>6</v>
      </c>
      <c r="C75" s="1">
        <f>VLOOKUP(A75,V$2:AQ$26,_xlfn.XMATCH(B75,V$1:AQ$1),FALSE)</f>
        <v>1945</v>
      </c>
      <c r="D75" s="2">
        <f t="shared" si="9"/>
        <v>2.7488446372797039E-2</v>
      </c>
      <c r="E75" s="3">
        <f t="shared" si="10"/>
        <v>0</v>
      </c>
      <c r="F75">
        <f t="shared" si="11"/>
        <v>1945</v>
      </c>
      <c r="G75">
        <f t="shared" si="12"/>
        <v>0</v>
      </c>
      <c r="H75">
        <f t="shared" si="13"/>
        <v>0</v>
      </c>
    </row>
    <row r="76" spans="1:8" x14ac:dyDescent="0.3">
      <c r="A76" t="s">
        <v>32</v>
      </c>
      <c r="B76" t="s">
        <v>53</v>
      </c>
      <c r="C76" s="1">
        <f>VLOOKUP(A76,V$2:AQ$26,_xlfn.XMATCH(B76,V$1:AQ$1),FALSE)</f>
        <v>1665</v>
      </c>
      <c r="D76" s="2">
        <f t="shared" si="9"/>
        <v>2.3531240725299263E-2</v>
      </c>
      <c r="E76" s="3">
        <f t="shared" si="10"/>
        <v>0</v>
      </c>
      <c r="F76">
        <f t="shared" si="11"/>
        <v>1665</v>
      </c>
      <c r="G76">
        <f t="shared" si="12"/>
        <v>0</v>
      </c>
      <c r="H76">
        <f t="shared" si="13"/>
        <v>0</v>
      </c>
    </row>
    <row r="77" spans="1:8" x14ac:dyDescent="0.3">
      <c r="A77" t="s">
        <v>32</v>
      </c>
      <c r="B77" t="s">
        <v>12</v>
      </c>
      <c r="C77" s="1">
        <f>VLOOKUP(A77,V$2:AQ$26,_xlfn.XMATCH(B77,V$1:AQ$1),FALSE)</f>
        <v>1647</v>
      </c>
      <c r="D77" s="2">
        <f t="shared" si="9"/>
        <v>2.3276848933674408E-2</v>
      </c>
      <c r="E77" s="3">
        <f t="shared" si="10"/>
        <v>0</v>
      </c>
      <c r="F77">
        <f t="shared" si="11"/>
        <v>1647</v>
      </c>
      <c r="G77">
        <f t="shared" si="12"/>
        <v>0</v>
      </c>
      <c r="H77">
        <f t="shared" si="13"/>
        <v>0</v>
      </c>
    </row>
    <row r="78" spans="1:8" x14ac:dyDescent="0.3">
      <c r="A78" t="s">
        <v>32</v>
      </c>
      <c r="B78" t="s">
        <v>13</v>
      </c>
      <c r="C78" s="1">
        <f>VLOOKUP(A78,V$2:AQ$26,_xlfn.XMATCH(B78,V$1:AQ$1),FALSE)</f>
        <v>810</v>
      </c>
      <c r="D78" s="2">
        <f t="shared" si="9"/>
        <v>1.1447630623118561E-2</v>
      </c>
      <c r="E78" s="3">
        <f t="shared" si="10"/>
        <v>0</v>
      </c>
      <c r="F78">
        <f t="shared" si="11"/>
        <v>810</v>
      </c>
      <c r="G78">
        <f t="shared" si="12"/>
        <v>0</v>
      </c>
      <c r="H78">
        <f t="shared" si="13"/>
        <v>0</v>
      </c>
    </row>
    <row r="79" spans="1:8" x14ac:dyDescent="0.3">
      <c r="A79" t="s">
        <v>32</v>
      </c>
      <c r="B79" t="s">
        <v>14</v>
      </c>
      <c r="C79" s="1">
        <f>VLOOKUP(A79,V$2:AQ$26,_xlfn.XMATCH(B79,V$1:AQ$1),FALSE)</f>
        <v>613</v>
      </c>
      <c r="D79" s="2">
        <f t="shared" si="9"/>
        <v>8.6634537925576269E-3</v>
      </c>
      <c r="E79" s="3">
        <f t="shared" si="10"/>
        <v>0</v>
      </c>
      <c r="F79">
        <f t="shared" si="11"/>
        <v>613</v>
      </c>
      <c r="G79">
        <f t="shared" si="12"/>
        <v>0</v>
      </c>
      <c r="H79">
        <f t="shared" si="13"/>
        <v>0</v>
      </c>
    </row>
    <row r="80" spans="1:8" x14ac:dyDescent="0.3">
      <c r="A80" t="s">
        <v>32</v>
      </c>
      <c r="B80" t="s">
        <v>56</v>
      </c>
      <c r="C80" s="1">
        <f>VLOOKUP(A80,V$2:AQ$26,_xlfn.XMATCH(B80,V$1:AQ$1),FALSE)</f>
        <v>606</v>
      </c>
      <c r="D80" s="2">
        <f t="shared" si="9"/>
        <v>8.5645236513701827E-3</v>
      </c>
      <c r="E80" s="3">
        <f t="shared" si="10"/>
        <v>0</v>
      </c>
      <c r="F80">
        <f t="shared" si="11"/>
        <v>606</v>
      </c>
      <c r="G80">
        <f t="shared" si="12"/>
        <v>0</v>
      </c>
      <c r="H80">
        <f t="shared" si="13"/>
        <v>0</v>
      </c>
    </row>
    <row r="81" spans="1:8" x14ac:dyDescent="0.3">
      <c r="A81" t="s">
        <v>33</v>
      </c>
      <c r="B81" t="s">
        <v>0</v>
      </c>
      <c r="C81" s="1">
        <f>VLOOKUP(A81,V$2:AQ$26,_xlfn.XMATCH(B81,V$1:AQ$1),FALSE)</f>
        <v>199148</v>
      </c>
      <c r="D81" s="2">
        <f t="shared" si="9"/>
        <v>4.114118084534975</v>
      </c>
      <c r="E81" s="3">
        <f t="shared" si="10"/>
        <v>4</v>
      </c>
      <c r="F81">
        <f t="shared" si="11"/>
        <v>5524</v>
      </c>
      <c r="G81">
        <f t="shared" si="12"/>
        <v>0</v>
      </c>
      <c r="H81">
        <f t="shared" si="13"/>
        <v>4</v>
      </c>
    </row>
    <row r="82" spans="1:8" x14ac:dyDescent="0.3">
      <c r="A82" t="s">
        <v>33</v>
      </c>
      <c r="B82" t="s">
        <v>2</v>
      </c>
      <c r="C82" s="1">
        <f>VLOOKUP(A82,V$2:AQ$26,_xlfn.XMATCH(B82,V$1:AQ$1),FALSE)</f>
        <v>32188</v>
      </c>
      <c r="D82" s="2">
        <f t="shared" si="9"/>
        <v>0.66495888939387682</v>
      </c>
      <c r="E82" s="3">
        <f t="shared" si="10"/>
        <v>0</v>
      </c>
      <c r="F82">
        <f t="shared" si="11"/>
        <v>32188</v>
      </c>
      <c r="G82">
        <f t="shared" si="12"/>
        <v>1</v>
      </c>
      <c r="H82">
        <f t="shared" si="13"/>
        <v>1</v>
      </c>
    </row>
    <row r="83" spans="1:8" x14ac:dyDescent="0.3">
      <c r="A83" t="s">
        <v>33</v>
      </c>
      <c r="B83" t="s">
        <v>3</v>
      </c>
      <c r="C83" s="1">
        <f>VLOOKUP(A83,V$2:AQ$26,_xlfn.XMATCH(B83,V$1:AQ$1),FALSE)</f>
        <v>12911</v>
      </c>
      <c r="D83" s="2">
        <f t="shared" si="9"/>
        <v>0.26672313349584764</v>
      </c>
      <c r="E83" s="3">
        <f t="shared" si="10"/>
        <v>0</v>
      </c>
      <c r="F83">
        <f t="shared" si="11"/>
        <v>12911</v>
      </c>
      <c r="G83">
        <f t="shared" si="12"/>
        <v>1</v>
      </c>
      <c r="H83">
        <f t="shared" si="13"/>
        <v>1</v>
      </c>
    </row>
    <row r="84" spans="1:8" x14ac:dyDescent="0.3">
      <c r="A84" t="s">
        <v>33</v>
      </c>
      <c r="B84" t="s">
        <v>1</v>
      </c>
      <c r="C84" s="1">
        <f>VLOOKUP(A84,V$2:AQ$26,_xlfn.XMATCH(B84,V$1:AQ$1),FALSE)</f>
        <v>10490</v>
      </c>
      <c r="D84" s="2">
        <f t="shared" si="9"/>
        <v>0.21670867247861836</v>
      </c>
      <c r="E84" s="3">
        <f t="shared" si="10"/>
        <v>0</v>
      </c>
      <c r="F84">
        <f t="shared" si="11"/>
        <v>10490</v>
      </c>
      <c r="G84">
        <f t="shared" si="12"/>
        <v>0</v>
      </c>
      <c r="H84">
        <f t="shared" si="13"/>
        <v>0</v>
      </c>
    </row>
    <row r="85" spans="1:8" x14ac:dyDescent="0.3">
      <c r="A85" t="s">
        <v>33</v>
      </c>
      <c r="B85" t="s">
        <v>5</v>
      </c>
      <c r="C85" s="1">
        <f>VLOOKUP(A85,V$2:AQ$26,_xlfn.XMATCH(B85,V$1:AQ$1),FALSE)</f>
        <v>6594</v>
      </c>
      <c r="D85" s="2">
        <f t="shared" si="9"/>
        <v>0.13622278229971491</v>
      </c>
      <c r="E85" s="3">
        <f t="shared" si="10"/>
        <v>0</v>
      </c>
      <c r="F85">
        <f t="shared" si="11"/>
        <v>6594</v>
      </c>
      <c r="G85">
        <f t="shared" si="12"/>
        <v>0</v>
      </c>
      <c r="H85">
        <f t="shared" si="13"/>
        <v>0</v>
      </c>
    </row>
    <row r="86" spans="1:8" x14ac:dyDescent="0.3">
      <c r="A86" t="s">
        <v>33</v>
      </c>
      <c r="B86" t="s">
        <v>23</v>
      </c>
      <c r="C86" s="1">
        <f>VLOOKUP(A86,V$2:AQ$26,_xlfn.XMATCH(B86,V$1:AQ$1),FALSE)</f>
        <v>5475</v>
      </c>
      <c r="D86" s="2">
        <f t="shared" si="9"/>
        <v>0.11310581332892616</v>
      </c>
      <c r="E86" s="3">
        <f t="shared" si="10"/>
        <v>0</v>
      </c>
      <c r="F86">
        <f t="shared" si="11"/>
        <v>5475</v>
      </c>
      <c r="G86">
        <f t="shared" si="12"/>
        <v>0</v>
      </c>
      <c r="H86">
        <f t="shared" si="13"/>
        <v>0</v>
      </c>
    </row>
    <row r="87" spans="1:8" x14ac:dyDescent="0.3">
      <c r="A87" t="s">
        <v>33</v>
      </c>
      <c r="B87" t="s">
        <v>54</v>
      </c>
      <c r="C87" s="1">
        <f>VLOOKUP(A87,V$2:AQ$26,_xlfn.XMATCH(B87,V$1:AQ$1),FALSE)</f>
        <v>3958</v>
      </c>
      <c r="D87" s="2">
        <f t="shared" si="9"/>
        <v>8.1766723133495853E-2</v>
      </c>
      <c r="E87" s="3">
        <f t="shared" si="10"/>
        <v>0</v>
      </c>
      <c r="F87">
        <f t="shared" si="11"/>
        <v>3958</v>
      </c>
      <c r="G87">
        <f t="shared" si="12"/>
        <v>0</v>
      </c>
      <c r="H87">
        <f t="shared" si="13"/>
        <v>0</v>
      </c>
    </row>
    <row r="88" spans="1:8" x14ac:dyDescent="0.3">
      <c r="A88" t="s">
        <v>33</v>
      </c>
      <c r="B88" t="s">
        <v>9</v>
      </c>
      <c r="C88" s="1">
        <f>VLOOKUP(A88,V$2:AQ$26,_xlfn.XMATCH(B88,V$1:AQ$1),FALSE)</f>
        <v>3158</v>
      </c>
      <c r="D88" s="2">
        <f t="shared" si="9"/>
        <v>6.5239846300045451E-2</v>
      </c>
      <c r="E88" s="3">
        <f t="shared" si="10"/>
        <v>0</v>
      </c>
      <c r="F88">
        <f t="shared" si="11"/>
        <v>3158</v>
      </c>
      <c r="G88">
        <f t="shared" si="12"/>
        <v>0</v>
      </c>
      <c r="H88">
        <f t="shared" si="13"/>
        <v>0</v>
      </c>
    </row>
    <row r="89" spans="1:8" x14ac:dyDescent="0.3">
      <c r="A89" t="s">
        <v>33</v>
      </c>
      <c r="B89" t="s">
        <v>6</v>
      </c>
      <c r="C89" s="1">
        <f>VLOOKUP(A89,V$2:AQ$26,_xlfn.XMATCH(B89,V$1:AQ$1),FALSE)</f>
        <v>2576</v>
      </c>
      <c r="D89" s="2">
        <f t="shared" si="9"/>
        <v>5.3216543403710286E-2</v>
      </c>
      <c r="E89" s="3">
        <f t="shared" si="10"/>
        <v>0</v>
      </c>
      <c r="F89">
        <f t="shared" si="11"/>
        <v>2576</v>
      </c>
      <c r="G89">
        <f t="shared" si="12"/>
        <v>0</v>
      </c>
      <c r="H89">
        <f t="shared" si="13"/>
        <v>0</v>
      </c>
    </row>
    <row r="90" spans="1:8" x14ac:dyDescent="0.3">
      <c r="A90" t="s">
        <v>33</v>
      </c>
      <c r="B90" t="s">
        <v>7</v>
      </c>
      <c r="C90" s="1">
        <f>VLOOKUP(A90,V$2:AQ$26,_xlfn.XMATCH(B90,V$1:AQ$1),FALSE)</f>
        <v>2554</v>
      </c>
      <c r="D90" s="2">
        <f t="shared" si="9"/>
        <v>5.2762054290790394E-2</v>
      </c>
      <c r="E90" s="3">
        <f t="shared" si="10"/>
        <v>0</v>
      </c>
      <c r="F90">
        <f t="shared" si="11"/>
        <v>2554</v>
      </c>
      <c r="G90">
        <f t="shared" si="12"/>
        <v>0</v>
      </c>
      <c r="H90">
        <f t="shared" si="13"/>
        <v>0</v>
      </c>
    </row>
    <row r="91" spans="1:8" x14ac:dyDescent="0.3">
      <c r="A91" t="s">
        <v>33</v>
      </c>
      <c r="B91" t="s">
        <v>10</v>
      </c>
      <c r="C91" s="1">
        <f>VLOOKUP(A91,V$2:AQ$26,_xlfn.XMATCH(B91,V$1:AQ$1),FALSE)</f>
        <v>2529</v>
      </c>
      <c r="D91" s="2">
        <f t="shared" si="9"/>
        <v>5.2245589389745072E-2</v>
      </c>
      <c r="E91" s="3">
        <f t="shared" si="10"/>
        <v>0</v>
      </c>
      <c r="F91">
        <f t="shared" si="11"/>
        <v>2529</v>
      </c>
      <c r="G91">
        <f t="shared" si="12"/>
        <v>0</v>
      </c>
      <c r="H91">
        <f t="shared" si="13"/>
        <v>0</v>
      </c>
    </row>
    <row r="92" spans="1:8" x14ac:dyDescent="0.3">
      <c r="A92" t="s">
        <v>33</v>
      </c>
      <c r="B92" t="s">
        <v>12</v>
      </c>
      <c r="C92" s="1">
        <f>VLOOKUP(A92,V$2:AQ$26,_xlfn.XMATCH(B92,V$1:AQ$1),FALSE)</f>
        <v>2464</v>
      </c>
      <c r="D92" s="2">
        <f t="shared" si="9"/>
        <v>5.0902780647027225E-2</v>
      </c>
      <c r="E92" s="3">
        <f t="shared" si="10"/>
        <v>0</v>
      </c>
      <c r="F92">
        <f t="shared" si="11"/>
        <v>2464</v>
      </c>
      <c r="G92">
        <f t="shared" si="12"/>
        <v>0</v>
      </c>
      <c r="H92">
        <f t="shared" si="13"/>
        <v>0</v>
      </c>
    </row>
    <row r="93" spans="1:8" x14ac:dyDescent="0.3">
      <c r="A93" t="s">
        <v>33</v>
      </c>
      <c r="B93" t="s">
        <v>11</v>
      </c>
      <c r="C93" s="1">
        <f>VLOOKUP(A93,V$2:AQ$26,_xlfn.XMATCH(B93,V$1:AQ$1),FALSE)</f>
        <v>2333</v>
      </c>
      <c r="D93" s="2">
        <f t="shared" si="9"/>
        <v>4.8196504565549726E-2</v>
      </c>
      <c r="E93" s="3">
        <f t="shared" si="10"/>
        <v>0</v>
      </c>
      <c r="F93">
        <f t="shared" si="11"/>
        <v>2333</v>
      </c>
      <c r="G93">
        <f t="shared" si="12"/>
        <v>0</v>
      </c>
      <c r="H93">
        <f t="shared" si="13"/>
        <v>0</v>
      </c>
    </row>
    <row r="94" spans="1:8" x14ac:dyDescent="0.3">
      <c r="A94" t="s">
        <v>33</v>
      </c>
      <c r="B94" t="s">
        <v>4</v>
      </c>
      <c r="C94" s="1">
        <f>VLOOKUP(A94,V$2:AQ$26,_xlfn.XMATCH(B94,V$1:AQ$1),FALSE)</f>
        <v>1627</v>
      </c>
      <c r="D94" s="2">
        <f t="shared" si="9"/>
        <v>3.3611535760029745E-2</v>
      </c>
      <c r="E94" s="3">
        <f t="shared" si="10"/>
        <v>0</v>
      </c>
      <c r="F94">
        <f t="shared" si="11"/>
        <v>1627</v>
      </c>
      <c r="G94">
        <f t="shared" si="12"/>
        <v>0</v>
      </c>
      <c r="H94">
        <f t="shared" si="13"/>
        <v>0</v>
      </c>
    </row>
    <row r="95" spans="1:8" x14ac:dyDescent="0.3">
      <c r="A95" t="s">
        <v>33</v>
      </c>
      <c r="B95" t="s">
        <v>13</v>
      </c>
      <c r="C95" s="1">
        <f>VLOOKUP(A95,V$2:AQ$26,_xlfn.XMATCH(B95,V$1:AQ$1),FALSE)</f>
        <v>1276</v>
      </c>
      <c r="D95" s="2">
        <f t="shared" si="9"/>
        <v>2.6360368549353384E-2</v>
      </c>
      <c r="E95" s="3">
        <f t="shared" si="10"/>
        <v>0</v>
      </c>
      <c r="F95">
        <f t="shared" si="11"/>
        <v>1276</v>
      </c>
      <c r="G95">
        <f t="shared" si="12"/>
        <v>0</v>
      </c>
      <c r="H95">
        <f t="shared" si="13"/>
        <v>0</v>
      </c>
    </row>
    <row r="96" spans="1:8" x14ac:dyDescent="0.3">
      <c r="A96" t="s">
        <v>33</v>
      </c>
      <c r="B96" t="s">
        <v>14</v>
      </c>
      <c r="C96" s="1">
        <f>VLOOKUP(A96,V$2:AQ$26,_xlfn.XMATCH(B96,V$1:AQ$1),FALSE)</f>
        <v>612</v>
      </c>
      <c r="D96" s="2">
        <f t="shared" si="9"/>
        <v>1.2643060777589555E-2</v>
      </c>
      <c r="E96" s="3">
        <f t="shared" si="10"/>
        <v>0</v>
      </c>
      <c r="F96">
        <f t="shared" si="11"/>
        <v>612</v>
      </c>
      <c r="G96">
        <f t="shared" si="12"/>
        <v>0</v>
      </c>
      <c r="H96">
        <f t="shared" si="13"/>
        <v>0</v>
      </c>
    </row>
    <row r="97" spans="1:8" x14ac:dyDescent="0.3">
      <c r="A97" t="s">
        <v>33</v>
      </c>
      <c r="B97" t="s">
        <v>56</v>
      </c>
      <c r="C97" s="1">
        <f>VLOOKUP(A97,V$2:AQ$26,_xlfn.XMATCH(B97,V$1:AQ$1),FALSE)</f>
        <v>548</v>
      </c>
      <c r="D97" s="2">
        <f t="shared" si="9"/>
        <v>1.1320910630913523E-2</v>
      </c>
      <c r="E97" s="3">
        <f t="shared" si="10"/>
        <v>0</v>
      </c>
      <c r="F97">
        <f t="shared" si="11"/>
        <v>548</v>
      </c>
      <c r="G97">
        <f t="shared" si="12"/>
        <v>0</v>
      </c>
      <c r="H97">
        <f t="shared" si="13"/>
        <v>0</v>
      </c>
    </row>
    <row r="98" spans="1:8" x14ac:dyDescent="0.3">
      <c r="A98" t="s">
        <v>34</v>
      </c>
      <c r="B98" t="s">
        <v>0</v>
      </c>
      <c r="C98" s="1">
        <f>VLOOKUP(A98,V$2:AQ$26,_xlfn.XMATCH(B98,V$1:AQ$1),FALSE)</f>
        <v>207675</v>
      </c>
      <c r="D98" s="2">
        <f t="shared" si="9"/>
        <v>4.376620092305747</v>
      </c>
      <c r="E98" s="3">
        <f t="shared" si="10"/>
        <v>4</v>
      </c>
      <c r="F98">
        <f t="shared" si="11"/>
        <v>17871</v>
      </c>
      <c r="G98">
        <f t="shared" si="12"/>
        <v>1</v>
      </c>
      <c r="H98">
        <f t="shared" si="13"/>
        <v>5</v>
      </c>
    </row>
    <row r="99" spans="1:8" x14ac:dyDescent="0.3">
      <c r="A99" t="s">
        <v>34</v>
      </c>
      <c r="B99" t="s">
        <v>2</v>
      </c>
      <c r="C99" s="1">
        <f>VLOOKUP(A99,V$2:AQ$26,_xlfn.XMATCH(B99,V$1:AQ$1),FALSE)</f>
        <v>19385</v>
      </c>
      <c r="D99" s="2">
        <f t="shared" si="9"/>
        <v>0.40852669069145015</v>
      </c>
      <c r="E99" s="3">
        <f t="shared" si="10"/>
        <v>0</v>
      </c>
      <c r="F99">
        <f t="shared" si="11"/>
        <v>19385</v>
      </c>
      <c r="G99">
        <f t="shared" si="12"/>
        <v>1</v>
      </c>
      <c r="H99">
        <f t="shared" si="13"/>
        <v>1</v>
      </c>
    </row>
    <row r="100" spans="1:8" x14ac:dyDescent="0.3">
      <c r="A100" t="s">
        <v>34</v>
      </c>
      <c r="B100" t="s">
        <v>1</v>
      </c>
      <c r="C100" s="1">
        <f>VLOOKUP(A100,V$2:AQ$26,_xlfn.XMATCH(B100,V$1:AQ$1),FALSE)</f>
        <v>14480</v>
      </c>
      <c r="D100" s="2">
        <f t="shared" si="9"/>
        <v>0.30515689869549639</v>
      </c>
      <c r="E100" s="3">
        <f t="shared" si="10"/>
        <v>0</v>
      </c>
      <c r="F100">
        <f t="shared" si="11"/>
        <v>14480</v>
      </c>
      <c r="G100">
        <f t="shared" si="12"/>
        <v>0</v>
      </c>
      <c r="H100">
        <f t="shared" si="13"/>
        <v>0</v>
      </c>
    </row>
    <row r="101" spans="1:8" x14ac:dyDescent="0.3">
      <c r="A101" t="s">
        <v>34</v>
      </c>
      <c r="B101" t="s">
        <v>3</v>
      </c>
      <c r="C101" s="1">
        <f>VLOOKUP(A101,V$2:AQ$26,_xlfn.XMATCH(B101,V$1:AQ$1),FALSE)</f>
        <v>12706</v>
      </c>
      <c r="D101" s="2">
        <f t="shared" si="9"/>
        <v>0.26777096373100673</v>
      </c>
      <c r="E101" s="3">
        <f t="shared" si="10"/>
        <v>0</v>
      </c>
      <c r="F101">
        <f t="shared" si="11"/>
        <v>12706</v>
      </c>
      <c r="G101">
        <f t="shared" si="12"/>
        <v>0</v>
      </c>
      <c r="H101">
        <f t="shared" si="13"/>
        <v>0</v>
      </c>
    </row>
    <row r="102" spans="1:8" x14ac:dyDescent="0.3">
      <c r="A102" t="s">
        <v>34</v>
      </c>
      <c r="B102" t="s">
        <v>5</v>
      </c>
      <c r="C102" s="1">
        <f>VLOOKUP(A102,V$2:AQ$26,_xlfn.XMATCH(B102,V$1:AQ$1),FALSE)</f>
        <v>4428</v>
      </c>
      <c r="D102" s="2">
        <f t="shared" si="9"/>
        <v>9.3317316811026105E-2</v>
      </c>
      <c r="E102" s="3">
        <f t="shared" si="10"/>
        <v>0</v>
      </c>
      <c r="F102">
        <f t="shared" si="11"/>
        <v>4428</v>
      </c>
      <c r="G102">
        <f t="shared" si="12"/>
        <v>0</v>
      </c>
      <c r="H102">
        <f t="shared" si="13"/>
        <v>0</v>
      </c>
    </row>
    <row r="103" spans="1:8" x14ac:dyDescent="0.3">
      <c r="A103" t="s">
        <v>34</v>
      </c>
      <c r="B103" t="s">
        <v>7</v>
      </c>
      <c r="C103" s="1">
        <f>VLOOKUP(A103,V$2:AQ$26,_xlfn.XMATCH(B103,V$1:AQ$1),FALSE)</f>
        <v>3951</v>
      </c>
      <c r="D103" s="2">
        <f t="shared" si="9"/>
        <v>8.3264841626098499E-2</v>
      </c>
      <c r="E103" s="3">
        <f t="shared" si="10"/>
        <v>0</v>
      </c>
      <c r="F103">
        <f t="shared" si="11"/>
        <v>3951</v>
      </c>
      <c r="G103">
        <f t="shared" si="12"/>
        <v>0</v>
      </c>
      <c r="H103">
        <f t="shared" si="13"/>
        <v>0</v>
      </c>
    </row>
    <row r="104" spans="1:8" x14ac:dyDescent="0.3">
      <c r="A104" t="s">
        <v>34</v>
      </c>
      <c r="B104" t="s">
        <v>9</v>
      </c>
      <c r="C104" s="1">
        <f>VLOOKUP(A104,V$2:AQ$26,_xlfn.XMATCH(B104,V$1:AQ$1),FALSE)</f>
        <v>3852</v>
      </c>
      <c r="D104" s="2">
        <f t="shared" si="9"/>
        <v>8.1178478851868241E-2</v>
      </c>
      <c r="E104" s="3">
        <f t="shared" si="10"/>
        <v>0</v>
      </c>
      <c r="F104">
        <f t="shared" si="11"/>
        <v>3852</v>
      </c>
      <c r="G104">
        <f t="shared" si="12"/>
        <v>0</v>
      </c>
      <c r="H104">
        <f t="shared" si="13"/>
        <v>0</v>
      </c>
    </row>
    <row r="105" spans="1:8" x14ac:dyDescent="0.3">
      <c r="A105" t="s">
        <v>34</v>
      </c>
      <c r="B105" t="s">
        <v>54</v>
      </c>
      <c r="C105" s="1">
        <f>VLOOKUP(A105,V$2:AQ$26,_xlfn.XMATCH(B105,V$1:AQ$1),FALSE)</f>
        <v>3536</v>
      </c>
      <c r="D105" s="2">
        <f t="shared" si="9"/>
        <v>7.4518977471496911E-2</v>
      </c>
      <c r="E105" s="3">
        <f t="shared" si="10"/>
        <v>0</v>
      </c>
      <c r="F105">
        <f t="shared" si="11"/>
        <v>3536</v>
      </c>
      <c r="G105">
        <f t="shared" si="12"/>
        <v>0</v>
      </c>
      <c r="H105">
        <f t="shared" si="13"/>
        <v>0</v>
      </c>
    </row>
    <row r="106" spans="1:8" x14ac:dyDescent="0.3">
      <c r="A106" t="s">
        <v>34</v>
      </c>
      <c r="B106" t="s">
        <v>10</v>
      </c>
      <c r="C106" s="1">
        <f>VLOOKUP(A106,V$2:AQ$26,_xlfn.XMATCH(B106,V$1:AQ$1),FALSE)</f>
        <v>3107</v>
      </c>
      <c r="D106" s="2">
        <f t="shared" si="9"/>
        <v>6.5478072116499128E-2</v>
      </c>
      <c r="E106" s="3">
        <f t="shared" si="10"/>
        <v>0</v>
      </c>
      <c r="F106">
        <f t="shared" si="11"/>
        <v>3107</v>
      </c>
      <c r="G106">
        <f t="shared" si="12"/>
        <v>0</v>
      </c>
      <c r="H106">
        <f t="shared" si="13"/>
        <v>0</v>
      </c>
    </row>
    <row r="107" spans="1:8" x14ac:dyDescent="0.3">
      <c r="A107" t="s">
        <v>34</v>
      </c>
      <c r="B107" t="s">
        <v>11</v>
      </c>
      <c r="C107" s="1">
        <f>VLOOKUP(A107,V$2:AQ$26,_xlfn.XMATCH(B107,V$1:AQ$1),FALSE)</f>
        <v>2561</v>
      </c>
      <c r="D107" s="2">
        <f t="shared" si="9"/>
        <v>5.3971465301047399E-2</v>
      </c>
      <c r="E107" s="3">
        <f t="shared" si="10"/>
        <v>0</v>
      </c>
      <c r="F107">
        <f t="shared" si="11"/>
        <v>2561</v>
      </c>
      <c r="G107">
        <f t="shared" si="12"/>
        <v>0</v>
      </c>
      <c r="H107">
        <f t="shared" si="13"/>
        <v>0</v>
      </c>
    </row>
    <row r="108" spans="1:8" x14ac:dyDescent="0.3">
      <c r="A108" t="s">
        <v>34</v>
      </c>
      <c r="B108" t="s">
        <v>12</v>
      </c>
      <c r="C108" s="1">
        <f>VLOOKUP(A108,V$2:AQ$26,_xlfn.XMATCH(B108,V$1:AQ$1),FALSE)</f>
        <v>2296</v>
      </c>
      <c r="D108" s="2">
        <f t="shared" si="9"/>
        <v>4.8386756864976503E-2</v>
      </c>
      <c r="E108" s="3">
        <f t="shared" si="10"/>
        <v>0</v>
      </c>
      <c r="F108">
        <f t="shared" si="11"/>
        <v>2296</v>
      </c>
      <c r="G108">
        <f t="shared" si="12"/>
        <v>0</v>
      </c>
      <c r="H108">
        <f t="shared" si="13"/>
        <v>0</v>
      </c>
    </row>
    <row r="109" spans="1:8" x14ac:dyDescent="0.3">
      <c r="A109" t="s">
        <v>34</v>
      </c>
      <c r="B109" t="s">
        <v>4</v>
      </c>
      <c r="C109" s="1">
        <f>VLOOKUP(A109,V$2:AQ$26,_xlfn.XMATCH(B109,V$1:AQ$1),FALSE)</f>
        <v>2234</v>
      </c>
      <c r="D109" s="2">
        <f t="shared" si="9"/>
        <v>4.7080145834650484E-2</v>
      </c>
      <c r="E109" s="3">
        <f t="shared" si="10"/>
        <v>0</v>
      </c>
      <c r="F109">
        <f t="shared" si="11"/>
        <v>2234</v>
      </c>
      <c r="G109">
        <f t="shared" si="12"/>
        <v>0</v>
      </c>
      <c r="H109">
        <f t="shared" si="13"/>
        <v>0</v>
      </c>
    </row>
    <row r="110" spans="1:8" x14ac:dyDescent="0.3">
      <c r="A110" t="s">
        <v>34</v>
      </c>
      <c r="B110" t="s">
        <v>6</v>
      </c>
      <c r="C110" s="1">
        <f>VLOOKUP(A110,V$2:AQ$26,_xlfn.XMATCH(B110,V$1:AQ$1),FALSE)</f>
        <v>1754</v>
      </c>
      <c r="D110" s="2">
        <f t="shared" si="9"/>
        <v>3.696444753535226E-2</v>
      </c>
      <c r="E110" s="3">
        <f t="shared" si="10"/>
        <v>0</v>
      </c>
      <c r="F110">
        <f t="shared" si="11"/>
        <v>1754</v>
      </c>
      <c r="G110">
        <f t="shared" si="12"/>
        <v>0</v>
      </c>
      <c r="H110">
        <f t="shared" si="13"/>
        <v>0</v>
      </c>
    </row>
    <row r="111" spans="1:8" x14ac:dyDescent="0.3">
      <c r="A111" t="s">
        <v>34</v>
      </c>
      <c r="B111" t="s">
        <v>13</v>
      </c>
      <c r="C111" s="1">
        <f>VLOOKUP(A111,V$2:AQ$26,_xlfn.XMATCH(B111,V$1:AQ$1),FALSE)</f>
        <v>1327</v>
      </c>
      <c r="D111" s="2">
        <f t="shared" si="9"/>
        <v>2.7965690923268213E-2</v>
      </c>
      <c r="E111" s="3">
        <f t="shared" si="10"/>
        <v>0</v>
      </c>
      <c r="F111">
        <f t="shared" si="11"/>
        <v>1327</v>
      </c>
      <c r="G111">
        <f t="shared" si="12"/>
        <v>0</v>
      </c>
      <c r="H111">
        <f t="shared" si="13"/>
        <v>0</v>
      </c>
    </row>
    <row r="112" spans="1:8" x14ac:dyDescent="0.3">
      <c r="A112" t="s">
        <v>34</v>
      </c>
      <c r="B112" t="s">
        <v>56</v>
      </c>
      <c r="C112" s="1">
        <f>VLOOKUP(A112,V$2:AQ$26,_xlfn.XMATCH(B112,V$1:AQ$1),FALSE)</f>
        <v>741</v>
      </c>
      <c r="D112" s="2">
        <f t="shared" si="9"/>
        <v>1.5616109249541632E-2</v>
      </c>
      <c r="E112" s="3">
        <f t="shared" si="10"/>
        <v>0</v>
      </c>
      <c r="F112">
        <f t="shared" si="11"/>
        <v>741</v>
      </c>
      <c r="G112">
        <f t="shared" si="12"/>
        <v>0</v>
      </c>
      <c r="H112">
        <f t="shared" si="13"/>
        <v>0</v>
      </c>
    </row>
    <row r="113" spans="1:8" x14ac:dyDescent="0.3">
      <c r="A113" t="s">
        <v>34</v>
      </c>
      <c r="B113" t="s">
        <v>14</v>
      </c>
      <c r="C113" s="1">
        <f>VLOOKUP(A113,V$2:AQ$26,_xlfn.XMATCH(B113,V$1:AQ$1),FALSE)</f>
        <v>676</v>
      </c>
      <c r="D113" s="2">
        <f t="shared" si="9"/>
        <v>1.4246275104844998E-2</v>
      </c>
      <c r="E113" s="3">
        <f t="shared" si="10"/>
        <v>0</v>
      </c>
      <c r="F113">
        <f t="shared" si="11"/>
        <v>676</v>
      </c>
      <c r="G113">
        <f t="shared" si="12"/>
        <v>0</v>
      </c>
      <c r="H113">
        <f t="shared" si="13"/>
        <v>0</v>
      </c>
    </row>
    <row r="114" spans="1:8" x14ac:dyDescent="0.3">
      <c r="A114" t="s">
        <v>25</v>
      </c>
      <c r="B114" t="s">
        <v>0</v>
      </c>
      <c r="C114" s="1">
        <f>VLOOKUP(A114,V$2:AQ$26,_xlfn.XMATCH(B114,V$1:AQ$1),FALSE)</f>
        <v>449748</v>
      </c>
      <c r="D114" s="2">
        <f t="shared" si="9"/>
        <v>8.826376214306741</v>
      </c>
      <c r="E114" s="3">
        <f t="shared" si="10"/>
        <v>8</v>
      </c>
      <c r="F114">
        <f t="shared" si="11"/>
        <v>42108</v>
      </c>
      <c r="G114">
        <f t="shared" si="12"/>
        <v>1</v>
      </c>
      <c r="H114">
        <f t="shared" si="13"/>
        <v>9</v>
      </c>
    </row>
    <row r="115" spans="1:8" x14ac:dyDescent="0.3">
      <c r="A115" t="s">
        <v>25</v>
      </c>
      <c r="B115" t="s">
        <v>1</v>
      </c>
      <c r="C115" s="1">
        <f>VLOOKUP(A115,V$2:AQ$26,_xlfn.XMATCH(B115,V$1:AQ$1),FALSE)</f>
        <v>27495</v>
      </c>
      <c r="D115" s="2">
        <f t="shared" si="9"/>
        <v>0.53959375919929353</v>
      </c>
      <c r="E115" s="3">
        <f t="shared" si="10"/>
        <v>0</v>
      </c>
      <c r="F115">
        <f t="shared" si="11"/>
        <v>27495</v>
      </c>
      <c r="G115">
        <f t="shared" si="12"/>
        <v>1</v>
      </c>
      <c r="H115">
        <f t="shared" si="13"/>
        <v>1</v>
      </c>
    </row>
    <row r="116" spans="1:8" x14ac:dyDescent="0.3">
      <c r="A116" t="s">
        <v>25</v>
      </c>
      <c r="B116" t="s">
        <v>2</v>
      </c>
      <c r="C116" s="1">
        <f>VLOOKUP(A116,V$2:AQ$26,_xlfn.XMATCH(B116,V$1:AQ$1),FALSE)</f>
        <v>23226</v>
      </c>
      <c r="D116" s="2">
        <f t="shared" si="9"/>
        <v>0.45581395348837211</v>
      </c>
      <c r="E116" s="3">
        <f t="shared" si="10"/>
        <v>0</v>
      </c>
      <c r="F116">
        <f t="shared" si="11"/>
        <v>23226</v>
      </c>
      <c r="G116">
        <f t="shared" si="12"/>
        <v>1</v>
      </c>
      <c r="H116">
        <f t="shared" si="13"/>
        <v>1</v>
      </c>
    </row>
    <row r="117" spans="1:8" x14ac:dyDescent="0.3">
      <c r="A117" t="s">
        <v>25</v>
      </c>
      <c r="B117" t="s">
        <v>3</v>
      </c>
      <c r="C117" s="1">
        <f>VLOOKUP(A117,V$2:AQ$26,_xlfn.XMATCH(B117,V$1:AQ$1),FALSE)</f>
        <v>15474</v>
      </c>
      <c r="D117" s="2">
        <f t="shared" si="9"/>
        <v>0.30367971739770383</v>
      </c>
      <c r="E117" s="3">
        <f t="shared" si="10"/>
        <v>0</v>
      </c>
      <c r="F117">
        <f t="shared" si="11"/>
        <v>15474</v>
      </c>
      <c r="G117">
        <f t="shared" si="12"/>
        <v>0</v>
      </c>
      <c r="H117">
        <f t="shared" si="13"/>
        <v>0</v>
      </c>
    </row>
    <row r="118" spans="1:8" x14ac:dyDescent="0.3">
      <c r="A118" t="s">
        <v>25</v>
      </c>
      <c r="B118" t="s">
        <v>4</v>
      </c>
      <c r="C118" s="1">
        <f>VLOOKUP(A118,V$2:AQ$26,_xlfn.XMATCH(B118,V$1:AQ$1),FALSE)</f>
        <v>8462</v>
      </c>
      <c r="D118" s="2">
        <f t="shared" si="9"/>
        <v>0.16606809930330685</v>
      </c>
      <c r="E118" s="3">
        <f t="shared" si="10"/>
        <v>0</v>
      </c>
      <c r="F118">
        <f t="shared" si="11"/>
        <v>8462</v>
      </c>
      <c r="G118">
        <f t="shared" si="12"/>
        <v>0</v>
      </c>
      <c r="H118">
        <f t="shared" si="13"/>
        <v>0</v>
      </c>
    </row>
    <row r="119" spans="1:8" x14ac:dyDescent="0.3">
      <c r="A119" t="s">
        <v>25</v>
      </c>
      <c r="B119" t="s">
        <v>5</v>
      </c>
      <c r="C119" s="1">
        <f>VLOOKUP(A119,V$2:AQ$26,_xlfn.XMATCH(B119,V$1:AQ$1),FALSE)</f>
        <v>4609</v>
      </c>
      <c r="D119" s="2">
        <f t="shared" si="9"/>
        <v>9.04523599254244E-2</v>
      </c>
      <c r="E119" s="3">
        <f t="shared" si="10"/>
        <v>0</v>
      </c>
      <c r="F119">
        <f t="shared" si="11"/>
        <v>4609</v>
      </c>
      <c r="G119">
        <f t="shared" si="12"/>
        <v>0</v>
      </c>
      <c r="H119">
        <f t="shared" si="13"/>
        <v>0</v>
      </c>
    </row>
    <row r="120" spans="1:8" x14ac:dyDescent="0.3">
      <c r="A120" t="s">
        <v>25</v>
      </c>
      <c r="B120" t="s">
        <v>6</v>
      </c>
      <c r="C120" s="1">
        <f>VLOOKUP(A120,V$2:AQ$26,_xlfn.XMATCH(B120,V$1:AQ$1),FALSE)</f>
        <v>4546</v>
      </c>
      <c r="D120" s="2">
        <f t="shared" si="9"/>
        <v>8.9215974879795892E-2</v>
      </c>
      <c r="E120" s="3">
        <f t="shared" si="10"/>
        <v>0</v>
      </c>
      <c r="F120">
        <f t="shared" si="11"/>
        <v>4546</v>
      </c>
      <c r="G120">
        <f t="shared" si="12"/>
        <v>0</v>
      </c>
      <c r="H120">
        <f t="shared" si="13"/>
        <v>0</v>
      </c>
    </row>
    <row r="121" spans="1:8" x14ac:dyDescent="0.3">
      <c r="A121" t="s">
        <v>25</v>
      </c>
      <c r="B121" t="s">
        <v>7</v>
      </c>
      <c r="C121" s="1">
        <f>VLOOKUP(A121,V$2:AQ$26,_xlfn.XMATCH(B121,V$1:AQ$1),FALSE)</f>
        <v>4265</v>
      </c>
      <c r="D121" s="2">
        <f t="shared" si="9"/>
        <v>8.3701305073103721E-2</v>
      </c>
      <c r="E121" s="3">
        <f t="shared" si="10"/>
        <v>0</v>
      </c>
      <c r="F121">
        <f t="shared" si="11"/>
        <v>4265</v>
      </c>
      <c r="G121">
        <f t="shared" si="12"/>
        <v>0</v>
      </c>
      <c r="H121">
        <f t="shared" si="13"/>
        <v>0</v>
      </c>
    </row>
    <row r="122" spans="1:8" x14ac:dyDescent="0.3">
      <c r="A122" t="s">
        <v>25</v>
      </c>
      <c r="B122" t="s">
        <v>54</v>
      </c>
      <c r="C122" s="1">
        <f>VLOOKUP(A122,V$2:AQ$26,_xlfn.XMATCH(B122,V$1:AQ$1),FALSE)</f>
        <v>4264</v>
      </c>
      <c r="D122" s="2">
        <f t="shared" si="9"/>
        <v>8.3681679913649304E-2</v>
      </c>
      <c r="E122" s="3">
        <f t="shared" si="10"/>
        <v>0</v>
      </c>
      <c r="F122">
        <f t="shared" si="11"/>
        <v>4264</v>
      </c>
      <c r="G122">
        <f t="shared" si="12"/>
        <v>0</v>
      </c>
      <c r="H122">
        <f t="shared" si="13"/>
        <v>0</v>
      </c>
    </row>
    <row r="123" spans="1:8" x14ac:dyDescent="0.3">
      <c r="A123" t="s">
        <v>25</v>
      </c>
      <c r="B123" t="s">
        <v>8</v>
      </c>
      <c r="C123" s="1">
        <f>VLOOKUP(A123,V$2:AQ$26,_xlfn.XMATCH(B123,V$1:AQ$1),FALSE)</f>
        <v>3724</v>
      </c>
      <c r="D123" s="2">
        <f t="shared" si="9"/>
        <v>7.3084093808262196E-2</v>
      </c>
      <c r="E123" s="3">
        <f t="shared" si="10"/>
        <v>0</v>
      </c>
      <c r="F123">
        <f t="shared" si="11"/>
        <v>3724</v>
      </c>
      <c r="G123">
        <f t="shared" si="12"/>
        <v>0</v>
      </c>
      <c r="H123">
        <f t="shared" si="13"/>
        <v>0</v>
      </c>
    </row>
    <row r="124" spans="1:8" x14ac:dyDescent="0.3">
      <c r="A124" t="s">
        <v>25</v>
      </c>
      <c r="B124" t="s">
        <v>9</v>
      </c>
      <c r="C124" s="1">
        <f>VLOOKUP(A124,V$2:AQ$26,_xlfn.XMATCH(B124,V$1:AQ$1),FALSE)</f>
        <v>3662</v>
      </c>
      <c r="D124" s="2">
        <f t="shared" si="9"/>
        <v>7.186733392208812E-2</v>
      </c>
      <c r="E124" s="3">
        <f t="shared" si="10"/>
        <v>0</v>
      </c>
      <c r="F124">
        <f t="shared" si="11"/>
        <v>3662</v>
      </c>
      <c r="G124">
        <f t="shared" si="12"/>
        <v>0</v>
      </c>
      <c r="H124">
        <f t="shared" si="13"/>
        <v>0</v>
      </c>
    </row>
    <row r="125" spans="1:8" x14ac:dyDescent="0.3">
      <c r="A125" t="s">
        <v>25</v>
      </c>
      <c r="B125" t="s">
        <v>10</v>
      </c>
      <c r="C125" s="1">
        <f>VLOOKUP(A125,V$2:AQ$26,_xlfn.XMATCH(B125,V$1:AQ$1),FALSE)</f>
        <v>3136</v>
      </c>
      <c r="D125" s="2">
        <f t="shared" si="9"/>
        <v>6.1544500049062902E-2</v>
      </c>
      <c r="E125" s="3">
        <f t="shared" si="10"/>
        <v>0</v>
      </c>
      <c r="F125">
        <f t="shared" si="11"/>
        <v>3136</v>
      </c>
      <c r="G125">
        <f t="shared" si="12"/>
        <v>0</v>
      </c>
      <c r="H125">
        <f t="shared" si="13"/>
        <v>0</v>
      </c>
    </row>
    <row r="126" spans="1:8" x14ac:dyDescent="0.3">
      <c r="A126" t="s">
        <v>25</v>
      </c>
      <c r="B126" t="s">
        <v>11</v>
      </c>
      <c r="C126" s="1">
        <f>VLOOKUP(A126,V$2:AQ$26,_xlfn.XMATCH(B126,V$1:AQ$1),FALSE)</f>
        <v>2467</v>
      </c>
      <c r="D126" s="2">
        <f t="shared" si="9"/>
        <v>4.8415268374055541E-2</v>
      </c>
      <c r="E126" s="3">
        <f t="shared" si="10"/>
        <v>0</v>
      </c>
      <c r="F126">
        <f t="shared" si="11"/>
        <v>2467</v>
      </c>
      <c r="G126">
        <f t="shared" si="12"/>
        <v>0</v>
      </c>
      <c r="H126">
        <f t="shared" si="13"/>
        <v>0</v>
      </c>
    </row>
    <row r="127" spans="1:8" x14ac:dyDescent="0.3">
      <c r="A127" t="s">
        <v>25</v>
      </c>
      <c r="B127" t="s">
        <v>12</v>
      </c>
      <c r="C127" s="1">
        <f>VLOOKUP(A127,V$2:AQ$26,_xlfn.XMATCH(B127,V$1:AQ$1),FALSE)</f>
        <v>2171</v>
      </c>
      <c r="D127" s="2">
        <f t="shared" si="9"/>
        <v>4.2606221175547049E-2</v>
      </c>
      <c r="E127" s="3">
        <f t="shared" si="10"/>
        <v>0</v>
      </c>
      <c r="F127">
        <f t="shared" si="11"/>
        <v>2171</v>
      </c>
      <c r="G127">
        <f t="shared" si="12"/>
        <v>0</v>
      </c>
      <c r="H127">
        <f t="shared" si="13"/>
        <v>0</v>
      </c>
    </row>
    <row r="128" spans="1:8" x14ac:dyDescent="0.3">
      <c r="A128" t="s">
        <v>25</v>
      </c>
      <c r="B128" t="s">
        <v>53</v>
      </c>
      <c r="C128" s="1">
        <f>VLOOKUP(A128,V$2:AQ$26,_xlfn.XMATCH(B128,V$1:AQ$1),FALSE)</f>
        <v>1689</v>
      </c>
      <c r="D128" s="2">
        <f t="shared" si="9"/>
        <v>3.3146894318516334E-2</v>
      </c>
      <c r="E128" s="3">
        <f t="shared" si="10"/>
        <v>0</v>
      </c>
      <c r="F128">
        <f t="shared" si="11"/>
        <v>1689</v>
      </c>
      <c r="G128">
        <f t="shared" si="12"/>
        <v>0</v>
      </c>
      <c r="H128">
        <f t="shared" si="13"/>
        <v>0</v>
      </c>
    </row>
    <row r="129" spans="1:8" x14ac:dyDescent="0.3">
      <c r="A129" t="s">
        <v>25</v>
      </c>
      <c r="B129" t="s">
        <v>13</v>
      </c>
      <c r="C129" s="1">
        <f>VLOOKUP(A129,V$2:AQ$26,_xlfn.XMATCH(B129,V$1:AQ$1),FALSE)</f>
        <v>819</v>
      </c>
      <c r="D129" s="2">
        <f t="shared" si="9"/>
        <v>1.6073005593170445E-2</v>
      </c>
      <c r="E129" s="3">
        <f t="shared" si="10"/>
        <v>0</v>
      </c>
      <c r="F129">
        <f t="shared" si="11"/>
        <v>819</v>
      </c>
      <c r="G129">
        <f t="shared" si="12"/>
        <v>0</v>
      </c>
      <c r="H129">
        <f t="shared" si="13"/>
        <v>0</v>
      </c>
    </row>
    <row r="130" spans="1:8" x14ac:dyDescent="0.3">
      <c r="A130" t="s">
        <v>25</v>
      </c>
      <c r="B130" t="s">
        <v>14</v>
      </c>
      <c r="C130" s="1">
        <f>VLOOKUP(A130,V$2:AQ$26,_xlfn.XMATCH(B130,V$1:AQ$1),FALSE)</f>
        <v>751</v>
      </c>
      <c r="D130" s="2">
        <f t="shared" ref="D130:D193" si="14">C130/VLOOKUP(A130,J$2:L$26,3,FALSE)</f>
        <v>1.4738494750269846E-2</v>
      </c>
      <c r="E130" s="3">
        <f t="shared" ref="E130:E193" si="15">ROUNDDOWN(D130,0)</f>
        <v>0</v>
      </c>
      <c r="F130">
        <f t="shared" ref="F130:F193" si="16">C130-(E130*VLOOKUP(A130,J$2:L$26,3,FALSE))</f>
        <v>751</v>
      </c>
      <c r="G130">
        <f t="shared" ref="G130:G193" si="17">IF(F130&gt;=VLOOKUP(A130,J$2:N$26,5,FALSE),1,0)</f>
        <v>0</v>
      </c>
      <c r="H130">
        <f t="shared" ref="H130:H193" si="18">G130+E130</f>
        <v>0</v>
      </c>
    </row>
    <row r="131" spans="1:8" x14ac:dyDescent="0.3">
      <c r="A131" t="s">
        <v>35</v>
      </c>
      <c r="B131" t="s">
        <v>0</v>
      </c>
      <c r="C131" s="1">
        <f>VLOOKUP(A131,V$2:AQ$26,_xlfn.XMATCH(B131,V$1:AQ$1),FALSE)</f>
        <v>17472</v>
      </c>
      <c r="D131" s="2">
        <f t="shared" si="14"/>
        <v>0.82159315339038841</v>
      </c>
      <c r="E131" s="3">
        <f t="shared" si="15"/>
        <v>0</v>
      </c>
      <c r="F131">
        <f t="shared" si="16"/>
        <v>17472</v>
      </c>
      <c r="G131">
        <f t="shared" si="17"/>
        <v>1</v>
      </c>
      <c r="H131">
        <f t="shared" si="18"/>
        <v>1</v>
      </c>
    </row>
    <row r="132" spans="1:8" x14ac:dyDescent="0.3">
      <c r="A132" t="s">
        <v>35</v>
      </c>
      <c r="B132" t="s">
        <v>2</v>
      </c>
      <c r="C132" s="1">
        <f>VLOOKUP(A132,V$2:AQ$26,_xlfn.XMATCH(B132,V$1:AQ$1),FALSE)</f>
        <v>1124</v>
      </c>
      <c r="D132" s="2">
        <f t="shared" si="14"/>
        <v>5.2854321452083138E-2</v>
      </c>
      <c r="E132" s="3">
        <f t="shared" si="15"/>
        <v>0</v>
      </c>
      <c r="F132">
        <f t="shared" si="16"/>
        <v>1124</v>
      </c>
      <c r="G132">
        <f t="shared" si="17"/>
        <v>0</v>
      </c>
      <c r="H132">
        <f t="shared" si="18"/>
        <v>0</v>
      </c>
    </row>
    <row r="133" spans="1:8" x14ac:dyDescent="0.3">
      <c r="A133" t="s">
        <v>35</v>
      </c>
      <c r="B133" t="s">
        <v>3</v>
      </c>
      <c r="C133" s="1">
        <f>VLOOKUP(A133,V$2:AQ$26,_xlfn.XMATCH(B133,V$1:AQ$1),FALSE)</f>
        <v>875</v>
      </c>
      <c r="D133" s="2">
        <f t="shared" si="14"/>
        <v>4.1145490454246217E-2</v>
      </c>
      <c r="E133" s="3">
        <f t="shared" si="15"/>
        <v>0</v>
      </c>
      <c r="F133">
        <f t="shared" si="16"/>
        <v>875</v>
      </c>
      <c r="G133">
        <f t="shared" si="17"/>
        <v>0</v>
      </c>
      <c r="H133">
        <f t="shared" si="18"/>
        <v>0</v>
      </c>
    </row>
    <row r="134" spans="1:8" x14ac:dyDescent="0.3">
      <c r="A134" t="s">
        <v>35</v>
      </c>
      <c r="B134" t="s">
        <v>1</v>
      </c>
      <c r="C134" s="1">
        <f>VLOOKUP(A134,V$2:AQ$26,_xlfn.XMATCH(B134,V$1:AQ$1),FALSE)</f>
        <v>820</v>
      </c>
      <c r="D134" s="2">
        <f t="shared" si="14"/>
        <v>3.8559202482836452E-2</v>
      </c>
      <c r="E134" s="3">
        <f t="shared" si="15"/>
        <v>0</v>
      </c>
      <c r="F134">
        <f t="shared" si="16"/>
        <v>820</v>
      </c>
      <c r="G134">
        <f t="shared" si="17"/>
        <v>0</v>
      </c>
      <c r="H134">
        <f t="shared" si="18"/>
        <v>0</v>
      </c>
    </row>
    <row r="135" spans="1:8" x14ac:dyDescent="0.3">
      <c r="A135" t="s">
        <v>35</v>
      </c>
      <c r="B135" t="s">
        <v>5</v>
      </c>
      <c r="C135" s="1">
        <f>VLOOKUP(A135,V$2:AQ$26,_xlfn.XMATCH(B135,V$1:AQ$1),FALSE)</f>
        <v>343</v>
      </c>
      <c r="D135" s="2">
        <f t="shared" si="14"/>
        <v>1.6129032258064516E-2</v>
      </c>
      <c r="E135" s="3">
        <f t="shared" si="15"/>
        <v>0</v>
      </c>
      <c r="F135">
        <f t="shared" si="16"/>
        <v>343</v>
      </c>
      <c r="G135">
        <f t="shared" si="17"/>
        <v>0</v>
      </c>
      <c r="H135">
        <f t="shared" si="18"/>
        <v>0</v>
      </c>
    </row>
    <row r="136" spans="1:8" x14ac:dyDescent="0.3">
      <c r="A136" t="s">
        <v>35</v>
      </c>
      <c r="B136" t="s">
        <v>7</v>
      </c>
      <c r="C136" s="1">
        <f>VLOOKUP(A136,V$2:AQ$26,_xlfn.XMATCH(B136,V$1:AQ$1),FALSE)</f>
        <v>268</v>
      </c>
      <c r="D136" s="2">
        <f t="shared" si="14"/>
        <v>1.260227593341484E-2</v>
      </c>
      <c r="E136" s="3">
        <f t="shared" si="15"/>
        <v>0</v>
      </c>
      <c r="F136">
        <f t="shared" si="16"/>
        <v>268</v>
      </c>
      <c r="G136">
        <f t="shared" si="17"/>
        <v>0</v>
      </c>
      <c r="H136">
        <f t="shared" si="18"/>
        <v>0</v>
      </c>
    </row>
    <row r="137" spans="1:8" x14ac:dyDescent="0.3">
      <c r="A137" t="s">
        <v>35</v>
      </c>
      <c r="B137" t="s">
        <v>54</v>
      </c>
      <c r="C137" s="1">
        <f>VLOOKUP(A137,V$2:AQ$26,_xlfn.XMATCH(B137,V$1:AQ$1),FALSE)</f>
        <v>155</v>
      </c>
      <c r="D137" s="2">
        <f t="shared" si="14"/>
        <v>7.2886297376093291E-3</v>
      </c>
      <c r="E137" s="3">
        <f t="shared" si="15"/>
        <v>0</v>
      </c>
      <c r="F137">
        <f t="shared" si="16"/>
        <v>155</v>
      </c>
      <c r="G137">
        <f t="shared" si="17"/>
        <v>0</v>
      </c>
      <c r="H137">
        <f t="shared" si="18"/>
        <v>0</v>
      </c>
    </row>
    <row r="138" spans="1:8" x14ac:dyDescent="0.3">
      <c r="A138" t="s">
        <v>35</v>
      </c>
      <c r="B138" t="s">
        <v>6</v>
      </c>
      <c r="C138" s="1">
        <f>VLOOKUP(A138,V$2:AQ$26,_xlfn.XMATCH(B138,V$1:AQ$1),FALSE)</f>
        <v>120</v>
      </c>
      <c r="D138" s="2">
        <f t="shared" si="14"/>
        <v>5.6428101194394807E-3</v>
      </c>
      <c r="E138" s="3">
        <f t="shared" si="15"/>
        <v>0</v>
      </c>
      <c r="F138">
        <f t="shared" si="16"/>
        <v>120</v>
      </c>
      <c r="G138">
        <f t="shared" si="17"/>
        <v>0</v>
      </c>
      <c r="H138">
        <f t="shared" si="18"/>
        <v>0</v>
      </c>
    </row>
    <row r="139" spans="1:8" x14ac:dyDescent="0.3">
      <c r="A139" t="s">
        <v>35</v>
      </c>
      <c r="B139" t="s">
        <v>4</v>
      </c>
      <c r="C139" s="1">
        <f>VLOOKUP(A139,V$2:AQ$26,_xlfn.XMATCH(B139,V$1:AQ$1),FALSE)</f>
        <v>89</v>
      </c>
      <c r="D139" s="2">
        <f t="shared" si="14"/>
        <v>4.1850841719176151E-3</v>
      </c>
      <c r="E139" s="3">
        <f t="shared" si="15"/>
        <v>0</v>
      </c>
      <c r="F139">
        <f t="shared" si="16"/>
        <v>89</v>
      </c>
      <c r="G139">
        <f t="shared" si="17"/>
        <v>0</v>
      </c>
      <c r="H139">
        <f t="shared" si="18"/>
        <v>0</v>
      </c>
    </row>
    <row r="140" spans="1:8" x14ac:dyDescent="0.3">
      <c r="A140" t="s">
        <v>36</v>
      </c>
      <c r="B140" t="s">
        <v>0</v>
      </c>
      <c r="C140" s="1">
        <f>VLOOKUP(A140,V$2:AQ$26,_xlfn.XMATCH(B140,V$1:AQ$1),FALSE)</f>
        <v>39686</v>
      </c>
      <c r="D140" s="2">
        <f t="shared" si="14"/>
        <v>0.79815775712964077</v>
      </c>
      <c r="E140" s="3">
        <f t="shared" si="15"/>
        <v>0</v>
      </c>
      <c r="F140">
        <f t="shared" si="16"/>
        <v>39686</v>
      </c>
      <c r="G140">
        <f t="shared" si="17"/>
        <v>1</v>
      </c>
      <c r="H140">
        <f t="shared" si="18"/>
        <v>1</v>
      </c>
    </row>
    <row r="141" spans="1:8" x14ac:dyDescent="0.3">
      <c r="A141" t="s">
        <v>36</v>
      </c>
      <c r="B141" t="s">
        <v>2</v>
      </c>
      <c r="C141" s="1">
        <f>VLOOKUP(A141,V$2:AQ$26,_xlfn.XMATCH(B141,V$1:AQ$1),FALSE)</f>
        <v>2792</v>
      </c>
      <c r="D141" s="2">
        <f t="shared" si="14"/>
        <v>5.6152206266843648E-2</v>
      </c>
      <c r="E141" s="3">
        <f t="shared" si="15"/>
        <v>0</v>
      </c>
      <c r="F141">
        <f t="shared" si="16"/>
        <v>2792</v>
      </c>
      <c r="G141">
        <f t="shared" si="17"/>
        <v>0</v>
      </c>
      <c r="H141">
        <f t="shared" si="18"/>
        <v>0</v>
      </c>
    </row>
    <row r="142" spans="1:8" x14ac:dyDescent="0.3">
      <c r="A142" t="s">
        <v>36</v>
      </c>
      <c r="B142" t="s">
        <v>3</v>
      </c>
      <c r="C142" s="1">
        <f>VLOOKUP(A142,V$2:AQ$26,_xlfn.XMATCH(B142,V$1:AQ$1),FALSE)</f>
        <v>2516</v>
      </c>
      <c r="D142" s="2">
        <f t="shared" si="14"/>
        <v>5.0601343469691487E-2</v>
      </c>
      <c r="E142" s="3">
        <f t="shared" si="15"/>
        <v>0</v>
      </c>
      <c r="F142">
        <f t="shared" si="16"/>
        <v>2516</v>
      </c>
      <c r="G142">
        <f t="shared" si="17"/>
        <v>0</v>
      </c>
      <c r="H142">
        <f t="shared" si="18"/>
        <v>0</v>
      </c>
    </row>
    <row r="143" spans="1:8" x14ac:dyDescent="0.3">
      <c r="A143" t="s">
        <v>36</v>
      </c>
      <c r="B143" t="s">
        <v>1</v>
      </c>
      <c r="C143" s="1">
        <f>VLOOKUP(A143,V$2:AQ$26,_xlfn.XMATCH(B143,V$1:AQ$1),FALSE)</f>
        <v>1773</v>
      </c>
      <c r="D143" s="2">
        <f t="shared" si="14"/>
        <v>3.5658259925184024E-2</v>
      </c>
      <c r="E143" s="3">
        <f t="shared" si="15"/>
        <v>0</v>
      </c>
      <c r="F143">
        <f t="shared" si="16"/>
        <v>1773</v>
      </c>
      <c r="G143">
        <f t="shared" si="17"/>
        <v>0</v>
      </c>
      <c r="H143">
        <f t="shared" si="18"/>
        <v>0</v>
      </c>
    </row>
    <row r="144" spans="1:8" x14ac:dyDescent="0.3">
      <c r="A144" t="s">
        <v>36</v>
      </c>
      <c r="B144" t="s">
        <v>5</v>
      </c>
      <c r="C144" s="1">
        <f>VLOOKUP(A144,V$2:AQ$26,_xlfn.XMATCH(B144,V$1:AQ$1),FALSE)</f>
        <v>1237</v>
      </c>
      <c r="D144" s="2">
        <f t="shared" si="14"/>
        <v>2.4878323478540687E-2</v>
      </c>
      <c r="E144" s="3">
        <f t="shared" si="15"/>
        <v>0</v>
      </c>
      <c r="F144">
        <f t="shared" si="16"/>
        <v>1237</v>
      </c>
      <c r="G144">
        <f t="shared" si="17"/>
        <v>0</v>
      </c>
      <c r="H144">
        <f t="shared" si="18"/>
        <v>0</v>
      </c>
    </row>
    <row r="145" spans="1:8" x14ac:dyDescent="0.3">
      <c r="A145" t="s">
        <v>36</v>
      </c>
      <c r="B145" t="s">
        <v>7</v>
      </c>
      <c r="C145" s="1">
        <f>VLOOKUP(A145,V$2:AQ$26,_xlfn.XMATCH(B145,V$1:AQ$1),FALSE)</f>
        <v>785</v>
      </c>
      <c r="D145" s="2">
        <f t="shared" si="14"/>
        <v>1.5787780057117572E-2</v>
      </c>
      <c r="E145" s="3">
        <f t="shared" si="15"/>
        <v>0</v>
      </c>
      <c r="F145">
        <f t="shared" si="16"/>
        <v>785</v>
      </c>
      <c r="G145">
        <f t="shared" si="17"/>
        <v>0</v>
      </c>
      <c r="H145">
        <f t="shared" si="18"/>
        <v>0</v>
      </c>
    </row>
    <row r="146" spans="1:8" x14ac:dyDescent="0.3">
      <c r="A146" t="s">
        <v>36</v>
      </c>
      <c r="B146" t="s">
        <v>54</v>
      </c>
      <c r="C146" s="1">
        <f>VLOOKUP(A146,V$2:AQ$26,_xlfn.XMATCH(B146,V$1:AQ$1),FALSE)</f>
        <v>378</v>
      </c>
      <c r="D146" s="2">
        <f t="shared" si="14"/>
        <v>7.6022686134910103E-3</v>
      </c>
      <c r="E146" s="3">
        <f t="shared" si="15"/>
        <v>0</v>
      </c>
      <c r="F146">
        <f t="shared" si="16"/>
        <v>378</v>
      </c>
      <c r="G146">
        <f t="shared" si="17"/>
        <v>0</v>
      </c>
      <c r="H146">
        <f t="shared" si="18"/>
        <v>0</v>
      </c>
    </row>
    <row r="147" spans="1:8" x14ac:dyDescent="0.3">
      <c r="A147" t="s">
        <v>36</v>
      </c>
      <c r="B147" t="s">
        <v>6</v>
      </c>
      <c r="C147" s="1">
        <f>VLOOKUP(A147,V$2:AQ$26,_xlfn.XMATCH(B147,V$1:AQ$1),FALSE)</f>
        <v>322</v>
      </c>
      <c r="D147" s="2">
        <f t="shared" si="14"/>
        <v>6.4760065966775271E-3</v>
      </c>
      <c r="E147" s="3">
        <f t="shared" si="15"/>
        <v>0</v>
      </c>
      <c r="F147">
        <f t="shared" si="16"/>
        <v>322</v>
      </c>
      <c r="G147">
        <f t="shared" si="17"/>
        <v>0</v>
      </c>
      <c r="H147">
        <f t="shared" si="18"/>
        <v>0</v>
      </c>
    </row>
    <row r="148" spans="1:8" x14ac:dyDescent="0.3">
      <c r="A148" t="s">
        <v>36</v>
      </c>
      <c r="B148" t="s">
        <v>4</v>
      </c>
      <c r="C148" s="1">
        <f>VLOOKUP(A148,V$2:AQ$26,_xlfn.XMATCH(B148,V$1:AQ$1),FALSE)</f>
        <v>233</v>
      </c>
      <c r="D148" s="2">
        <f t="shared" si="14"/>
        <v>4.686054462813242E-3</v>
      </c>
      <c r="E148" s="3">
        <f t="shared" si="15"/>
        <v>0</v>
      </c>
      <c r="F148">
        <f t="shared" si="16"/>
        <v>233</v>
      </c>
      <c r="G148">
        <f t="shared" si="17"/>
        <v>0</v>
      </c>
      <c r="H148">
        <f t="shared" si="18"/>
        <v>0</v>
      </c>
    </row>
    <row r="149" spans="1:8" x14ac:dyDescent="0.3">
      <c r="A149" t="s">
        <v>37</v>
      </c>
      <c r="B149" t="s">
        <v>0</v>
      </c>
      <c r="C149" s="1">
        <f>VLOOKUP(A149,V$2:AQ$26,_xlfn.XMATCH(B149,V$1:AQ$1),FALSE)</f>
        <v>109778</v>
      </c>
      <c r="D149" s="2">
        <f t="shared" si="14"/>
        <v>2.2786391846731844</v>
      </c>
      <c r="E149" s="3">
        <f t="shared" si="15"/>
        <v>2</v>
      </c>
      <c r="F149">
        <f t="shared" si="16"/>
        <v>13424</v>
      </c>
      <c r="G149">
        <f t="shared" si="17"/>
        <v>1</v>
      </c>
      <c r="H149">
        <f t="shared" si="18"/>
        <v>3</v>
      </c>
    </row>
    <row r="150" spans="1:8" x14ac:dyDescent="0.3">
      <c r="A150" t="s">
        <v>37</v>
      </c>
      <c r="B150" t="s">
        <v>2</v>
      </c>
      <c r="C150" s="1">
        <f>VLOOKUP(A150,V$2:AQ$26,_xlfn.XMATCH(B150,V$1:AQ$1),FALSE)</f>
        <v>11155</v>
      </c>
      <c r="D150" s="2">
        <f t="shared" si="14"/>
        <v>0.23154202212674097</v>
      </c>
      <c r="E150" s="3">
        <f t="shared" si="15"/>
        <v>0</v>
      </c>
      <c r="F150">
        <f t="shared" si="16"/>
        <v>11155</v>
      </c>
      <c r="G150">
        <f t="shared" si="17"/>
        <v>0</v>
      </c>
      <c r="H150">
        <f t="shared" si="18"/>
        <v>0</v>
      </c>
    </row>
    <row r="151" spans="1:8" x14ac:dyDescent="0.3">
      <c r="A151" t="s">
        <v>37</v>
      </c>
      <c r="B151" t="s">
        <v>3</v>
      </c>
      <c r="C151" s="1">
        <f>VLOOKUP(A151,V$2:AQ$26,_xlfn.XMATCH(B151,V$1:AQ$1),FALSE)</f>
        <v>5789</v>
      </c>
      <c r="D151" s="2">
        <f t="shared" si="14"/>
        <v>0.12016107271104469</v>
      </c>
      <c r="E151" s="3">
        <f t="shared" si="15"/>
        <v>0</v>
      </c>
      <c r="F151">
        <f t="shared" si="16"/>
        <v>5789</v>
      </c>
      <c r="G151">
        <f t="shared" si="17"/>
        <v>0</v>
      </c>
      <c r="H151">
        <f t="shared" si="18"/>
        <v>0</v>
      </c>
    </row>
    <row r="152" spans="1:8" x14ac:dyDescent="0.3">
      <c r="A152" t="s">
        <v>37</v>
      </c>
      <c r="B152" t="s">
        <v>1</v>
      </c>
      <c r="C152" s="1">
        <f>VLOOKUP(A152,V$2:AQ$26,_xlfn.XMATCH(B152,V$1:AQ$1),FALSE)</f>
        <v>4201</v>
      </c>
      <c r="D152" s="2">
        <f t="shared" si="14"/>
        <v>8.7199285966332488E-2</v>
      </c>
      <c r="E152" s="3">
        <f t="shared" si="15"/>
        <v>0</v>
      </c>
      <c r="F152">
        <f t="shared" si="16"/>
        <v>4201</v>
      </c>
      <c r="G152">
        <f t="shared" si="17"/>
        <v>0</v>
      </c>
      <c r="H152">
        <f t="shared" si="18"/>
        <v>0</v>
      </c>
    </row>
    <row r="153" spans="1:8" x14ac:dyDescent="0.3">
      <c r="A153" t="s">
        <v>37</v>
      </c>
      <c r="B153" t="s">
        <v>23</v>
      </c>
      <c r="C153" s="1">
        <f>VLOOKUP(A153,V$2:AQ$26,_xlfn.XMATCH(B153,V$1:AQ$1),FALSE)</f>
        <v>2532</v>
      </c>
      <c r="D153" s="2">
        <f t="shared" si="14"/>
        <v>5.2556199016128027E-2</v>
      </c>
      <c r="E153" s="3">
        <f t="shared" si="15"/>
        <v>0</v>
      </c>
      <c r="F153">
        <f t="shared" si="16"/>
        <v>2532</v>
      </c>
      <c r="G153">
        <f t="shared" si="17"/>
        <v>0</v>
      </c>
      <c r="H153">
        <f t="shared" si="18"/>
        <v>0</v>
      </c>
    </row>
    <row r="154" spans="1:8" x14ac:dyDescent="0.3">
      <c r="A154" t="s">
        <v>37</v>
      </c>
      <c r="B154" t="s">
        <v>5</v>
      </c>
      <c r="C154" s="1">
        <f>VLOOKUP(A154,V$2:AQ$26,_xlfn.XMATCH(B154,V$1:AQ$1),FALSE)</f>
        <v>2446</v>
      </c>
      <c r="D154" s="2">
        <f t="shared" si="14"/>
        <v>5.0771114847333793E-2</v>
      </c>
      <c r="E154" s="3">
        <f t="shared" si="15"/>
        <v>0</v>
      </c>
      <c r="F154">
        <f t="shared" si="16"/>
        <v>2446</v>
      </c>
      <c r="G154">
        <f t="shared" si="17"/>
        <v>0</v>
      </c>
      <c r="H154">
        <f t="shared" si="18"/>
        <v>0</v>
      </c>
    </row>
    <row r="155" spans="1:8" x14ac:dyDescent="0.3">
      <c r="A155" t="s">
        <v>37</v>
      </c>
      <c r="B155" t="s">
        <v>11</v>
      </c>
      <c r="C155" s="1">
        <f>VLOOKUP(A155,V$2:AQ$26,_xlfn.XMATCH(B155,V$1:AQ$1),FALSE)</f>
        <v>1760</v>
      </c>
      <c r="D155" s="2">
        <f t="shared" si="14"/>
        <v>3.6531955082300685E-2</v>
      </c>
      <c r="E155" s="3">
        <f t="shared" si="15"/>
        <v>0</v>
      </c>
      <c r="F155">
        <f t="shared" si="16"/>
        <v>1760</v>
      </c>
      <c r="G155">
        <f t="shared" si="17"/>
        <v>0</v>
      </c>
      <c r="H155">
        <f t="shared" si="18"/>
        <v>0</v>
      </c>
    </row>
    <row r="156" spans="1:8" x14ac:dyDescent="0.3">
      <c r="A156" t="s">
        <v>37</v>
      </c>
      <c r="B156" t="s">
        <v>6</v>
      </c>
      <c r="C156" s="1">
        <f>VLOOKUP(A156,V$2:AQ$26,_xlfn.XMATCH(B156,V$1:AQ$1),FALSE)</f>
        <v>1391</v>
      </c>
      <c r="D156" s="2">
        <f t="shared" si="14"/>
        <v>2.8872698590613779E-2</v>
      </c>
      <c r="E156" s="3">
        <f t="shared" si="15"/>
        <v>0</v>
      </c>
      <c r="F156">
        <f t="shared" si="16"/>
        <v>1391</v>
      </c>
      <c r="G156">
        <f t="shared" si="17"/>
        <v>0</v>
      </c>
      <c r="H156">
        <f t="shared" si="18"/>
        <v>0</v>
      </c>
    </row>
    <row r="157" spans="1:8" x14ac:dyDescent="0.3">
      <c r="A157" t="s">
        <v>37</v>
      </c>
      <c r="B157" t="s">
        <v>55</v>
      </c>
      <c r="C157" s="1">
        <f>VLOOKUP(A157,V$2:AQ$26,_xlfn.XMATCH(B157,V$1:AQ$1),FALSE)</f>
        <v>1374</v>
      </c>
      <c r="D157" s="2">
        <f t="shared" si="14"/>
        <v>2.851983311538701E-2</v>
      </c>
      <c r="E157" s="3">
        <f t="shared" si="15"/>
        <v>0</v>
      </c>
      <c r="F157">
        <f t="shared" si="16"/>
        <v>1374</v>
      </c>
      <c r="G157">
        <f t="shared" si="17"/>
        <v>0</v>
      </c>
      <c r="H157">
        <f t="shared" si="18"/>
        <v>0</v>
      </c>
    </row>
    <row r="158" spans="1:8" x14ac:dyDescent="0.3">
      <c r="A158" t="s">
        <v>37</v>
      </c>
      <c r="B158" t="s">
        <v>7</v>
      </c>
      <c r="C158" s="1">
        <f>VLOOKUP(A158,V$2:AQ$26,_xlfn.XMATCH(B158,V$1:AQ$1),FALSE)</f>
        <v>1363</v>
      </c>
      <c r="D158" s="2">
        <f t="shared" si="14"/>
        <v>2.8291508396122631E-2</v>
      </c>
      <c r="E158" s="3">
        <f t="shared" si="15"/>
        <v>0</v>
      </c>
      <c r="F158">
        <f t="shared" si="16"/>
        <v>1363</v>
      </c>
      <c r="G158">
        <f t="shared" si="17"/>
        <v>0</v>
      </c>
      <c r="H158">
        <f t="shared" si="18"/>
        <v>0</v>
      </c>
    </row>
    <row r="159" spans="1:8" x14ac:dyDescent="0.3">
      <c r="A159" t="s">
        <v>37</v>
      </c>
      <c r="B159" t="s">
        <v>54</v>
      </c>
      <c r="C159" s="1">
        <f>VLOOKUP(A159,V$2:AQ$26,_xlfn.XMATCH(B159,V$1:AQ$1),FALSE)</f>
        <v>1217</v>
      </c>
      <c r="D159" s="2">
        <f t="shared" si="14"/>
        <v>2.5261016667704507E-2</v>
      </c>
      <c r="E159" s="3">
        <f t="shared" si="15"/>
        <v>0</v>
      </c>
      <c r="F159">
        <f t="shared" si="16"/>
        <v>1217</v>
      </c>
      <c r="G159">
        <f t="shared" si="17"/>
        <v>0</v>
      </c>
      <c r="H159">
        <f t="shared" si="18"/>
        <v>0</v>
      </c>
    </row>
    <row r="160" spans="1:8" x14ac:dyDescent="0.3">
      <c r="A160" t="s">
        <v>37</v>
      </c>
      <c r="B160" t="s">
        <v>4</v>
      </c>
      <c r="C160" s="1">
        <f>VLOOKUP(A160,V$2:AQ$26,_xlfn.XMATCH(B160,V$1:AQ$1),FALSE)</f>
        <v>1126</v>
      </c>
      <c r="D160" s="2">
        <f t="shared" si="14"/>
        <v>2.3372148535608279E-2</v>
      </c>
      <c r="E160" s="3">
        <f t="shared" si="15"/>
        <v>0</v>
      </c>
      <c r="F160">
        <f t="shared" si="16"/>
        <v>1126</v>
      </c>
      <c r="G160">
        <f t="shared" si="17"/>
        <v>0</v>
      </c>
      <c r="H160">
        <f t="shared" si="18"/>
        <v>0</v>
      </c>
    </row>
    <row r="161" spans="1:8" x14ac:dyDescent="0.3">
      <c r="A161" t="s">
        <v>37</v>
      </c>
      <c r="B161" t="s">
        <v>56</v>
      </c>
      <c r="C161" s="1">
        <f>VLOOKUP(A161,V$2:AQ$26,_xlfn.XMATCH(B161,V$1:AQ$1),FALSE)</f>
        <v>400</v>
      </c>
      <c r="D161" s="2">
        <f t="shared" si="14"/>
        <v>8.3027170641592467E-3</v>
      </c>
      <c r="E161" s="3">
        <f t="shared" si="15"/>
        <v>0</v>
      </c>
      <c r="F161">
        <f t="shared" si="16"/>
        <v>400</v>
      </c>
      <c r="G161">
        <f t="shared" si="17"/>
        <v>0</v>
      </c>
      <c r="H161">
        <f t="shared" si="18"/>
        <v>0</v>
      </c>
    </row>
    <row r="162" spans="1:8" x14ac:dyDescent="0.3">
      <c r="A162" t="s">
        <v>38</v>
      </c>
      <c r="B162" t="s">
        <v>0</v>
      </c>
      <c r="C162" s="1">
        <f>VLOOKUP(A162,V$2:AQ$26,_xlfn.XMATCH(B162,V$1:AQ$1),FALSE)</f>
        <v>25577</v>
      </c>
      <c r="D162" s="2">
        <f t="shared" si="14"/>
        <v>0.80410588531187122</v>
      </c>
      <c r="E162" s="3">
        <f t="shared" si="15"/>
        <v>0</v>
      </c>
      <c r="F162">
        <f t="shared" si="16"/>
        <v>25577</v>
      </c>
      <c r="G162">
        <f t="shared" si="17"/>
        <v>1</v>
      </c>
      <c r="H162">
        <f t="shared" si="18"/>
        <v>1</v>
      </c>
    </row>
    <row r="163" spans="1:8" x14ac:dyDescent="0.3">
      <c r="A163" t="s">
        <v>38</v>
      </c>
      <c r="B163" t="s">
        <v>55</v>
      </c>
      <c r="C163" s="1">
        <f>VLOOKUP(A163,V$2:AQ$26,_xlfn.XMATCH(B163,V$1:AQ$1),FALSE)</f>
        <v>1389</v>
      </c>
      <c r="D163" s="2">
        <f t="shared" si="14"/>
        <v>4.3668259557344068E-2</v>
      </c>
      <c r="E163" s="3">
        <f t="shared" si="15"/>
        <v>0</v>
      </c>
      <c r="F163">
        <f t="shared" si="16"/>
        <v>1389</v>
      </c>
      <c r="G163">
        <f t="shared" si="17"/>
        <v>0</v>
      </c>
      <c r="H163">
        <f t="shared" si="18"/>
        <v>0</v>
      </c>
    </row>
    <row r="164" spans="1:8" x14ac:dyDescent="0.3">
      <c r="A164" t="s">
        <v>38</v>
      </c>
      <c r="B164" t="s">
        <v>2</v>
      </c>
      <c r="C164" s="1">
        <f>VLOOKUP(A164,V$2:AQ$26,_xlfn.XMATCH(B164,V$1:AQ$1),FALSE)</f>
        <v>1097</v>
      </c>
      <c r="D164" s="2">
        <f t="shared" si="14"/>
        <v>3.4488179074446679E-2</v>
      </c>
      <c r="E164" s="3">
        <f t="shared" si="15"/>
        <v>0</v>
      </c>
      <c r="F164">
        <f t="shared" si="16"/>
        <v>1097</v>
      </c>
      <c r="G164">
        <f t="shared" si="17"/>
        <v>0</v>
      </c>
      <c r="H164">
        <f t="shared" si="18"/>
        <v>0</v>
      </c>
    </row>
    <row r="165" spans="1:8" x14ac:dyDescent="0.3">
      <c r="A165" t="s">
        <v>38</v>
      </c>
      <c r="B165" t="s">
        <v>1</v>
      </c>
      <c r="C165" s="1">
        <f>VLOOKUP(A165,V$2:AQ$26,_xlfn.XMATCH(B165,V$1:AQ$1),FALSE)</f>
        <v>1074</v>
      </c>
      <c r="D165" s="2">
        <f t="shared" si="14"/>
        <v>3.376509054325956E-2</v>
      </c>
      <c r="E165" s="3">
        <f t="shared" si="15"/>
        <v>0</v>
      </c>
      <c r="F165">
        <f t="shared" si="16"/>
        <v>1074</v>
      </c>
      <c r="G165">
        <f t="shared" si="17"/>
        <v>0</v>
      </c>
      <c r="H165">
        <f t="shared" si="18"/>
        <v>0</v>
      </c>
    </row>
    <row r="166" spans="1:8" x14ac:dyDescent="0.3">
      <c r="A166" t="s">
        <v>38</v>
      </c>
      <c r="B166" t="s">
        <v>3</v>
      </c>
      <c r="C166" s="1">
        <f>VLOOKUP(A166,V$2:AQ$26,_xlfn.XMATCH(B166,V$1:AQ$1),FALSE)</f>
        <v>968</v>
      </c>
      <c r="D166" s="2">
        <f t="shared" si="14"/>
        <v>3.0432595573440645E-2</v>
      </c>
      <c r="E166" s="3">
        <f t="shared" si="15"/>
        <v>0</v>
      </c>
      <c r="F166">
        <f t="shared" si="16"/>
        <v>968</v>
      </c>
      <c r="G166">
        <f t="shared" si="17"/>
        <v>0</v>
      </c>
      <c r="H166">
        <f t="shared" si="18"/>
        <v>0</v>
      </c>
    </row>
    <row r="167" spans="1:8" x14ac:dyDescent="0.3">
      <c r="A167" t="s">
        <v>38</v>
      </c>
      <c r="B167" t="s">
        <v>5</v>
      </c>
      <c r="C167" s="1">
        <f>VLOOKUP(A167,V$2:AQ$26,_xlfn.XMATCH(B167,V$1:AQ$1),FALSE)</f>
        <v>554</v>
      </c>
      <c r="D167" s="2">
        <f t="shared" si="14"/>
        <v>1.7417002012072434E-2</v>
      </c>
      <c r="E167" s="3">
        <f t="shared" si="15"/>
        <v>0</v>
      </c>
      <c r="F167">
        <f t="shared" si="16"/>
        <v>554</v>
      </c>
      <c r="G167">
        <f t="shared" si="17"/>
        <v>0</v>
      </c>
      <c r="H167">
        <f t="shared" si="18"/>
        <v>0</v>
      </c>
    </row>
    <row r="168" spans="1:8" x14ac:dyDescent="0.3">
      <c r="A168" t="s">
        <v>38</v>
      </c>
      <c r="B168" t="s">
        <v>7</v>
      </c>
      <c r="C168" s="1">
        <f>VLOOKUP(A168,V$2:AQ$26,_xlfn.XMATCH(B168,V$1:AQ$1),FALSE)</f>
        <v>477</v>
      </c>
      <c r="D168" s="2">
        <f t="shared" si="14"/>
        <v>1.499622736418511E-2</v>
      </c>
      <c r="E168" s="3">
        <f t="shared" si="15"/>
        <v>0</v>
      </c>
      <c r="F168">
        <f t="shared" si="16"/>
        <v>477</v>
      </c>
      <c r="G168">
        <f t="shared" si="17"/>
        <v>0</v>
      </c>
      <c r="H168">
        <f t="shared" si="18"/>
        <v>0</v>
      </c>
    </row>
    <row r="169" spans="1:8" x14ac:dyDescent="0.3">
      <c r="A169" t="s">
        <v>38</v>
      </c>
      <c r="B169" t="s">
        <v>6</v>
      </c>
      <c r="C169" s="1">
        <f>VLOOKUP(A169,V$2:AQ$26,_xlfn.XMATCH(B169,V$1:AQ$1),FALSE)</f>
        <v>287</v>
      </c>
      <c r="D169" s="2">
        <f t="shared" si="14"/>
        <v>9.0228873239436621E-3</v>
      </c>
      <c r="E169" s="3">
        <f t="shared" si="15"/>
        <v>0</v>
      </c>
      <c r="F169">
        <f t="shared" si="16"/>
        <v>287</v>
      </c>
      <c r="G169">
        <f t="shared" si="17"/>
        <v>0</v>
      </c>
      <c r="H169">
        <f t="shared" si="18"/>
        <v>0</v>
      </c>
    </row>
    <row r="170" spans="1:8" x14ac:dyDescent="0.3">
      <c r="A170" t="s">
        <v>38</v>
      </c>
      <c r="B170" t="s">
        <v>54</v>
      </c>
      <c r="C170" s="1">
        <f>VLOOKUP(A170,V$2:AQ$26,_xlfn.XMATCH(B170,V$1:AQ$1),FALSE)</f>
        <v>243</v>
      </c>
      <c r="D170" s="2">
        <f t="shared" si="14"/>
        <v>7.6395875251509052E-3</v>
      </c>
      <c r="E170" s="3">
        <f t="shared" si="15"/>
        <v>0</v>
      </c>
      <c r="F170">
        <f t="shared" si="16"/>
        <v>243</v>
      </c>
      <c r="G170">
        <f t="shared" si="17"/>
        <v>0</v>
      </c>
      <c r="H170">
        <f t="shared" si="18"/>
        <v>0</v>
      </c>
    </row>
    <row r="171" spans="1:8" x14ac:dyDescent="0.3">
      <c r="A171" t="s">
        <v>38</v>
      </c>
      <c r="B171" t="s">
        <v>4</v>
      </c>
      <c r="C171" s="1">
        <f>VLOOKUP(A171,V$2:AQ$26,_xlfn.XMATCH(B171,V$1:AQ$1),FALSE)</f>
        <v>142</v>
      </c>
      <c r="D171" s="2">
        <f t="shared" si="14"/>
        <v>4.464285714285714E-3</v>
      </c>
      <c r="E171" s="3">
        <f t="shared" si="15"/>
        <v>0</v>
      </c>
      <c r="F171">
        <f t="shared" si="16"/>
        <v>142</v>
      </c>
      <c r="G171">
        <f t="shared" si="17"/>
        <v>0</v>
      </c>
      <c r="H171">
        <f t="shared" si="18"/>
        <v>0</v>
      </c>
    </row>
    <row r="172" spans="1:8" x14ac:dyDescent="0.3">
      <c r="A172" t="s">
        <v>39</v>
      </c>
      <c r="B172" t="s">
        <v>0</v>
      </c>
      <c r="C172" s="1">
        <f>VLOOKUP(A172,V$2:AQ$26,_xlfn.XMATCH(B172,V$1:AQ$1),FALSE)</f>
        <v>74009</v>
      </c>
      <c r="D172" s="2">
        <f t="shared" si="14"/>
        <v>0.78645966165093939</v>
      </c>
      <c r="E172" s="3">
        <f t="shared" si="15"/>
        <v>0</v>
      </c>
      <c r="F172">
        <f t="shared" si="16"/>
        <v>74009</v>
      </c>
      <c r="G172">
        <f t="shared" si="17"/>
        <v>1</v>
      </c>
      <c r="H172">
        <f t="shared" si="18"/>
        <v>1</v>
      </c>
    </row>
    <row r="173" spans="1:8" x14ac:dyDescent="0.3">
      <c r="A173" t="s">
        <v>39</v>
      </c>
      <c r="B173" t="s">
        <v>1</v>
      </c>
      <c r="C173" s="1">
        <f>VLOOKUP(A173,V$2:AQ$26,_xlfn.XMATCH(B173,V$1:AQ$1),FALSE)</f>
        <v>5989</v>
      </c>
      <c r="D173" s="2">
        <f t="shared" si="14"/>
        <v>6.3642353141205477E-2</v>
      </c>
      <c r="E173" s="3">
        <f t="shared" si="15"/>
        <v>0</v>
      </c>
      <c r="F173">
        <f t="shared" si="16"/>
        <v>5989</v>
      </c>
      <c r="G173">
        <f t="shared" si="17"/>
        <v>0</v>
      </c>
      <c r="H173">
        <f t="shared" si="18"/>
        <v>0</v>
      </c>
    </row>
    <row r="174" spans="1:8" x14ac:dyDescent="0.3">
      <c r="A174" t="s">
        <v>39</v>
      </c>
      <c r="B174" t="s">
        <v>2</v>
      </c>
      <c r="C174" s="1">
        <f>VLOOKUP(A174,V$2:AQ$26,_xlfn.XMATCH(B174,V$1:AQ$1),FALSE)</f>
        <v>3854</v>
      </c>
      <c r="D174" s="2">
        <f t="shared" si="14"/>
        <v>4.0954688429822327E-2</v>
      </c>
      <c r="E174" s="3">
        <f t="shared" si="15"/>
        <v>0</v>
      </c>
      <c r="F174">
        <f t="shared" si="16"/>
        <v>3854</v>
      </c>
      <c r="G174">
        <f t="shared" si="17"/>
        <v>0</v>
      </c>
      <c r="H174">
        <f t="shared" si="18"/>
        <v>0</v>
      </c>
    </row>
    <row r="175" spans="1:8" x14ac:dyDescent="0.3">
      <c r="A175" t="s">
        <v>39</v>
      </c>
      <c r="B175" t="s">
        <v>3</v>
      </c>
      <c r="C175" s="1">
        <f>VLOOKUP(A175,V$2:AQ$26,_xlfn.XMATCH(B175,V$1:AQ$1),FALSE)</f>
        <v>3541</v>
      </c>
      <c r="D175" s="2">
        <f t="shared" si="14"/>
        <v>3.762858114426592E-2</v>
      </c>
      <c r="E175" s="3">
        <f t="shared" si="15"/>
        <v>0</v>
      </c>
      <c r="F175">
        <f t="shared" si="16"/>
        <v>3541</v>
      </c>
      <c r="G175">
        <f t="shared" si="17"/>
        <v>0</v>
      </c>
      <c r="H175">
        <f t="shared" si="18"/>
        <v>0</v>
      </c>
    </row>
    <row r="176" spans="1:8" x14ac:dyDescent="0.3">
      <c r="A176" t="s">
        <v>39</v>
      </c>
      <c r="B176" t="s">
        <v>5</v>
      </c>
      <c r="C176" s="1">
        <f>VLOOKUP(A176,V$2:AQ$26,_xlfn.XMATCH(B176,V$1:AQ$1),FALSE)</f>
        <v>2123</v>
      </c>
      <c r="D176" s="2">
        <f t="shared" si="14"/>
        <v>2.2560146221202074E-2</v>
      </c>
      <c r="E176" s="3">
        <f t="shared" si="15"/>
        <v>0</v>
      </c>
      <c r="F176">
        <f t="shared" si="16"/>
        <v>2123</v>
      </c>
      <c r="G176">
        <f t="shared" si="17"/>
        <v>0</v>
      </c>
      <c r="H176">
        <f t="shared" si="18"/>
        <v>0</v>
      </c>
    </row>
    <row r="177" spans="1:8" x14ac:dyDescent="0.3">
      <c r="A177" t="s">
        <v>39</v>
      </c>
      <c r="B177" t="s">
        <v>23</v>
      </c>
      <c r="C177" s="1">
        <f>VLOOKUP(A177,V$2:AQ$26,_xlfn.XMATCH(B177,V$1:AQ$1),FALSE)</f>
        <v>1738</v>
      </c>
      <c r="D177" s="2">
        <f t="shared" si="14"/>
        <v>1.8468927994559212E-2</v>
      </c>
      <c r="E177" s="3">
        <f t="shared" si="15"/>
        <v>0</v>
      </c>
      <c r="F177">
        <f t="shared" si="16"/>
        <v>1738</v>
      </c>
      <c r="G177">
        <f t="shared" si="17"/>
        <v>0</v>
      </c>
      <c r="H177">
        <f t="shared" si="18"/>
        <v>0</v>
      </c>
    </row>
    <row r="178" spans="1:8" x14ac:dyDescent="0.3">
      <c r="A178" t="s">
        <v>39</v>
      </c>
      <c r="B178" t="s">
        <v>7</v>
      </c>
      <c r="C178" s="1">
        <f>VLOOKUP(A178,V$2:AQ$26,_xlfn.XMATCH(B178,V$1:AQ$1),FALSE)</f>
        <v>1034</v>
      </c>
      <c r="D178" s="2">
        <f t="shared" si="14"/>
        <v>1.0987843237269404E-2</v>
      </c>
      <c r="E178" s="3">
        <f t="shared" si="15"/>
        <v>0</v>
      </c>
      <c r="F178">
        <f t="shared" si="16"/>
        <v>1034</v>
      </c>
      <c r="G178">
        <f t="shared" si="17"/>
        <v>0</v>
      </c>
      <c r="H178">
        <f t="shared" si="18"/>
        <v>0</v>
      </c>
    </row>
    <row r="179" spans="1:8" x14ac:dyDescent="0.3">
      <c r="A179" t="s">
        <v>39</v>
      </c>
      <c r="B179" t="s">
        <v>55</v>
      </c>
      <c r="C179" s="1">
        <f>VLOOKUP(A179,V$2:AQ$26,_xlfn.XMATCH(B179,V$1:AQ$1),FALSE)</f>
        <v>586</v>
      </c>
      <c r="D179" s="2">
        <f t="shared" si="14"/>
        <v>6.2271529371758904E-3</v>
      </c>
      <c r="E179" s="3">
        <f t="shared" si="15"/>
        <v>0</v>
      </c>
      <c r="F179">
        <f t="shared" si="16"/>
        <v>586</v>
      </c>
      <c r="G179">
        <f t="shared" si="17"/>
        <v>0</v>
      </c>
      <c r="H179">
        <f t="shared" si="18"/>
        <v>0</v>
      </c>
    </row>
    <row r="180" spans="1:8" x14ac:dyDescent="0.3">
      <c r="A180" t="s">
        <v>39</v>
      </c>
      <c r="B180" t="s">
        <v>6</v>
      </c>
      <c r="C180" s="1">
        <f>VLOOKUP(A180,V$2:AQ$26,_xlfn.XMATCH(B180,V$1:AQ$1),FALSE)</f>
        <v>503</v>
      </c>
      <c r="D180" s="2">
        <f t="shared" si="14"/>
        <v>5.3451500467567798E-3</v>
      </c>
      <c r="E180" s="3">
        <f t="shared" si="15"/>
        <v>0</v>
      </c>
      <c r="F180">
        <f t="shared" si="16"/>
        <v>503</v>
      </c>
      <c r="G180">
        <f t="shared" si="17"/>
        <v>0</v>
      </c>
      <c r="H180">
        <f t="shared" si="18"/>
        <v>0</v>
      </c>
    </row>
    <row r="181" spans="1:8" x14ac:dyDescent="0.3">
      <c r="A181" t="s">
        <v>39</v>
      </c>
      <c r="B181" t="s">
        <v>54</v>
      </c>
      <c r="C181" s="1">
        <f>VLOOKUP(A181,V$2:AQ$26,_xlfn.XMATCH(B181,V$1:AQ$1),FALSE)</f>
        <v>468</v>
      </c>
      <c r="D181" s="2">
        <f t="shared" si="14"/>
        <v>4.9732211170619737E-3</v>
      </c>
      <c r="E181" s="3">
        <f t="shared" si="15"/>
        <v>0</v>
      </c>
      <c r="F181">
        <f t="shared" si="16"/>
        <v>468</v>
      </c>
      <c r="G181">
        <f t="shared" si="17"/>
        <v>0</v>
      </c>
      <c r="H181">
        <f t="shared" si="18"/>
        <v>0</v>
      </c>
    </row>
    <row r="182" spans="1:8" x14ac:dyDescent="0.3">
      <c r="A182" t="s">
        <v>39</v>
      </c>
      <c r="B182" t="s">
        <v>4</v>
      </c>
      <c r="C182" s="1">
        <f>VLOOKUP(A182,V$2:AQ$26,_xlfn.XMATCH(B182,V$1:AQ$1),FALSE)</f>
        <v>259</v>
      </c>
      <c r="D182" s="2">
        <f t="shared" si="14"/>
        <v>2.7522740797415626E-3</v>
      </c>
      <c r="E182" s="3">
        <f t="shared" si="15"/>
        <v>0</v>
      </c>
      <c r="F182">
        <f t="shared" si="16"/>
        <v>259</v>
      </c>
      <c r="G182">
        <f t="shared" si="17"/>
        <v>0</v>
      </c>
      <c r="H182">
        <f t="shared" si="18"/>
        <v>0</v>
      </c>
    </row>
    <row r="183" spans="1:8" x14ac:dyDescent="0.3">
      <c r="A183" t="s">
        <v>40</v>
      </c>
      <c r="B183" t="s">
        <v>0</v>
      </c>
      <c r="C183" s="1">
        <f>VLOOKUP(A183,V$2:AQ$26,_xlfn.XMATCH(B183,V$1:AQ$1),FALSE)</f>
        <v>22789</v>
      </c>
      <c r="D183" s="2">
        <f t="shared" si="14"/>
        <v>0.80691877345797036</v>
      </c>
      <c r="E183" s="3">
        <f t="shared" si="15"/>
        <v>0</v>
      </c>
      <c r="F183">
        <f t="shared" si="16"/>
        <v>22789</v>
      </c>
      <c r="G183">
        <f t="shared" si="17"/>
        <v>1</v>
      </c>
      <c r="H183">
        <f t="shared" si="18"/>
        <v>1</v>
      </c>
    </row>
    <row r="184" spans="1:8" x14ac:dyDescent="0.3">
      <c r="A184" t="s">
        <v>40</v>
      </c>
      <c r="B184" t="s">
        <v>1</v>
      </c>
      <c r="C184" s="1">
        <f>VLOOKUP(A184,V$2:AQ$26,_xlfn.XMATCH(B184,V$1:AQ$1),FALSE)</f>
        <v>1472</v>
      </c>
      <c r="D184" s="2">
        <f t="shared" si="14"/>
        <v>5.2120954606614263E-2</v>
      </c>
      <c r="E184" s="3">
        <f t="shared" si="15"/>
        <v>0</v>
      </c>
      <c r="F184">
        <f t="shared" si="16"/>
        <v>1472</v>
      </c>
      <c r="G184">
        <f t="shared" si="17"/>
        <v>0</v>
      </c>
      <c r="H184">
        <f t="shared" si="18"/>
        <v>0</v>
      </c>
    </row>
    <row r="185" spans="1:8" x14ac:dyDescent="0.3">
      <c r="A185" t="s">
        <v>40</v>
      </c>
      <c r="B185" t="s">
        <v>2</v>
      </c>
      <c r="C185" s="1">
        <f>VLOOKUP(A185,V$2:AQ$26,_xlfn.XMATCH(B185,V$1:AQ$1),FALSE)</f>
        <v>1300</v>
      </c>
      <c r="D185" s="2">
        <f t="shared" si="14"/>
        <v>4.6030734367254446E-2</v>
      </c>
      <c r="E185" s="3">
        <f t="shared" si="15"/>
        <v>0</v>
      </c>
      <c r="F185">
        <f t="shared" si="16"/>
        <v>1300</v>
      </c>
      <c r="G185">
        <f t="shared" si="17"/>
        <v>0</v>
      </c>
      <c r="H185">
        <f t="shared" si="18"/>
        <v>0</v>
      </c>
    </row>
    <row r="186" spans="1:8" x14ac:dyDescent="0.3">
      <c r="A186" t="s">
        <v>40</v>
      </c>
      <c r="B186" t="s">
        <v>3</v>
      </c>
      <c r="C186" s="1">
        <f>VLOOKUP(A186,V$2:AQ$26,_xlfn.XMATCH(B186,V$1:AQ$1),FALSE)</f>
        <v>1142</v>
      </c>
      <c r="D186" s="2">
        <f t="shared" si="14"/>
        <v>4.0436229728772748E-2</v>
      </c>
      <c r="E186" s="3">
        <f t="shared" si="15"/>
        <v>0</v>
      </c>
      <c r="F186">
        <f t="shared" si="16"/>
        <v>1142</v>
      </c>
      <c r="G186">
        <f t="shared" si="17"/>
        <v>0</v>
      </c>
      <c r="H186">
        <f t="shared" si="18"/>
        <v>0</v>
      </c>
    </row>
    <row r="187" spans="1:8" x14ac:dyDescent="0.3">
      <c r="A187" t="s">
        <v>40</v>
      </c>
      <c r="B187" t="s">
        <v>5</v>
      </c>
      <c r="C187" s="1">
        <f>VLOOKUP(A187,V$2:AQ$26,_xlfn.XMATCH(B187,V$1:AQ$1),FALSE)</f>
        <v>443</v>
      </c>
      <c r="D187" s="2">
        <f t="shared" si="14"/>
        <v>1.5685857942072091E-2</v>
      </c>
      <c r="E187" s="3">
        <f t="shared" si="15"/>
        <v>0</v>
      </c>
      <c r="F187">
        <f t="shared" si="16"/>
        <v>443</v>
      </c>
      <c r="G187">
        <f t="shared" si="17"/>
        <v>0</v>
      </c>
      <c r="H187">
        <f t="shared" si="18"/>
        <v>0</v>
      </c>
    </row>
    <row r="188" spans="1:8" x14ac:dyDescent="0.3">
      <c r="A188" t="s">
        <v>40</v>
      </c>
      <c r="B188" t="s">
        <v>54</v>
      </c>
      <c r="C188" s="1">
        <f>VLOOKUP(A188,V$2:AQ$26,_xlfn.XMATCH(B188,V$1:AQ$1),FALSE)</f>
        <v>272</v>
      </c>
      <c r="D188" s="2">
        <f t="shared" si="14"/>
        <v>9.6310459599178531E-3</v>
      </c>
      <c r="E188" s="3">
        <f t="shared" si="15"/>
        <v>0</v>
      </c>
      <c r="F188">
        <f t="shared" si="16"/>
        <v>272</v>
      </c>
      <c r="G188">
        <f t="shared" si="17"/>
        <v>0</v>
      </c>
      <c r="H188">
        <f t="shared" si="18"/>
        <v>0</v>
      </c>
    </row>
    <row r="189" spans="1:8" x14ac:dyDescent="0.3">
      <c r="A189" t="s">
        <v>40</v>
      </c>
      <c r="B189" t="s">
        <v>7</v>
      </c>
      <c r="C189" s="1">
        <f>VLOOKUP(A189,V$2:AQ$26,_xlfn.XMATCH(B189,V$1:AQ$1),FALSE)</f>
        <v>269</v>
      </c>
      <c r="D189" s="2">
        <f t="shared" si="14"/>
        <v>9.5248211883011118E-3</v>
      </c>
      <c r="E189" s="3">
        <f t="shared" si="15"/>
        <v>0</v>
      </c>
      <c r="F189">
        <f t="shared" si="16"/>
        <v>269</v>
      </c>
      <c r="G189">
        <f t="shared" si="17"/>
        <v>0</v>
      </c>
      <c r="H189">
        <f t="shared" si="18"/>
        <v>0</v>
      </c>
    </row>
    <row r="190" spans="1:8" x14ac:dyDescent="0.3">
      <c r="A190" t="s">
        <v>40</v>
      </c>
      <c r="B190" t="s">
        <v>6</v>
      </c>
      <c r="C190" s="1">
        <f>VLOOKUP(A190,V$2:AQ$26,_xlfn.XMATCH(B190,V$1:AQ$1),FALSE)</f>
        <v>199</v>
      </c>
      <c r="D190" s="2">
        <f t="shared" si="14"/>
        <v>7.0462431839104882E-3</v>
      </c>
      <c r="E190" s="3">
        <f t="shared" si="15"/>
        <v>0</v>
      </c>
      <c r="F190">
        <f t="shared" si="16"/>
        <v>199</v>
      </c>
      <c r="G190">
        <f t="shared" si="17"/>
        <v>0</v>
      </c>
      <c r="H190">
        <f t="shared" si="18"/>
        <v>0</v>
      </c>
    </row>
    <row r="191" spans="1:8" x14ac:dyDescent="0.3">
      <c r="A191" t="s">
        <v>40</v>
      </c>
      <c r="B191" t="s">
        <v>55</v>
      </c>
      <c r="C191" s="1">
        <f>VLOOKUP(A191,V$2:AQ$26,_xlfn.XMATCH(B191,V$1:AQ$1),FALSE)</f>
        <v>136</v>
      </c>
      <c r="D191" s="2">
        <f t="shared" si="14"/>
        <v>4.8155229799589265E-3</v>
      </c>
      <c r="E191" s="3">
        <f t="shared" si="15"/>
        <v>0</v>
      </c>
      <c r="F191">
        <f t="shared" si="16"/>
        <v>136</v>
      </c>
      <c r="G191">
        <f t="shared" si="17"/>
        <v>0</v>
      </c>
      <c r="H191">
        <f t="shared" si="18"/>
        <v>0</v>
      </c>
    </row>
    <row r="192" spans="1:8" x14ac:dyDescent="0.3">
      <c r="A192" t="s">
        <v>40</v>
      </c>
      <c r="B192" t="s">
        <v>4</v>
      </c>
      <c r="C192" s="1">
        <f>VLOOKUP(A192,V$2:AQ$26,_xlfn.XMATCH(B192,V$1:AQ$1),FALSE)</f>
        <v>120</v>
      </c>
      <c r="D192" s="2">
        <f t="shared" si="14"/>
        <v>4.2489908646696408E-3</v>
      </c>
      <c r="E192" s="3">
        <f t="shared" si="15"/>
        <v>0</v>
      </c>
      <c r="F192">
        <f t="shared" si="16"/>
        <v>120</v>
      </c>
      <c r="G192">
        <f t="shared" si="17"/>
        <v>0</v>
      </c>
      <c r="H192">
        <f t="shared" si="18"/>
        <v>0</v>
      </c>
    </row>
    <row r="193" spans="1:8" x14ac:dyDescent="0.3">
      <c r="A193" t="s">
        <v>40</v>
      </c>
      <c r="B193" t="s">
        <v>56</v>
      </c>
      <c r="C193" s="1">
        <f>VLOOKUP(A193,V$2:AQ$26,_xlfn.XMATCH(B193,V$1:AQ$1),FALSE)</f>
        <v>100</v>
      </c>
      <c r="D193" s="2">
        <f t="shared" si="14"/>
        <v>3.5408257205580343E-3</v>
      </c>
      <c r="E193" s="3">
        <f t="shared" si="15"/>
        <v>0</v>
      </c>
      <c r="F193">
        <f t="shared" si="16"/>
        <v>100</v>
      </c>
      <c r="G193">
        <f t="shared" si="17"/>
        <v>0</v>
      </c>
      <c r="H193">
        <f t="shared" si="18"/>
        <v>0</v>
      </c>
    </row>
    <row r="194" spans="1:8" x14ac:dyDescent="0.3">
      <c r="A194" t="s">
        <v>27</v>
      </c>
      <c r="B194" t="s">
        <v>0</v>
      </c>
      <c r="C194" s="1">
        <f>VLOOKUP(A194,V$2:AQ$26,_xlfn.XMATCH(B194,V$1:AQ$1),FALSE)</f>
        <v>461309</v>
      </c>
      <c r="D194" s="2">
        <f t="shared" ref="D194:D257" si="19">C194/VLOOKUP(A194,J$2:L$26,3,FALSE)</f>
        <v>9.3337042732275819</v>
      </c>
      <c r="E194" s="3">
        <f t="shared" ref="E194:E257" si="20">ROUNDDOWN(D194,0)</f>
        <v>9</v>
      </c>
      <c r="F194">
        <f t="shared" ref="F194:F257" si="21">C194-(E194*VLOOKUP(A194,J$2:L$26,3,FALSE))</f>
        <v>16493</v>
      </c>
      <c r="G194">
        <f t="shared" ref="G194:G257" si="22">IF(F194&gt;=VLOOKUP(A194,J$2:N$26,5,FALSE),1,0)</f>
        <v>1</v>
      </c>
      <c r="H194">
        <f t="shared" ref="H194:H257" si="23">G194+E194</f>
        <v>10</v>
      </c>
    </row>
    <row r="195" spans="1:8" x14ac:dyDescent="0.3">
      <c r="A195" t="s">
        <v>27</v>
      </c>
      <c r="B195" t="s">
        <v>2</v>
      </c>
      <c r="C195" s="1">
        <f>VLOOKUP(A195,V$2:AQ$26,_xlfn.XMATCH(B195,V$1:AQ$1),FALSE)</f>
        <v>30740</v>
      </c>
      <c r="D195" s="2">
        <f t="shared" si="19"/>
        <v>0.62196503722887664</v>
      </c>
      <c r="E195" s="3">
        <f t="shared" si="20"/>
        <v>0</v>
      </c>
      <c r="F195">
        <f t="shared" si="21"/>
        <v>30740</v>
      </c>
      <c r="G195">
        <f t="shared" si="22"/>
        <v>1</v>
      </c>
      <c r="H195">
        <f t="shared" si="23"/>
        <v>1</v>
      </c>
    </row>
    <row r="196" spans="1:8" x14ac:dyDescent="0.3">
      <c r="A196" t="s">
        <v>27</v>
      </c>
      <c r="B196" t="s">
        <v>1</v>
      </c>
      <c r="C196" s="1">
        <f>VLOOKUP(A196,V$2:AQ$26,_xlfn.XMATCH(B196,V$1:AQ$1),FALSE)</f>
        <v>30025</v>
      </c>
      <c r="D196" s="2">
        <f t="shared" si="19"/>
        <v>0.60749838135318879</v>
      </c>
      <c r="E196" s="3">
        <f t="shared" si="20"/>
        <v>0</v>
      </c>
      <c r="F196">
        <f t="shared" si="21"/>
        <v>30025</v>
      </c>
      <c r="G196">
        <f t="shared" si="22"/>
        <v>1</v>
      </c>
      <c r="H196">
        <f t="shared" si="23"/>
        <v>1</v>
      </c>
    </row>
    <row r="197" spans="1:8" x14ac:dyDescent="0.3">
      <c r="A197" t="s">
        <v>27</v>
      </c>
      <c r="B197" t="s">
        <v>3</v>
      </c>
      <c r="C197" s="1">
        <f>VLOOKUP(A197,V$2:AQ$26,_xlfn.XMATCH(B197,V$1:AQ$1),FALSE)</f>
        <v>14772</v>
      </c>
      <c r="D197" s="2">
        <f t="shared" si="19"/>
        <v>0.29888313370022662</v>
      </c>
      <c r="E197" s="3">
        <f t="shared" si="20"/>
        <v>0</v>
      </c>
      <c r="F197">
        <f t="shared" si="21"/>
        <v>14772</v>
      </c>
      <c r="G197">
        <f t="shared" si="22"/>
        <v>0</v>
      </c>
      <c r="H197">
        <f t="shared" si="23"/>
        <v>0</v>
      </c>
    </row>
    <row r="198" spans="1:8" x14ac:dyDescent="0.3">
      <c r="A198" t="s">
        <v>27</v>
      </c>
      <c r="B198" t="s">
        <v>54</v>
      </c>
      <c r="C198" s="1">
        <f>VLOOKUP(A198,V$2:AQ$26,_xlfn.XMATCH(B198,V$1:AQ$1),FALSE)</f>
        <v>13463</v>
      </c>
      <c r="D198" s="2">
        <f t="shared" si="19"/>
        <v>0.27239802525089024</v>
      </c>
      <c r="E198" s="3">
        <f t="shared" si="20"/>
        <v>0</v>
      </c>
      <c r="F198">
        <f t="shared" si="21"/>
        <v>13463</v>
      </c>
      <c r="G198">
        <f t="shared" si="22"/>
        <v>0</v>
      </c>
      <c r="H198">
        <f t="shared" si="23"/>
        <v>0</v>
      </c>
    </row>
    <row r="199" spans="1:8" x14ac:dyDescent="0.3">
      <c r="A199" t="s">
        <v>27</v>
      </c>
      <c r="B199" t="s">
        <v>8</v>
      </c>
      <c r="C199" s="1">
        <f>VLOOKUP(A199,V$2:AQ$26,_xlfn.XMATCH(B199,V$1:AQ$1),FALSE)</f>
        <v>8540</v>
      </c>
      <c r="D199" s="2">
        <f t="shared" si="19"/>
        <v>0.17279054710262221</v>
      </c>
      <c r="E199" s="3">
        <f t="shared" si="20"/>
        <v>0</v>
      </c>
      <c r="F199">
        <f t="shared" si="21"/>
        <v>8540</v>
      </c>
      <c r="G199">
        <f t="shared" si="22"/>
        <v>0</v>
      </c>
      <c r="H199">
        <f t="shared" si="23"/>
        <v>0</v>
      </c>
    </row>
    <row r="200" spans="1:8" x14ac:dyDescent="0.3">
      <c r="A200" t="s">
        <v>27</v>
      </c>
      <c r="B200" t="s">
        <v>5</v>
      </c>
      <c r="C200" s="1">
        <f>VLOOKUP(A200,V$2:AQ$26,_xlfn.XMATCH(B200,V$1:AQ$1),FALSE)</f>
        <v>5844</v>
      </c>
      <c r="D200" s="2">
        <f t="shared" si="19"/>
        <v>0.11824214956296536</v>
      </c>
      <c r="E200" s="3">
        <f t="shared" si="20"/>
        <v>0</v>
      </c>
      <c r="F200">
        <f t="shared" si="21"/>
        <v>5844</v>
      </c>
      <c r="G200">
        <f t="shared" si="22"/>
        <v>0</v>
      </c>
      <c r="H200">
        <f t="shared" si="23"/>
        <v>0</v>
      </c>
    </row>
    <row r="201" spans="1:8" x14ac:dyDescent="0.3">
      <c r="A201" t="s">
        <v>27</v>
      </c>
      <c r="B201" t="s">
        <v>4</v>
      </c>
      <c r="C201" s="1">
        <f>VLOOKUP(A201,V$2:AQ$26,_xlfn.XMATCH(B201,V$1:AQ$1),FALSE)</f>
        <v>5647</v>
      </c>
      <c r="D201" s="2">
        <f t="shared" si="19"/>
        <v>0.11425623179022337</v>
      </c>
      <c r="E201" s="3">
        <f t="shared" si="20"/>
        <v>0</v>
      </c>
      <c r="F201">
        <f t="shared" si="21"/>
        <v>5647</v>
      </c>
      <c r="G201">
        <f t="shared" si="22"/>
        <v>0</v>
      </c>
      <c r="H201">
        <f t="shared" si="23"/>
        <v>0</v>
      </c>
    </row>
    <row r="202" spans="1:8" x14ac:dyDescent="0.3">
      <c r="A202" t="s">
        <v>27</v>
      </c>
      <c r="B202" t="s">
        <v>23</v>
      </c>
      <c r="C202" s="1">
        <f>VLOOKUP(A202,V$2:AQ$26,_xlfn.XMATCH(B202,V$1:AQ$1),FALSE)</f>
        <v>3689</v>
      </c>
      <c r="D202" s="2">
        <f t="shared" si="19"/>
        <v>7.4639851084493364E-2</v>
      </c>
      <c r="E202" s="3">
        <f t="shared" si="20"/>
        <v>0</v>
      </c>
      <c r="F202">
        <f t="shared" si="21"/>
        <v>3689</v>
      </c>
      <c r="G202">
        <f t="shared" si="22"/>
        <v>0</v>
      </c>
      <c r="H202">
        <f t="shared" si="23"/>
        <v>0</v>
      </c>
    </row>
    <row r="203" spans="1:8" x14ac:dyDescent="0.3">
      <c r="A203" t="s">
        <v>27</v>
      </c>
      <c r="B203" t="s">
        <v>7</v>
      </c>
      <c r="C203" s="1">
        <f>VLOOKUP(A203,V$2:AQ$26,_xlfn.XMATCH(B203,V$1:AQ$1),FALSE)</f>
        <v>3350</v>
      </c>
      <c r="D203" s="2">
        <f t="shared" si="19"/>
        <v>6.7780835221754612E-2</v>
      </c>
      <c r="E203" s="3">
        <f t="shared" si="20"/>
        <v>0</v>
      </c>
      <c r="F203">
        <f t="shared" si="21"/>
        <v>3350</v>
      </c>
      <c r="G203">
        <f t="shared" si="22"/>
        <v>0</v>
      </c>
      <c r="H203">
        <f t="shared" si="23"/>
        <v>0</v>
      </c>
    </row>
    <row r="204" spans="1:8" x14ac:dyDescent="0.3">
      <c r="A204" t="s">
        <v>27</v>
      </c>
      <c r="B204" t="s">
        <v>9</v>
      </c>
      <c r="C204" s="1">
        <f>VLOOKUP(A204,V$2:AQ$26,_xlfn.XMATCH(B204,V$1:AQ$1),FALSE)</f>
        <v>2994</v>
      </c>
      <c r="D204" s="2">
        <f t="shared" si="19"/>
        <v>6.0577856911621882E-2</v>
      </c>
      <c r="E204" s="3">
        <f t="shared" si="20"/>
        <v>0</v>
      </c>
      <c r="F204">
        <f t="shared" si="21"/>
        <v>2994</v>
      </c>
      <c r="G204">
        <f t="shared" si="22"/>
        <v>0</v>
      </c>
      <c r="H204">
        <f t="shared" si="23"/>
        <v>0</v>
      </c>
    </row>
    <row r="205" spans="1:8" x14ac:dyDescent="0.3">
      <c r="A205" t="s">
        <v>27</v>
      </c>
      <c r="B205" t="s">
        <v>6</v>
      </c>
      <c r="C205" s="1">
        <f>VLOOKUP(A205,V$2:AQ$26,_xlfn.XMATCH(B205,V$1:AQ$1),FALSE)</f>
        <v>2466</v>
      </c>
      <c r="D205" s="2">
        <f t="shared" si="19"/>
        <v>4.9894787957267726E-2</v>
      </c>
      <c r="E205" s="3">
        <f t="shared" si="20"/>
        <v>0</v>
      </c>
      <c r="F205">
        <f t="shared" si="21"/>
        <v>2466</v>
      </c>
      <c r="G205">
        <f t="shared" si="22"/>
        <v>0</v>
      </c>
      <c r="H205">
        <f t="shared" si="23"/>
        <v>0</v>
      </c>
    </row>
    <row r="206" spans="1:8" x14ac:dyDescent="0.3">
      <c r="A206" t="s">
        <v>27</v>
      </c>
      <c r="B206" t="s">
        <v>10</v>
      </c>
      <c r="C206" s="1">
        <f>VLOOKUP(A206,V$2:AQ$26,_xlfn.XMATCH(B206,V$1:AQ$1),FALSE)</f>
        <v>2382</v>
      </c>
      <c r="D206" s="2">
        <f t="shared" si="19"/>
        <v>4.8195208805438657E-2</v>
      </c>
      <c r="E206" s="3">
        <f t="shared" si="20"/>
        <v>0</v>
      </c>
      <c r="F206">
        <f t="shared" si="21"/>
        <v>2382</v>
      </c>
      <c r="G206">
        <f t="shared" si="22"/>
        <v>0</v>
      </c>
      <c r="H206">
        <f t="shared" si="23"/>
        <v>0</v>
      </c>
    </row>
    <row r="207" spans="1:8" x14ac:dyDescent="0.3">
      <c r="A207" t="s">
        <v>27</v>
      </c>
      <c r="B207" t="s">
        <v>11</v>
      </c>
      <c r="C207" s="1">
        <f>VLOOKUP(A207,V$2:AQ$26,_xlfn.XMATCH(B207,V$1:AQ$1),FALSE)</f>
        <v>2281</v>
      </c>
      <c r="D207" s="2">
        <f t="shared" si="19"/>
        <v>4.6151667206215601E-2</v>
      </c>
      <c r="E207" s="3">
        <f t="shared" si="20"/>
        <v>0</v>
      </c>
      <c r="F207">
        <f t="shared" si="21"/>
        <v>2281</v>
      </c>
      <c r="G207">
        <f t="shared" si="22"/>
        <v>0</v>
      </c>
      <c r="H207">
        <f t="shared" si="23"/>
        <v>0</v>
      </c>
    </row>
    <row r="208" spans="1:8" x14ac:dyDescent="0.3">
      <c r="A208" t="s">
        <v>27</v>
      </c>
      <c r="B208" t="s">
        <v>12</v>
      </c>
      <c r="C208" s="1">
        <f>VLOOKUP(A208,V$2:AQ$26,_xlfn.XMATCH(B208,V$1:AQ$1),FALSE)</f>
        <v>1812</v>
      </c>
      <c r="D208" s="2">
        <f t="shared" si="19"/>
        <v>3.666235027516996E-2</v>
      </c>
      <c r="E208" s="3">
        <f t="shared" si="20"/>
        <v>0</v>
      </c>
      <c r="F208">
        <f t="shared" si="21"/>
        <v>1812</v>
      </c>
      <c r="G208">
        <f t="shared" si="22"/>
        <v>0</v>
      </c>
      <c r="H208">
        <f t="shared" si="23"/>
        <v>0</v>
      </c>
    </row>
    <row r="209" spans="1:8" x14ac:dyDescent="0.3">
      <c r="A209" t="s">
        <v>27</v>
      </c>
      <c r="B209" t="s">
        <v>53</v>
      </c>
      <c r="C209" s="1">
        <f>VLOOKUP(A209,V$2:AQ$26,_xlfn.XMATCH(B209,V$1:AQ$1),FALSE)</f>
        <v>1265</v>
      </c>
      <c r="D209" s="2">
        <f t="shared" si="19"/>
        <v>2.5594852703140176E-2</v>
      </c>
      <c r="E209" s="3">
        <f t="shared" si="20"/>
        <v>0</v>
      </c>
      <c r="F209">
        <f t="shared" si="21"/>
        <v>1265</v>
      </c>
      <c r="G209">
        <f t="shared" si="22"/>
        <v>0</v>
      </c>
      <c r="H209">
        <f t="shared" si="23"/>
        <v>0</v>
      </c>
    </row>
    <row r="210" spans="1:8" x14ac:dyDescent="0.3">
      <c r="A210" t="s">
        <v>27</v>
      </c>
      <c r="B210" t="s">
        <v>55</v>
      </c>
      <c r="C210" s="1">
        <f>VLOOKUP(A210,V$2:AQ$26,_xlfn.XMATCH(B210,V$1:AQ$1),FALSE)</f>
        <v>1099</v>
      </c>
      <c r="D210" s="2">
        <f t="shared" si="19"/>
        <v>2.2236160569763679E-2</v>
      </c>
      <c r="E210" s="3">
        <f t="shared" si="20"/>
        <v>0</v>
      </c>
      <c r="F210">
        <f t="shared" si="21"/>
        <v>1099</v>
      </c>
      <c r="G210">
        <f t="shared" si="22"/>
        <v>0</v>
      </c>
      <c r="H210">
        <f t="shared" si="23"/>
        <v>0</v>
      </c>
    </row>
    <row r="211" spans="1:8" x14ac:dyDescent="0.3">
      <c r="A211" t="s">
        <v>27</v>
      </c>
      <c r="B211" t="s">
        <v>13</v>
      </c>
      <c r="C211" s="1">
        <f>VLOOKUP(A211,V$2:AQ$26,_xlfn.XMATCH(B211,V$1:AQ$1),FALSE)</f>
        <v>896</v>
      </c>
      <c r="D211" s="2">
        <f t="shared" si="19"/>
        <v>1.8128844286176757E-2</v>
      </c>
      <c r="E211" s="3">
        <f t="shared" si="20"/>
        <v>0</v>
      </c>
      <c r="F211">
        <f t="shared" si="21"/>
        <v>896</v>
      </c>
      <c r="G211">
        <f t="shared" si="22"/>
        <v>0</v>
      </c>
      <c r="H211">
        <f t="shared" si="23"/>
        <v>0</v>
      </c>
    </row>
    <row r="212" spans="1:8" x14ac:dyDescent="0.3">
      <c r="A212" t="s">
        <v>27</v>
      </c>
      <c r="B212" t="s">
        <v>14</v>
      </c>
      <c r="C212" s="1">
        <f>VLOOKUP(A212,V$2:AQ$26,_xlfn.XMATCH(B212,V$1:AQ$1),FALSE)</f>
        <v>519</v>
      </c>
      <c r="D212" s="2">
        <f t="shared" si="19"/>
        <v>1.0500971188086759E-2</v>
      </c>
      <c r="E212" s="3">
        <f t="shared" si="20"/>
        <v>0</v>
      </c>
      <c r="F212">
        <f t="shared" si="21"/>
        <v>519</v>
      </c>
      <c r="G212">
        <f t="shared" si="22"/>
        <v>0</v>
      </c>
      <c r="H212">
        <f t="shared" si="23"/>
        <v>0</v>
      </c>
    </row>
    <row r="213" spans="1:8" x14ac:dyDescent="0.3">
      <c r="A213" t="s">
        <v>41</v>
      </c>
      <c r="B213" t="s">
        <v>0</v>
      </c>
      <c r="C213" s="1">
        <f>VLOOKUP(A213,V$2:AQ$26,_xlfn.XMATCH(B213,V$1:AQ$1),FALSE)</f>
        <v>76588</v>
      </c>
      <c r="D213" s="2">
        <f t="shared" si="19"/>
        <v>0.77054177775542032</v>
      </c>
      <c r="E213" s="3">
        <f t="shared" si="20"/>
        <v>0</v>
      </c>
      <c r="F213">
        <f t="shared" si="21"/>
        <v>76588</v>
      </c>
      <c r="G213">
        <f t="shared" si="22"/>
        <v>1</v>
      </c>
      <c r="H213">
        <f t="shared" si="23"/>
        <v>1</v>
      </c>
    </row>
    <row r="214" spans="1:8" x14ac:dyDescent="0.3">
      <c r="A214" t="s">
        <v>41</v>
      </c>
      <c r="B214" t="s">
        <v>3</v>
      </c>
      <c r="C214" s="1">
        <f>VLOOKUP(A214,V$2:AQ$26,_xlfn.XMATCH(B214,V$1:AQ$1),FALSE)</f>
        <v>4615</v>
      </c>
      <c r="D214" s="2">
        <f t="shared" si="19"/>
        <v>4.6430906987273E-2</v>
      </c>
      <c r="E214" s="3">
        <f t="shared" si="20"/>
        <v>0</v>
      </c>
      <c r="F214">
        <f t="shared" si="21"/>
        <v>4615</v>
      </c>
      <c r="G214">
        <f t="shared" si="22"/>
        <v>0</v>
      </c>
      <c r="H214">
        <f t="shared" si="23"/>
        <v>0</v>
      </c>
    </row>
    <row r="215" spans="1:8" x14ac:dyDescent="0.3">
      <c r="A215" t="s">
        <v>41</v>
      </c>
      <c r="B215" t="s">
        <v>2</v>
      </c>
      <c r="C215" s="1">
        <f>VLOOKUP(A215,V$2:AQ$26,_xlfn.XMATCH(B215,V$1:AQ$1),FALSE)</f>
        <v>4118</v>
      </c>
      <c r="D215" s="2">
        <f t="shared" si="19"/>
        <v>4.1430655465566679E-2</v>
      </c>
      <c r="E215" s="3">
        <f t="shared" si="20"/>
        <v>0</v>
      </c>
      <c r="F215">
        <f t="shared" si="21"/>
        <v>4118</v>
      </c>
      <c r="G215">
        <f t="shared" si="22"/>
        <v>0</v>
      </c>
      <c r="H215">
        <f t="shared" si="23"/>
        <v>0</v>
      </c>
    </row>
    <row r="216" spans="1:8" x14ac:dyDescent="0.3">
      <c r="A216" t="s">
        <v>41</v>
      </c>
      <c r="B216" t="s">
        <v>5</v>
      </c>
      <c r="C216" s="1">
        <f>VLOOKUP(A216,V$2:AQ$26,_xlfn.XMATCH(B216,V$1:AQ$1),FALSE)</f>
        <v>3152</v>
      </c>
      <c r="D216" s="2">
        <f t="shared" si="19"/>
        <v>3.171185673323608E-2</v>
      </c>
      <c r="E216" s="3">
        <f t="shared" si="20"/>
        <v>0</v>
      </c>
      <c r="F216">
        <f t="shared" si="21"/>
        <v>3152</v>
      </c>
      <c r="G216">
        <f t="shared" si="22"/>
        <v>0</v>
      </c>
      <c r="H216">
        <f t="shared" si="23"/>
        <v>0</v>
      </c>
    </row>
    <row r="217" spans="1:8" x14ac:dyDescent="0.3">
      <c r="A217" t="s">
        <v>41</v>
      </c>
      <c r="B217" t="s">
        <v>1</v>
      </c>
      <c r="C217" s="1">
        <f>VLOOKUP(A217,V$2:AQ$26,_xlfn.XMATCH(B217,V$1:AQ$1),FALSE)</f>
        <v>3085</v>
      </c>
      <c r="D217" s="2">
        <f t="shared" si="19"/>
        <v>3.1037778560289754E-2</v>
      </c>
      <c r="E217" s="3">
        <f t="shared" si="20"/>
        <v>0</v>
      </c>
      <c r="F217">
        <f t="shared" si="21"/>
        <v>3085</v>
      </c>
      <c r="G217">
        <f t="shared" si="22"/>
        <v>0</v>
      </c>
      <c r="H217">
        <f t="shared" si="23"/>
        <v>0</v>
      </c>
    </row>
    <row r="218" spans="1:8" x14ac:dyDescent="0.3">
      <c r="A218" t="s">
        <v>41</v>
      </c>
      <c r="B218" t="s">
        <v>23</v>
      </c>
      <c r="C218" s="1">
        <f>VLOOKUP(A218,V$2:AQ$26,_xlfn.XMATCH(B218,V$1:AQ$1),FALSE)</f>
        <v>2839</v>
      </c>
      <c r="D218" s="2">
        <f t="shared" si="19"/>
        <v>2.8562804970068918E-2</v>
      </c>
      <c r="E218" s="3">
        <f t="shared" si="20"/>
        <v>0</v>
      </c>
      <c r="F218">
        <f t="shared" si="21"/>
        <v>2839</v>
      </c>
      <c r="G218">
        <f t="shared" si="22"/>
        <v>0</v>
      </c>
      <c r="H218">
        <f t="shared" si="23"/>
        <v>0</v>
      </c>
    </row>
    <row r="219" spans="1:8" x14ac:dyDescent="0.3">
      <c r="A219" t="s">
        <v>41</v>
      </c>
      <c r="B219" t="s">
        <v>7</v>
      </c>
      <c r="C219" s="1">
        <f>VLOOKUP(A219,V$2:AQ$26,_xlfn.XMATCH(B219,V$1:AQ$1),FALSE)</f>
        <v>1465</v>
      </c>
      <c r="D219" s="2">
        <f t="shared" si="19"/>
        <v>1.4739171990542784E-2</v>
      </c>
      <c r="E219" s="3">
        <f t="shared" si="20"/>
        <v>0</v>
      </c>
      <c r="F219">
        <f t="shared" si="21"/>
        <v>1465</v>
      </c>
      <c r="G219">
        <f t="shared" si="22"/>
        <v>0</v>
      </c>
      <c r="H219">
        <f t="shared" si="23"/>
        <v>0</v>
      </c>
    </row>
    <row r="220" spans="1:8" x14ac:dyDescent="0.3">
      <c r="A220" t="s">
        <v>41</v>
      </c>
      <c r="B220" t="s">
        <v>6</v>
      </c>
      <c r="C220" s="1">
        <f>VLOOKUP(A220,V$2:AQ$26,_xlfn.XMATCH(B220,V$1:AQ$1),FALSE)</f>
        <v>1160</v>
      </c>
      <c r="D220" s="2">
        <f t="shared" si="19"/>
        <v>1.1670607173399064E-2</v>
      </c>
      <c r="E220" s="3">
        <f t="shared" si="20"/>
        <v>0</v>
      </c>
      <c r="F220">
        <f t="shared" si="21"/>
        <v>1160</v>
      </c>
      <c r="G220">
        <f t="shared" si="22"/>
        <v>0</v>
      </c>
      <c r="H220">
        <f t="shared" si="23"/>
        <v>0</v>
      </c>
    </row>
    <row r="221" spans="1:8" x14ac:dyDescent="0.3">
      <c r="A221" t="s">
        <v>41</v>
      </c>
      <c r="B221" t="s">
        <v>55</v>
      </c>
      <c r="C221" s="1">
        <f>VLOOKUP(A221,V$2:AQ$26,_xlfn.XMATCH(B221,V$1:AQ$1),FALSE)</f>
        <v>871</v>
      </c>
      <c r="D221" s="2">
        <f t="shared" si="19"/>
        <v>8.7630162483022279E-3</v>
      </c>
      <c r="E221" s="3">
        <f t="shared" si="20"/>
        <v>0</v>
      </c>
      <c r="F221">
        <f t="shared" si="21"/>
        <v>871</v>
      </c>
      <c r="G221">
        <f t="shared" si="22"/>
        <v>0</v>
      </c>
      <c r="H221">
        <f t="shared" si="23"/>
        <v>0</v>
      </c>
    </row>
    <row r="222" spans="1:8" x14ac:dyDescent="0.3">
      <c r="A222" t="s">
        <v>41</v>
      </c>
      <c r="B222" t="s">
        <v>54</v>
      </c>
      <c r="C222" s="1">
        <f>VLOOKUP(A222,V$2:AQ$26,_xlfn.XMATCH(B222,V$1:AQ$1),FALSE)</f>
        <v>672</v>
      </c>
      <c r="D222" s="2">
        <f t="shared" si="19"/>
        <v>6.7609034659691135E-3</v>
      </c>
      <c r="E222" s="3">
        <f t="shared" si="20"/>
        <v>0</v>
      </c>
      <c r="F222">
        <f t="shared" si="21"/>
        <v>672</v>
      </c>
      <c r="G222">
        <f t="shared" si="22"/>
        <v>0</v>
      </c>
      <c r="H222">
        <f t="shared" si="23"/>
        <v>0</v>
      </c>
    </row>
    <row r="223" spans="1:8" x14ac:dyDescent="0.3">
      <c r="A223" t="s">
        <v>41</v>
      </c>
      <c r="B223" t="s">
        <v>4</v>
      </c>
      <c r="C223" s="1">
        <f>VLOOKUP(A223,V$2:AQ$26,_xlfn.XMATCH(B223,V$1:AQ$1),FALSE)</f>
        <v>445</v>
      </c>
      <c r="D223" s="2">
        <f t="shared" si="19"/>
        <v>4.4770863725539511E-3</v>
      </c>
      <c r="E223" s="3">
        <f t="shared" si="20"/>
        <v>0</v>
      </c>
      <c r="F223">
        <f t="shared" si="21"/>
        <v>445</v>
      </c>
      <c r="G223">
        <f t="shared" si="22"/>
        <v>0</v>
      </c>
      <c r="H223">
        <f t="shared" si="23"/>
        <v>0</v>
      </c>
    </row>
    <row r="224" spans="1:8" x14ac:dyDescent="0.3">
      <c r="A224" t="s">
        <v>41</v>
      </c>
      <c r="B224" t="s">
        <v>56</v>
      </c>
      <c r="C224" s="1">
        <f>VLOOKUP(A224,V$2:AQ$26,_xlfn.XMATCH(B224,V$1:AQ$1),FALSE)</f>
        <v>385</v>
      </c>
      <c r="D224" s="2">
        <f t="shared" si="19"/>
        <v>3.8734342773781376E-3</v>
      </c>
      <c r="E224" s="3">
        <f t="shared" si="20"/>
        <v>0</v>
      </c>
      <c r="F224">
        <f t="shared" si="21"/>
        <v>385</v>
      </c>
      <c r="G224">
        <f t="shared" si="22"/>
        <v>0</v>
      </c>
      <c r="H224">
        <f t="shared" si="23"/>
        <v>0</v>
      </c>
    </row>
    <row r="225" spans="1:8" x14ac:dyDescent="0.3">
      <c r="A225" t="s">
        <v>42</v>
      </c>
      <c r="B225" t="s">
        <v>0</v>
      </c>
      <c r="C225" s="1">
        <f>VLOOKUP(A225,V$2:AQ$26,_xlfn.XMATCH(B225,V$1:AQ$1),FALSE)</f>
        <v>368729</v>
      </c>
      <c r="D225" s="2">
        <f t="shared" si="19"/>
        <v>8.2828806972617208</v>
      </c>
      <c r="E225" s="3">
        <f t="shared" si="20"/>
        <v>8</v>
      </c>
      <c r="F225">
        <f t="shared" si="21"/>
        <v>12593</v>
      </c>
      <c r="G225">
        <f t="shared" si="22"/>
        <v>0</v>
      </c>
      <c r="H225">
        <f t="shared" si="23"/>
        <v>8</v>
      </c>
    </row>
    <row r="226" spans="1:8" x14ac:dyDescent="0.3">
      <c r="A226" t="s">
        <v>42</v>
      </c>
      <c r="B226" t="s">
        <v>1</v>
      </c>
      <c r="C226" s="1">
        <f>VLOOKUP(A226,V$2:AQ$26,_xlfn.XMATCH(B226,V$1:AQ$1),FALSE)</f>
        <v>31439</v>
      </c>
      <c r="D226" s="2">
        <f t="shared" si="19"/>
        <v>0.70622458835950308</v>
      </c>
      <c r="E226" s="3">
        <f t="shared" si="20"/>
        <v>0</v>
      </c>
      <c r="F226">
        <f t="shared" si="21"/>
        <v>31439</v>
      </c>
      <c r="G226">
        <f t="shared" si="22"/>
        <v>1</v>
      </c>
      <c r="H226">
        <f t="shared" si="23"/>
        <v>1</v>
      </c>
    </row>
    <row r="227" spans="1:8" x14ac:dyDescent="0.3">
      <c r="A227" t="s">
        <v>42</v>
      </c>
      <c r="B227" t="s">
        <v>2</v>
      </c>
      <c r="C227" s="1">
        <f>VLOOKUP(A227,V$2:AQ$26,_xlfn.XMATCH(B227,V$1:AQ$1),FALSE)</f>
        <v>27028</v>
      </c>
      <c r="D227" s="2">
        <f t="shared" si="19"/>
        <v>0.60713884583417566</v>
      </c>
      <c r="E227" s="3">
        <f t="shared" si="20"/>
        <v>0</v>
      </c>
      <c r="F227">
        <f t="shared" si="21"/>
        <v>27028</v>
      </c>
      <c r="G227">
        <f t="shared" si="22"/>
        <v>1</v>
      </c>
      <c r="H227">
        <f t="shared" si="23"/>
        <v>1</v>
      </c>
    </row>
    <row r="228" spans="1:8" x14ac:dyDescent="0.3">
      <c r="A228" t="s">
        <v>42</v>
      </c>
      <c r="B228" t="s">
        <v>3</v>
      </c>
      <c r="C228" s="1">
        <f>VLOOKUP(A228,V$2:AQ$26,_xlfn.XMATCH(B228,V$1:AQ$1),FALSE)</f>
        <v>15199</v>
      </c>
      <c r="D228" s="2">
        <f t="shared" si="19"/>
        <v>0.34142013163510571</v>
      </c>
      <c r="E228" s="3">
        <f t="shared" si="20"/>
        <v>0</v>
      </c>
      <c r="F228">
        <f t="shared" si="21"/>
        <v>15199</v>
      </c>
      <c r="G228">
        <f t="shared" si="22"/>
        <v>1</v>
      </c>
      <c r="H228">
        <f t="shared" si="23"/>
        <v>1</v>
      </c>
    </row>
    <row r="229" spans="1:8" x14ac:dyDescent="0.3">
      <c r="A229" t="s">
        <v>42</v>
      </c>
      <c r="B229" t="s">
        <v>4</v>
      </c>
      <c r="C229" s="1">
        <f>VLOOKUP(A229,V$2:AQ$26,_xlfn.XMATCH(B229,V$1:AQ$1),FALSE)</f>
        <v>9275</v>
      </c>
      <c r="D229" s="2">
        <f t="shared" si="19"/>
        <v>0.20834737291371835</v>
      </c>
      <c r="E229" s="3">
        <f t="shared" si="20"/>
        <v>0</v>
      </c>
      <c r="F229">
        <f t="shared" si="21"/>
        <v>9275</v>
      </c>
      <c r="G229">
        <f t="shared" si="22"/>
        <v>0</v>
      </c>
      <c r="H229">
        <f t="shared" si="23"/>
        <v>0</v>
      </c>
    </row>
    <row r="230" spans="1:8" x14ac:dyDescent="0.3">
      <c r="A230" t="s">
        <v>42</v>
      </c>
      <c r="B230" t="s">
        <v>5</v>
      </c>
      <c r="C230" s="1">
        <f>VLOOKUP(A230,V$2:AQ$26,_xlfn.XMATCH(B230,V$1:AQ$1),FALSE)</f>
        <v>6387</v>
      </c>
      <c r="D230" s="2">
        <f t="shared" si="19"/>
        <v>0.14347327987061123</v>
      </c>
      <c r="E230" s="3">
        <f t="shared" si="20"/>
        <v>0</v>
      </c>
      <c r="F230">
        <f t="shared" si="21"/>
        <v>6387</v>
      </c>
      <c r="G230">
        <f t="shared" si="22"/>
        <v>0</v>
      </c>
      <c r="H230">
        <f t="shared" si="23"/>
        <v>0</v>
      </c>
    </row>
    <row r="231" spans="1:8" x14ac:dyDescent="0.3">
      <c r="A231" t="s">
        <v>42</v>
      </c>
      <c r="B231" t="s">
        <v>6</v>
      </c>
      <c r="C231" s="1">
        <f>VLOOKUP(A231,V$2:AQ$26,_xlfn.XMATCH(B231,V$1:AQ$1),FALSE)</f>
        <v>6357</v>
      </c>
      <c r="D231" s="2">
        <f t="shared" si="19"/>
        <v>0.14279938001213019</v>
      </c>
      <c r="E231" s="3">
        <f t="shared" si="20"/>
        <v>0</v>
      </c>
      <c r="F231">
        <f t="shared" si="21"/>
        <v>6357</v>
      </c>
      <c r="G231">
        <f t="shared" si="22"/>
        <v>0</v>
      </c>
      <c r="H231">
        <f t="shared" si="23"/>
        <v>0</v>
      </c>
    </row>
    <row r="232" spans="1:8" x14ac:dyDescent="0.3">
      <c r="A232" t="s">
        <v>42</v>
      </c>
      <c r="B232" t="s">
        <v>9</v>
      </c>
      <c r="C232" s="1">
        <f>VLOOKUP(A232,V$2:AQ$26,_xlfn.XMATCH(B232,V$1:AQ$1),FALSE)</f>
        <v>4599</v>
      </c>
      <c r="D232" s="2">
        <f t="shared" si="19"/>
        <v>0.10330884830514185</v>
      </c>
      <c r="E232" s="3">
        <f t="shared" si="20"/>
        <v>0</v>
      </c>
      <c r="F232">
        <f t="shared" si="21"/>
        <v>4599</v>
      </c>
      <c r="G232">
        <f t="shared" si="22"/>
        <v>0</v>
      </c>
      <c r="H232">
        <f t="shared" si="23"/>
        <v>0</v>
      </c>
    </row>
    <row r="233" spans="1:8" x14ac:dyDescent="0.3">
      <c r="A233" t="s">
        <v>42</v>
      </c>
      <c r="B233" t="s">
        <v>7</v>
      </c>
      <c r="C233" s="1">
        <f>VLOOKUP(A233,V$2:AQ$26,_xlfn.XMATCH(B233,V$1:AQ$1),FALSE)</f>
        <v>4527</v>
      </c>
      <c r="D233" s="2">
        <f t="shared" si="19"/>
        <v>0.10169148864478739</v>
      </c>
      <c r="E233" s="3">
        <f t="shared" si="20"/>
        <v>0</v>
      </c>
      <c r="F233">
        <f t="shared" si="21"/>
        <v>4527</v>
      </c>
      <c r="G233">
        <f t="shared" si="22"/>
        <v>0</v>
      </c>
      <c r="H233">
        <f t="shared" si="23"/>
        <v>0</v>
      </c>
    </row>
    <row r="234" spans="1:8" x14ac:dyDescent="0.3">
      <c r="A234" t="s">
        <v>42</v>
      </c>
      <c r="B234" t="s">
        <v>54</v>
      </c>
      <c r="C234" s="1">
        <f>VLOOKUP(A234,V$2:AQ$26,_xlfn.XMATCH(B234,V$1:AQ$1),FALSE)</f>
        <v>4490</v>
      </c>
      <c r="D234" s="2">
        <f t="shared" si="19"/>
        <v>0.10086034548599411</v>
      </c>
      <c r="E234" s="3">
        <f t="shared" si="20"/>
        <v>0</v>
      </c>
      <c r="F234">
        <f t="shared" si="21"/>
        <v>4490</v>
      </c>
      <c r="G234">
        <f t="shared" si="22"/>
        <v>0</v>
      </c>
      <c r="H234">
        <f t="shared" si="23"/>
        <v>0</v>
      </c>
    </row>
    <row r="235" spans="1:8" x14ac:dyDescent="0.3">
      <c r="A235" t="s">
        <v>42</v>
      </c>
      <c r="B235" t="s">
        <v>10</v>
      </c>
      <c r="C235" s="1">
        <f>VLOOKUP(A235,V$2:AQ$26,_xlfn.XMATCH(B235,V$1:AQ$1),FALSE)</f>
        <v>3946</v>
      </c>
      <c r="D235" s="2">
        <f t="shared" si="19"/>
        <v>8.8640294718871443E-2</v>
      </c>
      <c r="E235" s="3">
        <f t="shared" si="20"/>
        <v>0</v>
      </c>
      <c r="F235">
        <f t="shared" si="21"/>
        <v>3946</v>
      </c>
      <c r="G235">
        <f t="shared" si="22"/>
        <v>0</v>
      </c>
      <c r="H235">
        <f t="shared" si="23"/>
        <v>0</v>
      </c>
    </row>
    <row r="236" spans="1:8" x14ac:dyDescent="0.3">
      <c r="A236" t="s">
        <v>42</v>
      </c>
      <c r="B236" t="s">
        <v>11</v>
      </c>
      <c r="C236" s="1">
        <f>VLOOKUP(A236,V$2:AQ$26,_xlfn.XMATCH(B236,V$1:AQ$1),FALSE)</f>
        <v>3066</v>
      </c>
      <c r="D236" s="2">
        <f t="shared" si="19"/>
        <v>6.8872565536761243E-2</v>
      </c>
      <c r="E236" s="3">
        <f t="shared" si="20"/>
        <v>0</v>
      </c>
      <c r="F236">
        <f t="shared" si="21"/>
        <v>3066</v>
      </c>
      <c r="G236">
        <f t="shared" si="22"/>
        <v>0</v>
      </c>
      <c r="H236">
        <f t="shared" si="23"/>
        <v>0</v>
      </c>
    </row>
    <row r="237" spans="1:8" x14ac:dyDescent="0.3">
      <c r="A237" t="s">
        <v>42</v>
      </c>
      <c r="B237" t="s">
        <v>53</v>
      </c>
      <c r="C237" s="1">
        <f>VLOOKUP(A237,V$2:AQ$26,_xlfn.XMATCH(B237,V$1:AQ$1),FALSE)</f>
        <v>2234</v>
      </c>
      <c r="D237" s="2">
        <f t="shared" si="19"/>
        <v>5.0183076128220677E-2</v>
      </c>
      <c r="E237" s="3">
        <f t="shared" si="20"/>
        <v>0</v>
      </c>
      <c r="F237">
        <f t="shared" si="21"/>
        <v>2234</v>
      </c>
      <c r="G237">
        <f t="shared" si="22"/>
        <v>0</v>
      </c>
      <c r="H237">
        <f t="shared" si="23"/>
        <v>0</v>
      </c>
    </row>
    <row r="238" spans="1:8" x14ac:dyDescent="0.3">
      <c r="A238" t="s">
        <v>42</v>
      </c>
      <c r="B238" t="s">
        <v>13</v>
      </c>
      <c r="C238" s="1">
        <f>VLOOKUP(A238,V$2:AQ$26,_xlfn.XMATCH(B238,V$1:AQ$1),FALSE)</f>
        <v>1340</v>
      </c>
      <c r="D238" s="2">
        <f t="shared" si="19"/>
        <v>3.0100860345485994E-2</v>
      </c>
      <c r="E238" s="3">
        <f t="shared" si="20"/>
        <v>0</v>
      </c>
      <c r="F238">
        <f t="shared" si="21"/>
        <v>1340</v>
      </c>
      <c r="G238">
        <f t="shared" si="22"/>
        <v>0</v>
      </c>
      <c r="H238">
        <f t="shared" si="23"/>
        <v>0</v>
      </c>
    </row>
    <row r="239" spans="1:8" x14ac:dyDescent="0.3">
      <c r="A239" t="s">
        <v>42</v>
      </c>
      <c r="B239" t="s">
        <v>56</v>
      </c>
      <c r="C239" s="1">
        <f>VLOOKUP(A239,V$2:AQ$26,_xlfn.XMATCH(B239,V$1:AQ$1),FALSE)</f>
        <v>1074</v>
      </c>
      <c r="D239" s="2">
        <f t="shared" si="19"/>
        <v>2.4125614933620865E-2</v>
      </c>
      <c r="E239" s="3">
        <f t="shared" si="20"/>
        <v>0</v>
      </c>
      <c r="F239">
        <f t="shared" si="21"/>
        <v>1074</v>
      </c>
      <c r="G239">
        <f t="shared" si="22"/>
        <v>0</v>
      </c>
      <c r="H239">
        <f t="shared" si="23"/>
        <v>0</v>
      </c>
    </row>
    <row r="240" spans="1:8" x14ac:dyDescent="0.3">
      <c r="A240" t="s">
        <v>43</v>
      </c>
      <c r="B240" t="s">
        <v>0</v>
      </c>
      <c r="C240" s="1">
        <f>VLOOKUP(A240,V$2:AQ$26,_xlfn.XMATCH(B240,V$1:AQ$1),FALSE)</f>
        <v>185111</v>
      </c>
      <c r="D240" s="2">
        <f t="shared" si="19"/>
        <v>3.4733928772469698</v>
      </c>
      <c r="E240" s="3">
        <f t="shared" si="20"/>
        <v>3</v>
      </c>
      <c r="F240">
        <f t="shared" si="21"/>
        <v>25229</v>
      </c>
      <c r="G240">
        <f t="shared" si="22"/>
        <v>1</v>
      </c>
      <c r="H240">
        <f t="shared" si="23"/>
        <v>4</v>
      </c>
    </row>
    <row r="241" spans="1:8" x14ac:dyDescent="0.3">
      <c r="A241" t="s">
        <v>43</v>
      </c>
      <c r="B241" t="s">
        <v>1</v>
      </c>
      <c r="C241" s="1">
        <f>VLOOKUP(A241,V$2:AQ$26,_xlfn.XMATCH(B241,V$1:AQ$1),FALSE)</f>
        <v>7137</v>
      </c>
      <c r="D241" s="2">
        <f t="shared" si="19"/>
        <v>0.13391751416669795</v>
      </c>
      <c r="E241" s="3">
        <f t="shared" si="20"/>
        <v>0</v>
      </c>
      <c r="F241">
        <f t="shared" si="21"/>
        <v>7137</v>
      </c>
      <c r="G241">
        <f t="shared" si="22"/>
        <v>0</v>
      </c>
      <c r="H241">
        <f t="shared" si="23"/>
        <v>0</v>
      </c>
    </row>
    <row r="242" spans="1:8" x14ac:dyDescent="0.3">
      <c r="A242" t="s">
        <v>43</v>
      </c>
      <c r="B242" t="s">
        <v>2</v>
      </c>
      <c r="C242" s="1">
        <f>VLOOKUP(A242,V$2:AQ$26,_xlfn.XMATCH(B242,V$1:AQ$1),FALSE)</f>
        <v>7033</v>
      </c>
      <c r="D242" s="2">
        <f t="shared" si="19"/>
        <v>0.13196607498029797</v>
      </c>
      <c r="E242" s="3">
        <f t="shared" si="20"/>
        <v>0</v>
      </c>
      <c r="F242">
        <f t="shared" si="21"/>
        <v>7033</v>
      </c>
      <c r="G242">
        <f t="shared" si="22"/>
        <v>0</v>
      </c>
      <c r="H242">
        <f t="shared" si="23"/>
        <v>0</v>
      </c>
    </row>
    <row r="243" spans="1:8" x14ac:dyDescent="0.3">
      <c r="A243" t="s">
        <v>43</v>
      </c>
      <c r="B243" t="s">
        <v>3</v>
      </c>
      <c r="C243" s="1">
        <f>VLOOKUP(A243,V$2:AQ$26,_xlfn.XMATCH(B243,V$1:AQ$1),FALSE)</f>
        <v>4585</v>
      </c>
      <c r="D243" s="2">
        <f t="shared" si="19"/>
        <v>8.6032198746575597E-2</v>
      </c>
      <c r="E243" s="3">
        <f t="shared" si="20"/>
        <v>0</v>
      </c>
      <c r="F243">
        <f t="shared" si="21"/>
        <v>4585</v>
      </c>
      <c r="G243">
        <f t="shared" si="22"/>
        <v>0</v>
      </c>
      <c r="H243">
        <f t="shared" si="23"/>
        <v>0</v>
      </c>
    </row>
    <row r="244" spans="1:8" x14ac:dyDescent="0.3">
      <c r="A244" t="s">
        <v>43</v>
      </c>
      <c r="B244" t="s">
        <v>5</v>
      </c>
      <c r="C244" s="1">
        <f>VLOOKUP(A244,V$2:AQ$26,_xlfn.XMATCH(B244,V$1:AQ$1),FALSE)</f>
        <v>1601</v>
      </c>
      <c r="D244" s="2">
        <f t="shared" si="19"/>
        <v>3.0040905167561076E-2</v>
      </c>
      <c r="E244" s="3">
        <f t="shared" si="20"/>
        <v>0</v>
      </c>
      <c r="F244">
        <f t="shared" si="21"/>
        <v>1601</v>
      </c>
      <c r="G244">
        <f t="shared" si="22"/>
        <v>0</v>
      </c>
      <c r="H244">
        <f t="shared" si="23"/>
        <v>0</v>
      </c>
    </row>
    <row r="245" spans="1:8" x14ac:dyDescent="0.3">
      <c r="A245" t="s">
        <v>43</v>
      </c>
      <c r="B245" t="s">
        <v>7</v>
      </c>
      <c r="C245" s="1">
        <f>VLOOKUP(A245,V$2:AQ$26,_xlfn.XMATCH(B245,V$1:AQ$1),FALSE)</f>
        <v>1581</v>
      </c>
      <c r="D245" s="2">
        <f t="shared" si="19"/>
        <v>2.9665628400945696E-2</v>
      </c>
      <c r="E245" s="3">
        <f t="shared" si="20"/>
        <v>0</v>
      </c>
      <c r="F245">
        <f t="shared" si="21"/>
        <v>1581</v>
      </c>
      <c r="G245">
        <f t="shared" si="22"/>
        <v>0</v>
      </c>
      <c r="H245">
        <f t="shared" si="23"/>
        <v>0</v>
      </c>
    </row>
    <row r="246" spans="1:8" x14ac:dyDescent="0.3">
      <c r="A246" t="s">
        <v>43</v>
      </c>
      <c r="B246" t="s">
        <v>9</v>
      </c>
      <c r="C246" s="1">
        <f>VLOOKUP(A246,V$2:AQ$26,_xlfn.XMATCH(B246,V$1:AQ$1),FALSE)</f>
        <v>1562</v>
      </c>
      <c r="D246" s="2">
        <f t="shared" si="19"/>
        <v>2.9309115472661088E-2</v>
      </c>
      <c r="E246" s="3">
        <f t="shared" si="20"/>
        <v>0</v>
      </c>
      <c r="F246">
        <f t="shared" si="21"/>
        <v>1562</v>
      </c>
      <c r="G246">
        <f t="shared" si="22"/>
        <v>0</v>
      </c>
      <c r="H246">
        <f t="shared" si="23"/>
        <v>0</v>
      </c>
    </row>
    <row r="247" spans="1:8" x14ac:dyDescent="0.3">
      <c r="A247" t="s">
        <v>43</v>
      </c>
      <c r="B247" t="s">
        <v>11</v>
      </c>
      <c r="C247" s="1">
        <f>VLOOKUP(A247,V$2:AQ$26,_xlfn.XMATCH(B247,V$1:AQ$1),FALSE)</f>
        <v>952</v>
      </c>
      <c r="D247" s="2">
        <f t="shared" si="19"/>
        <v>1.7863174090892033E-2</v>
      </c>
      <c r="E247" s="3">
        <f t="shared" si="20"/>
        <v>0</v>
      </c>
      <c r="F247">
        <f t="shared" si="21"/>
        <v>952</v>
      </c>
      <c r="G247">
        <f t="shared" si="22"/>
        <v>0</v>
      </c>
      <c r="H247">
        <f t="shared" si="23"/>
        <v>0</v>
      </c>
    </row>
    <row r="248" spans="1:8" x14ac:dyDescent="0.3">
      <c r="A248" t="s">
        <v>43</v>
      </c>
      <c r="B248" t="s">
        <v>6</v>
      </c>
      <c r="C248" s="1">
        <f>VLOOKUP(A248,V$2:AQ$26,_xlfn.XMATCH(B248,V$1:AQ$1),FALSE)</f>
        <v>925</v>
      </c>
      <c r="D248" s="2">
        <f t="shared" si="19"/>
        <v>1.7356550455961271E-2</v>
      </c>
      <c r="E248" s="3">
        <f t="shared" si="20"/>
        <v>0</v>
      </c>
      <c r="F248">
        <f t="shared" si="21"/>
        <v>925</v>
      </c>
      <c r="G248">
        <f t="shared" si="22"/>
        <v>0</v>
      </c>
      <c r="H248">
        <f t="shared" si="23"/>
        <v>0</v>
      </c>
    </row>
    <row r="249" spans="1:8" x14ac:dyDescent="0.3">
      <c r="A249" t="s">
        <v>43</v>
      </c>
      <c r="B249" t="s">
        <v>54</v>
      </c>
      <c r="C249" s="1">
        <f>VLOOKUP(A249,V$2:AQ$26,_xlfn.XMATCH(B249,V$1:AQ$1),FALSE)</f>
        <v>905</v>
      </c>
      <c r="D249" s="2">
        <f t="shared" si="19"/>
        <v>1.6981273689345891E-2</v>
      </c>
      <c r="E249" s="3">
        <f t="shared" si="20"/>
        <v>0</v>
      </c>
      <c r="F249">
        <f t="shared" si="21"/>
        <v>905</v>
      </c>
      <c r="G249">
        <f t="shared" si="22"/>
        <v>0</v>
      </c>
      <c r="H249">
        <f t="shared" si="23"/>
        <v>0</v>
      </c>
    </row>
    <row r="250" spans="1:8" x14ac:dyDescent="0.3">
      <c r="A250" t="s">
        <v>43</v>
      </c>
      <c r="B250" t="s">
        <v>4</v>
      </c>
      <c r="C250" s="1">
        <f>VLOOKUP(A250,V$2:AQ$26,_xlfn.XMATCH(B250,V$1:AQ$1),FALSE)</f>
        <v>791</v>
      </c>
      <c r="D250" s="2">
        <f t="shared" si="19"/>
        <v>1.4842196119638234E-2</v>
      </c>
      <c r="E250" s="3">
        <f t="shared" si="20"/>
        <v>0</v>
      </c>
      <c r="F250">
        <f t="shared" si="21"/>
        <v>791</v>
      </c>
      <c r="G250">
        <f t="shared" si="22"/>
        <v>0</v>
      </c>
      <c r="H250">
        <f t="shared" si="23"/>
        <v>0</v>
      </c>
    </row>
    <row r="251" spans="1:8" x14ac:dyDescent="0.3">
      <c r="A251" t="s">
        <v>43</v>
      </c>
      <c r="B251" t="s">
        <v>12</v>
      </c>
      <c r="C251" s="1">
        <f>VLOOKUP(A251,V$2:AQ$26,_xlfn.XMATCH(B251,V$1:AQ$1),FALSE)</f>
        <v>717</v>
      </c>
      <c r="D251" s="2">
        <f t="shared" si="19"/>
        <v>1.3453672083161332E-2</v>
      </c>
      <c r="E251" s="3">
        <f t="shared" si="20"/>
        <v>0</v>
      </c>
      <c r="F251">
        <f t="shared" si="21"/>
        <v>717</v>
      </c>
      <c r="G251">
        <f t="shared" si="22"/>
        <v>0</v>
      </c>
      <c r="H251">
        <f t="shared" si="23"/>
        <v>0</v>
      </c>
    </row>
    <row r="252" spans="1:8" x14ac:dyDescent="0.3">
      <c r="A252" t="s">
        <v>43</v>
      </c>
      <c r="B252" t="s">
        <v>56</v>
      </c>
      <c r="C252" s="1">
        <f>VLOOKUP(A252,V$2:AQ$26,_xlfn.XMATCH(B252,V$1:AQ$1),FALSE)</f>
        <v>277</v>
      </c>
      <c r="D252" s="2">
        <f t="shared" si="19"/>
        <v>5.1975832176229973E-3</v>
      </c>
      <c r="E252" s="3">
        <f t="shared" si="20"/>
        <v>0</v>
      </c>
      <c r="F252">
        <f t="shared" si="21"/>
        <v>277</v>
      </c>
      <c r="G252">
        <f t="shared" si="22"/>
        <v>0</v>
      </c>
      <c r="H252">
        <f t="shared" si="23"/>
        <v>0</v>
      </c>
    </row>
    <row r="253" spans="1:8" x14ac:dyDescent="0.3">
      <c r="A253" t="s">
        <v>44</v>
      </c>
      <c r="B253" t="s">
        <v>0</v>
      </c>
      <c r="C253" s="1">
        <f>VLOOKUP(A253,V$2:AQ$26,_xlfn.XMATCH(B253,V$1:AQ$1),FALSE)</f>
        <v>60760</v>
      </c>
      <c r="D253" s="2">
        <f t="shared" si="19"/>
        <v>0.81576756800300743</v>
      </c>
      <c r="E253" s="3">
        <f t="shared" si="20"/>
        <v>0</v>
      </c>
      <c r="F253">
        <f t="shared" si="21"/>
        <v>60760</v>
      </c>
      <c r="G253">
        <f t="shared" si="22"/>
        <v>1</v>
      </c>
      <c r="H253">
        <f t="shared" si="23"/>
        <v>1</v>
      </c>
    </row>
    <row r="254" spans="1:8" x14ac:dyDescent="0.3">
      <c r="A254" t="s">
        <v>44</v>
      </c>
      <c r="B254" t="s">
        <v>1</v>
      </c>
      <c r="C254" s="1">
        <f>VLOOKUP(A254,V$2:AQ$26,_xlfn.XMATCH(B254,V$1:AQ$1),FALSE)</f>
        <v>2828</v>
      </c>
      <c r="D254" s="2">
        <f t="shared" si="19"/>
        <v>3.7968905238849653E-2</v>
      </c>
      <c r="E254" s="3">
        <f t="shared" si="20"/>
        <v>0</v>
      </c>
      <c r="F254">
        <f t="shared" si="21"/>
        <v>2828</v>
      </c>
      <c r="G254">
        <f t="shared" si="22"/>
        <v>0</v>
      </c>
      <c r="H254">
        <f t="shared" si="23"/>
        <v>0</v>
      </c>
    </row>
    <row r="255" spans="1:8" x14ac:dyDescent="0.3">
      <c r="A255" t="s">
        <v>44</v>
      </c>
      <c r="B255" t="s">
        <v>3</v>
      </c>
      <c r="C255" s="1">
        <f>VLOOKUP(A255,V$2:AQ$26,_xlfn.XMATCH(B255,V$1:AQ$1),FALSE)</f>
        <v>2673</v>
      </c>
      <c r="D255" s="2">
        <f t="shared" si="19"/>
        <v>3.5887865524556271E-2</v>
      </c>
      <c r="E255" s="3">
        <f t="shared" si="20"/>
        <v>0</v>
      </c>
      <c r="F255">
        <f t="shared" si="21"/>
        <v>2673</v>
      </c>
      <c r="G255">
        <f t="shared" si="22"/>
        <v>0</v>
      </c>
      <c r="H255">
        <f t="shared" si="23"/>
        <v>0</v>
      </c>
    </row>
    <row r="256" spans="1:8" x14ac:dyDescent="0.3">
      <c r="A256" t="s">
        <v>44</v>
      </c>
      <c r="B256" t="s">
        <v>2</v>
      </c>
      <c r="C256" s="1">
        <f>VLOOKUP(A256,V$2:AQ$26,_xlfn.XMATCH(B256,V$1:AQ$1),FALSE)</f>
        <v>2439</v>
      </c>
      <c r="D256" s="2">
        <f t="shared" si="19"/>
        <v>3.2746166859106897E-2</v>
      </c>
      <c r="E256" s="3">
        <f t="shared" si="20"/>
        <v>0</v>
      </c>
      <c r="F256">
        <f t="shared" si="21"/>
        <v>2439</v>
      </c>
      <c r="G256">
        <f t="shared" si="22"/>
        <v>0</v>
      </c>
      <c r="H256">
        <f t="shared" si="23"/>
        <v>0</v>
      </c>
    </row>
    <row r="257" spans="1:8" x14ac:dyDescent="0.3">
      <c r="A257" t="s">
        <v>44</v>
      </c>
      <c r="B257" t="s">
        <v>5</v>
      </c>
      <c r="C257" s="1">
        <f>VLOOKUP(A257,V$2:AQ$26,_xlfn.XMATCH(B257,V$1:AQ$1),FALSE)</f>
        <v>1779</v>
      </c>
      <c r="D257" s="2">
        <f t="shared" si="19"/>
        <v>2.388496549501893E-2</v>
      </c>
      <c r="E257" s="3">
        <f t="shared" si="20"/>
        <v>0</v>
      </c>
      <c r="F257">
        <f t="shared" si="21"/>
        <v>1779</v>
      </c>
      <c r="G257">
        <f t="shared" si="22"/>
        <v>0</v>
      </c>
      <c r="H257">
        <f t="shared" si="23"/>
        <v>0</v>
      </c>
    </row>
    <row r="258" spans="1:8" x14ac:dyDescent="0.3">
      <c r="A258" t="s">
        <v>44</v>
      </c>
      <c r="B258" t="s">
        <v>54</v>
      </c>
      <c r="C258" s="1">
        <f>VLOOKUP(A258,V$2:AQ$26,_xlfn.XMATCH(B258,V$1:AQ$1),FALSE)</f>
        <v>1167</v>
      </c>
      <c r="D258" s="2">
        <f t="shared" ref="D258:D321" si="24">C258/VLOOKUP(A258,J$2:L$26,3,FALSE)</f>
        <v>1.566821513922827E-2</v>
      </c>
      <c r="E258" s="3">
        <f t="shared" ref="E258:E321" si="25">ROUNDDOWN(D258,0)</f>
        <v>0</v>
      </c>
      <c r="F258">
        <f t="shared" ref="F258:F321" si="26">C258-(E258*VLOOKUP(A258,J$2:L$26,3,FALSE))</f>
        <v>1167</v>
      </c>
      <c r="G258">
        <f t="shared" ref="G258:G321" si="27">IF(F258&gt;=VLOOKUP(A258,J$2:N$26,5,FALSE),1,0)</f>
        <v>0</v>
      </c>
      <c r="H258">
        <f t="shared" ref="H258:H321" si="28">G258+E258</f>
        <v>0</v>
      </c>
    </row>
    <row r="259" spans="1:8" x14ac:dyDescent="0.3">
      <c r="A259" t="s">
        <v>44</v>
      </c>
      <c r="B259" t="s">
        <v>7</v>
      </c>
      <c r="C259" s="1">
        <f>VLOOKUP(A259,V$2:AQ$26,_xlfn.XMATCH(B259,V$1:AQ$1),FALSE)</f>
        <v>1063</v>
      </c>
      <c r="D259" s="2">
        <f t="shared" si="24"/>
        <v>1.4271904621250771E-2</v>
      </c>
      <c r="E259" s="3">
        <f t="shared" si="25"/>
        <v>0</v>
      </c>
      <c r="F259">
        <f t="shared" si="26"/>
        <v>1063</v>
      </c>
      <c r="G259">
        <f t="shared" si="27"/>
        <v>0</v>
      </c>
      <c r="H259">
        <f t="shared" si="28"/>
        <v>0</v>
      </c>
    </row>
    <row r="260" spans="1:8" x14ac:dyDescent="0.3">
      <c r="A260" t="s">
        <v>44</v>
      </c>
      <c r="B260" t="s">
        <v>55</v>
      </c>
      <c r="C260" s="1">
        <f>VLOOKUP(A260,V$2:AQ$26,_xlfn.XMATCH(B260,V$1:AQ$1),FALSE)</f>
        <v>660</v>
      </c>
      <c r="D260" s="2">
        <f t="shared" si="24"/>
        <v>8.8612013640879672E-3</v>
      </c>
      <c r="E260" s="3">
        <f t="shared" si="25"/>
        <v>0</v>
      </c>
      <c r="F260">
        <f t="shared" si="26"/>
        <v>660</v>
      </c>
      <c r="G260">
        <f t="shared" si="27"/>
        <v>0</v>
      </c>
      <c r="H260">
        <f t="shared" si="28"/>
        <v>0</v>
      </c>
    </row>
    <row r="261" spans="1:8" x14ac:dyDescent="0.3">
      <c r="A261" t="s">
        <v>44</v>
      </c>
      <c r="B261" t="s">
        <v>6</v>
      </c>
      <c r="C261" s="1">
        <f>VLOOKUP(A261,V$2:AQ$26,_xlfn.XMATCH(B261,V$1:AQ$1),FALSE)</f>
        <v>434</v>
      </c>
      <c r="D261" s="2">
        <f t="shared" si="24"/>
        <v>5.8269112000214817E-3</v>
      </c>
      <c r="E261" s="3">
        <f t="shared" si="25"/>
        <v>0</v>
      </c>
      <c r="F261">
        <f t="shared" si="26"/>
        <v>434</v>
      </c>
      <c r="G261">
        <f t="shared" si="27"/>
        <v>0</v>
      </c>
      <c r="H261">
        <f t="shared" si="28"/>
        <v>0</v>
      </c>
    </row>
    <row r="262" spans="1:8" x14ac:dyDescent="0.3">
      <c r="A262" t="s">
        <v>44</v>
      </c>
      <c r="B262" t="s">
        <v>4</v>
      </c>
      <c r="C262" s="1">
        <f>VLOOKUP(A262,V$2:AQ$26,_xlfn.XMATCH(B262,V$1:AQ$1),FALSE)</f>
        <v>406</v>
      </c>
      <c r="D262" s="2">
        <f t="shared" si="24"/>
        <v>5.4509814451813863E-3</v>
      </c>
      <c r="E262" s="3">
        <f t="shared" si="25"/>
        <v>0</v>
      </c>
      <c r="F262">
        <f t="shared" si="26"/>
        <v>406</v>
      </c>
      <c r="G262">
        <f t="shared" si="27"/>
        <v>0</v>
      </c>
      <c r="H262">
        <f t="shared" si="28"/>
        <v>0</v>
      </c>
    </row>
    <row r="263" spans="1:8" x14ac:dyDescent="0.3">
      <c r="A263" t="s">
        <v>44</v>
      </c>
      <c r="B263" t="s">
        <v>56</v>
      </c>
      <c r="C263" s="1">
        <f>VLOOKUP(A263,V$2:AQ$26,_xlfn.XMATCH(B263,V$1:AQ$1),FALSE)</f>
        <v>273</v>
      </c>
      <c r="D263" s="2">
        <f t="shared" si="24"/>
        <v>3.6653151096909318E-3</v>
      </c>
      <c r="E263" s="3">
        <f t="shared" si="25"/>
        <v>0</v>
      </c>
      <c r="F263">
        <f t="shared" si="26"/>
        <v>273</v>
      </c>
      <c r="G263">
        <f t="shared" si="27"/>
        <v>0</v>
      </c>
      <c r="H263">
        <f t="shared" si="28"/>
        <v>0</v>
      </c>
    </row>
    <row r="264" spans="1:8" x14ac:dyDescent="0.3">
      <c r="A264" t="s">
        <v>45</v>
      </c>
      <c r="B264" t="s">
        <v>0</v>
      </c>
      <c r="C264" s="1">
        <f>VLOOKUP(A264,V$2:AQ$26,_xlfn.XMATCH(B264,V$1:AQ$1),FALSE)</f>
        <v>275270</v>
      </c>
      <c r="D264" s="2">
        <f t="shared" si="24"/>
        <v>4.2105021643697329</v>
      </c>
      <c r="E264" s="3">
        <f t="shared" si="25"/>
        <v>4</v>
      </c>
      <c r="F264">
        <f t="shared" si="26"/>
        <v>13762</v>
      </c>
      <c r="G264">
        <f t="shared" si="27"/>
        <v>0</v>
      </c>
      <c r="H264">
        <f t="shared" si="28"/>
        <v>4</v>
      </c>
    </row>
    <row r="265" spans="1:8" x14ac:dyDescent="0.3">
      <c r="A265" t="s">
        <v>45</v>
      </c>
      <c r="B265" t="s">
        <v>2</v>
      </c>
      <c r="C265" s="1">
        <f>VLOOKUP(A265,V$2:AQ$26,_xlfn.XMATCH(B265,V$1:AQ$1),FALSE)</f>
        <v>29728</v>
      </c>
      <c r="D265" s="2">
        <f t="shared" si="24"/>
        <v>0.45471649050889457</v>
      </c>
      <c r="E265" s="3">
        <f t="shared" si="25"/>
        <v>0</v>
      </c>
      <c r="F265">
        <f t="shared" si="26"/>
        <v>29728</v>
      </c>
      <c r="G265">
        <f t="shared" si="27"/>
        <v>1</v>
      </c>
      <c r="H265">
        <f t="shared" si="28"/>
        <v>1</v>
      </c>
    </row>
    <row r="266" spans="1:8" x14ac:dyDescent="0.3">
      <c r="A266" t="s">
        <v>45</v>
      </c>
      <c r="B266" t="s">
        <v>1</v>
      </c>
      <c r="C266" s="1">
        <f>VLOOKUP(A266,V$2:AQ$26,_xlfn.XMATCH(B266,V$1:AQ$1),FALSE)</f>
        <v>29234</v>
      </c>
      <c r="D266" s="2">
        <f t="shared" si="24"/>
        <v>0.44716031631919484</v>
      </c>
      <c r="E266" s="3">
        <f t="shared" si="25"/>
        <v>0</v>
      </c>
      <c r="F266">
        <f t="shared" si="26"/>
        <v>29234</v>
      </c>
      <c r="G266">
        <f t="shared" si="27"/>
        <v>1</v>
      </c>
      <c r="H266">
        <f t="shared" si="28"/>
        <v>1</v>
      </c>
    </row>
    <row r="267" spans="1:8" x14ac:dyDescent="0.3">
      <c r="A267" t="s">
        <v>45</v>
      </c>
      <c r="B267" t="s">
        <v>3</v>
      </c>
      <c r="C267" s="1">
        <f>VLOOKUP(A267,V$2:AQ$26,_xlfn.XMATCH(B267,V$1:AQ$1),FALSE)</f>
        <v>12991</v>
      </c>
      <c r="D267" s="2">
        <f t="shared" si="24"/>
        <v>0.19870902611009988</v>
      </c>
      <c r="E267" s="3">
        <f t="shared" si="25"/>
        <v>0</v>
      </c>
      <c r="F267">
        <f t="shared" si="26"/>
        <v>12991</v>
      </c>
      <c r="G267">
        <f t="shared" si="27"/>
        <v>0</v>
      </c>
      <c r="H267">
        <f t="shared" si="28"/>
        <v>0</v>
      </c>
    </row>
    <row r="268" spans="1:8" x14ac:dyDescent="0.3">
      <c r="A268" t="s">
        <v>45</v>
      </c>
      <c r="B268" t="s">
        <v>5</v>
      </c>
      <c r="C268" s="1">
        <f>VLOOKUP(A268,V$2:AQ$26,_xlfn.XMATCH(B268,V$1:AQ$1),FALSE)</f>
        <v>9605</v>
      </c>
      <c r="D268" s="2">
        <f t="shared" si="24"/>
        <v>0.14691711152240083</v>
      </c>
      <c r="E268" s="3">
        <f t="shared" si="25"/>
        <v>0</v>
      </c>
      <c r="F268">
        <f t="shared" si="26"/>
        <v>9605</v>
      </c>
      <c r="G268">
        <f t="shared" si="27"/>
        <v>0</v>
      </c>
      <c r="H268">
        <f t="shared" si="28"/>
        <v>0</v>
      </c>
    </row>
    <row r="269" spans="1:8" x14ac:dyDescent="0.3">
      <c r="A269" t="s">
        <v>45</v>
      </c>
      <c r="B269" t="s">
        <v>23</v>
      </c>
      <c r="C269" s="1">
        <f>VLOOKUP(A269,V$2:AQ$26,_xlfn.XMATCH(B269,V$1:AQ$1),FALSE)</f>
        <v>6634</v>
      </c>
      <c r="D269" s="2">
        <f t="shared" si="24"/>
        <v>0.10147299509001637</v>
      </c>
      <c r="E269" s="3">
        <f t="shared" si="25"/>
        <v>0</v>
      </c>
      <c r="F269">
        <f t="shared" si="26"/>
        <v>6634</v>
      </c>
      <c r="G269">
        <f t="shared" si="27"/>
        <v>0</v>
      </c>
      <c r="H269">
        <f t="shared" si="28"/>
        <v>0</v>
      </c>
    </row>
    <row r="270" spans="1:8" x14ac:dyDescent="0.3">
      <c r="A270" t="s">
        <v>45</v>
      </c>
      <c r="B270" t="s">
        <v>54</v>
      </c>
      <c r="C270" s="1">
        <f>VLOOKUP(A270,V$2:AQ$26,_xlfn.XMATCH(B270,V$1:AQ$1),FALSE)</f>
        <v>5278</v>
      </c>
      <c r="D270" s="2">
        <f t="shared" si="24"/>
        <v>8.0731755816265655E-2</v>
      </c>
      <c r="E270" s="3">
        <f t="shared" si="25"/>
        <v>0</v>
      </c>
      <c r="F270">
        <f t="shared" si="26"/>
        <v>5278</v>
      </c>
      <c r="G270">
        <f t="shared" si="27"/>
        <v>0</v>
      </c>
      <c r="H270">
        <f t="shared" si="28"/>
        <v>0</v>
      </c>
    </row>
    <row r="271" spans="1:8" x14ac:dyDescent="0.3">
      <c r="A271" t="s">
        <v>45</v>
      </c>
      <c r="B271" t="s">
        <v>9</v>
      </c>
      <c r="C271" s="1">
        <f>VLOOKUP(A271,V$2:AQ$26,_xlfn.XMATCH(B271,V$1:AQ$1),FALSE)</f>
        <v>3612</v>
      </c>
      <c r="D271" s="2">
        <f t="shared" si="24"/>
        <v>5.5248787799990824E-2</v>
      </c>
      <c r="E271" s="3">
        <f t="shared" si="25"/>
        <v>0</v>
      </c>
      <c r="F271">
        <f t="shared" si="26"/>
        <v>3612</v>
      </c>
      <c r="G271">
        <f t="shared" si="27"/>
        <v>0</v>
      </c>
      <c r="H271">
        <f t="shared" si="28"/>
        <v>0</v>
      </c>
    </row>
    <row r="272" spans="1:8" x14ac:dyDescent="0.3">
      <c r="A272" t="s">
        <v>45</v>
      </c>
      <c r="B272" t="s">
        <v>11</v>
      </c>
      <c r="C272" s="1">
        <f>VLOOKUP(A272,V$2:AQ$26,_xlfn.XMATCH(B272,V$1:AQ$1),FALSE)</f>
        <v>3022</v>
      </c>
      <c r="D272" s="2">
        <f t="shared" si="24"/>
        <v>4.6224207290025542E-2</v>
      </c>
      <c r="E272" s="3">
        <f t="shared" si="25"/>
        <v>0</v>
      </c>
      <c r="F272">
        <f t="shared" si="26"/>
        <v>3022</v>
      </c>
      <c r="G272">
        <f t="shared" si="27"/>
        <v>0</v>
      </c>
      <c r="H272">
        <f t="shared" si="28"/>
        <v>0</v>
      </c>
    </row>
    <row r="273" spans="1:8" x14ac:dyDescent="0.3">
      <c r="A273" t="s">
        <v>45</v>
      </c>
      <c r="B273" t="s">
        <v>7</v>
      </c>
      <c r="C273" s="1">
        <f>VLOOKUP(A273,V$2:AQ$26,_xlfn.XMATCH(B273,V$1:AQ$1),FALSE)</f>
        <v>2914</v>
      </c>
      <c r="D273" s="2">
        <f t="shared" si="24"/>
        <v>4.4572250179726818E-2</v>
      </c>
      <c r="E273" s="3">
        <f t="shared" si="25"/>
        <v>0</v>
      </c>
      <c r="F273">
        <f t="shared" si="26"/>
        <v>2914</v>
      </c>
      <c r="G273">
        <f t="shared" si="27"/>
        <v>0</v>
      </c>
      <c r="H273">
        <f t="shared" si="28"/>
        <v>0</v>
      </c>
    </row>
    <row r="274" spans="1:8" x14ac:dyDescent="0.3">
      <c r="A274" t="s">
        <v>45</v>
      </c>
      <c r="B274" t="s">
        <v>10</v>
      </c>
      <c r="C274" s="1">
        <f>VLOOKUP(A274,V$2:AQ$26,_xlfn.XMATCH(B274,V$1:AQ$1),FALSE)</f>
        <v>2776</v>
      </c>
      <c r="D274" s="2">
        <f t="shared" si="24"/>
        <v>4.2461416094345103E-2</v>
      </c>
      <c r="E274" s="3">
        <f t="shared" si="25"/>
        <v>0</v>
      </c>
      <c r="F274">
        <f t="shared" si="26"/>
        <v>2776</v>
      </c>
      <c r="G274">
        <f t="shared" si="27"/>
        <v>0</v>
      </c>
      <c r="H274">
        <f t="shared" si="28"/>
        <v>0</v>
      </c>
    </row>
    <row r="275" spans="1:8" x14ac:dyDescent="0.3">
      <c r="A275" t="s">
        <v>45</v>
      </c>
      <c r="B275" t="s">
        <v>8</v>
      </c>
      <c r="C275" s="1">
        <f>VLOOKUP(A275,V$2:AQ$26,_xlfn.XMATCH(B275,V$1:AQ$1),FALSE)</f>
        <v>2756</v>
      </c>
      <c r="D275" s="2">
        <f t="shared" si="24"/>
        <v>4.2155498110956452E-2</v>
      </c>
      <c r="E275" s="3">
        <f t="shared" si="25"/>
        <v>0</v>
      </c>
      <c r="F275">
        <f t="shared" si="26"/>
        <v>2756</v>
      </c>
      <c r="G275">
        <f t="shared" si="27"/>
        <v>0</v>
      </c>
      <c r="H275">
        <f t="shared" si="28"/>
        <v>0</v>
      </c>
    </row>
    <row r="276" spans="1:8" x14ac:dyDescent="0.3">
      <c r="A276" t="s">
        <v>45</v>
      </c>
      <c r="B276" t="s">
        <v>12</v>
      </c>
      <c r="C276" s="1">
        <f>VLOOKUP(A276,V$2:AQ$26,_xlfn.XMATCH(B276,V$1:AQ$1),FALSE)</f>
        <v>2209</v>
      </c>
      <c r="D276" s="2">
        <f t="shared" si="24"/>
        <v>3.3788641265276781E-2</v>
      </c>
      <c r="E276" s="3">
        <f t="shared" si="25"/>
        <v>0</v>
      </c>
      <c r="F276">
        <f t="shared" si="26"/>
        <v>2209</v>
      </c>
      <c r="G276">
        <f t="shared" si="27"/>
        <v>0</v>
      </c>
      <c r="H276">
        <f t="shared" si="28"/>
        <v>0</v>
      </c>
    </row>
    <row r="277" spans="1:8" x14ac:dyDescent="0.3">
      <c r="A277" t="s">
        <v>45</v>
      </c>
      <c r="B277" t="s">
        <v>6</v>
      </c>
      <c r="C277" s="1">
        <f>VLOOKUP(A277,V$2:AQ$26,_xlfn.XMATCH(B277,V$1:AQ$1),FALSE)</f>
        <v>1520</v>
      </c>
      <c r="D277" s="2">
        <f t="shared" si="24"/>
        <v>2.3249766737537664E-2</v>
      </c>
      <c r="E277" s="3">
        <f t="shared" si="25"/>
        <v>0</v>
      </c>
      <c r="F277">
        <f t="shared" si="26"/>
        <v>1520</v>
      </c>
      <c r="G277">
        <f t="shared" si="27"/>
        <v>0</v>
      </c>
      <c r="H277">
        <f t="shared" si="28"/>
        <v>0</v>
      </c>
    </row>
    <row r="278" spans="1:8" x14ac:dyDescent="0.3">
      <c r="A278" t="s">
        <v>45</v>
      </c>
      <c r="B278" t="s">
        <v>13</v>
      </c>
      <c r="C278" s="1">
        <f>VLOOKUP(A278,V$2:AQ$26,_xlfn.XMATCH(B278,V$1:AQ$1),FALSE)</f>
        <v>1470</v>
      </c>
      <c r="D278" s="2">
        <f t="shared" si="24"/>
        <v>2.2484971779066033E-2</v>
      </c>
      <c r="E278" s="3">
        <f t="shared" si="25"/>
        <v>0</v>
      </c>
      <c r="F278">
        <f t="shared" si="26"/>
        <v>1470</v>
      </c>
      <c r="G278">
        <f t="shared" si="27"/>
        <v>0</v>
      </c>
      <c r="H278">
        <f t="shared" si="28"/>
        <v>0</v>
      </c>
    </row>
    <row r="279" spans="1:8" x14ac:dyDescent="0.3">
      <c r="A279" t="s">
        <v>45</v>
      </c>
      <c r="B279" t="s">
        <v>55</v>
      </c>
      <c r="C279" s="1">
        <f>VLOOKUP(A279,V$2:AQ$26,_xlfn.XMATCH(B279,V$1:AQ$1),FALSE)</f>
        <v>1248</v>
      </c>
      <c r="D279" s="2">
        <f t="shared" si="24"/>
        <v>1.908928216345198E-2</v>
      </c>
      <c r="E279" s="3">
        <f t="shared" si="25"/>
        <v>0</v>
      </c>
      <c r="F279">
        <f t="shared" si="26"/>
        <v>1248</v>
      </c>
      <c r="G279">
        <f t="shared" si="27"/>
        <v>0</v>
      </c>
      <c r="H279">
        <f t="shared" si="28"/>
        <v>0</v>
      </c>
    </row>
    <row r="280" spans="1:8" x14ac:dyDescent="0.3">
      <c r="A280" t="s">
        <v>45</v>
      </c>
      <c r="B280" t="s">
        <v>4</v>
      </c>
      <c r="C280" s="1">
        <f>VLOOKUP(A280,V$2:AQ$26,_xlfn.XMATCH(B280,V$1:AQ$1),FALSE)</f>
        <v>1043</v>
      </c>
      <c r="D280" s="2">
        <f t="shared" si="24"/>
        <v>1.5953622833718279E-2</v>
      </c>
      <c r="E280" s="3">
        <f t="shared" si="25"/>
        <v>0</v>
      </c>
      <c r="F280">
        <f t="shared" si="26"/>
        <v>1043</v>
      </c>
      <c r="G280">
        <f t="shared" si="27"/>
        <v>0</v>
      </c>
      <c r="H280">
        <f t="shared" si="28"/>
        <v>0</v>
      </c>
    </row>
    <row r="281" spans="1:8" x14ac:dyDescent="0.3">
      <c r="A281" t="s">
        <v>45</v>
      </c>
      <c r="B281" t="s">
        <v>56</v>
      </c>
      <c r="C281" s="1">
        <f>VLOOKUP(A281,V$2:AQ$26,_xlfn.XMATCH(B281,V$1:AQ$1),FALSE)</f>
        <v>954</v>
      </c>
      <c r="D281" s="2">
        <f t="shared" si="24"/>
        <v>1.4592287807638772E-2</v>
      </c>
      <c r="E281" s="3">
        <f t="shared" si="25"/>
        <v>0</v>
      </c>
      <c r="F281">
        <f t="shared" si="26"/>
        <v>954</v>
      </c>
      <c r="G281">
        <f t="shared" si="27"/>
        <v>0</v>
      </c>
      <c r="H281">
        <f t="shared" si="28"/>
        <v>0</v>
      </c>
    </row>
    <row r="282" spans="1:8" x14ac:dyDescent="0.3">
      <c r="A282" t="s">
        <v>46</v>
      </c>
      <c r="B282" t="s">
        <v>0</v>
      </c>
      <c r="C282" s="1">
        <f>VLOOKUP(A282,V$2:AQ$26,_xlfn.XMATCH(B282,V$1:AQ$1),FALSE)</f>
        <v>72232</v>
      </c>
      <c r="D282" s="2">
        <f t="shared" si="24"/>
        <v>2.2641840636950663</v>
      </c>
      <c r="E282" s="3">
        <f t="shared" si="25"/>
        <v>2</v>
      </c>
      <c r="F282">
        <f t="shared" si="26"/>
        <v>8428</v>
      </c>
      <c r="G282">
        <f t="shared" si="27"/>
        <v>0</v>
      </c>
      <c r="H282">
        <f t="shared" si="28"/>
        <v>2</v>
      </c>
    </row>
    <row r="283" spans="1:8" x14ac:dyDescent="0.3">
      <c r="A283" t="s">
        <v>46</v>
      </c>
      <c r="B283" t="s">
        <v>2</v>
      </c>
      <c r="C283" s="1">
        <f>VLOOKUP(A283,V$2:AQ$26,_xlfn.XMATCH(B283,V$1:AQ$1),FALSE)</f>
        <v>9129</v>
      </c>
      <c r="D283" s="2">
        <f t="shared" si="24"/>
        <v>0.28615760767350007</v>
      </c>
      <c r="E283" s="3">
        <f t="shared" si="25"/>
        <v>0</v>
      </c>
      <c r="F283">
        <f t="shared" si="26"/>
        <v>9129</v>
      </c>
      <c r="G283">
        <f t="shared" si="27"/>
        <v>1</v>
      </c>
      <c r="H283">
        <f t="shared" si="28"/>
        <v>1</v>
      </c>
    </row>
    <row r="284" spans="1:8" x14ac:dyDescent="0.3">
      <c r="A284" t="s">
        <v>46</v>
      </c>
      <c r="B284" t="s">
        <v>1</v>
      </c>
      <c r="C284" s="1">
        <f>VLOOKUP(A284,V$2:AQ$26,_xlfn.XMATCH(B284,V$1:AQ$1),FALSE)</f>
        <v>3464</v>
      </c>
      <c r="D284" s="2">
        <f t="shared" si="24"/>
        <v>0.10858253401040686</v>
      </c>
      <c r="E284" s="3">
        <f t="shared" si="25"/>
        <v>0</v>
      </c>
      <c r="F284">
        <f t="shared" si="26"/>
        <v>3464</v>
      </c>
      <c r="G284">
        <f t="shared" si="27"/>
        <v>0</v>
      </c>
      <c r="H284">
        <f t="shared" si="28"/>
        <v>0</v>
      </c>
    </row>
    <row r="285" spans="1:8" x14ac:dyDescent="0.3">
      <c r="A285" t="s">
        <v>46</v>
      </c>
      <c r="B285" t="s">
        <v>3</v>
      </c>
      <c r="C285" s="1">
        <f>VLOOKUP(A285,V$2:AQ$26,_xlfn.XMATCH(B285,V$1:AQ$1),FALSE)</f>
        <v>3373</v>
      </c>
      <c r="D285" s="2">
        <f t="shared" si="24"/>
        <v>0.10573004827283555</v>
      </c>
      <c r="E285" s="3">
        <f t="shared" si="25"/>
        <v>0</v>
      </c>
      <c r="F285">
        <f t="shared" si="26"/>
        <v>3373</v>
      </c>
      <c r="G285">
        <f t="shared" si="27"/>
        <v>0</v>
      </c>
      <c r="H285">
        <f t="shared" si="28"/>
        <v>0</v>
      </c>
    </row>
    <row r="286" spans="1:8" x14ac:dyDescent="0.3">
      <c r="A286" t="s">
        <v>46</v>
      </c>
      <c r="B286" t="s">
        <v>8</v>
      </c>
      <c r="C286" s="1">
        <f>VLOOKUP(A286,V$2:AQ$26,_xlfn.XMATCH(B286,V$1:AQ$1),FALSE)</f>
        <v>1669</v>
      </c>
      <c r="D286" s="2">
        <f t="shared" si="24"/>
        <v>5.2316469186884831E-2</v>
      </c>
      <c r="E286" s="3">
        <f t="shared" si="25"/>
        <v>0</v>
      </c>
      <c r="F286">
        <f t="shared" si="26"/>
        <v>1669</v>
      </c>
      <c r="G286">
        <f t="shared" si="27"/>
        <v>0</v>
      </c>
      <c r="H286">
        <f t="shared" si="28"/>
        <v>0</v>
      </c>
    </row>
    <row r="287" spans="1:8" x14ac:dyDescent="0.3">
      <c r="A287" t="s">
        <v>46</v>
      </c>
      <c r="B287" t="s">
        <v>5</v>
      </c>
      <c r="C287" s="1">
        <f>VLOOKUP(A287,V$2:AQ$26,_xlfn.XMATCH(B287,V$1:AQ$1),FALSE)</f>
        <v>1252</v>
      </c>
      <c r="D287" s="2">
        <f t="shared" si="24"/>
        <v>3.9245188389442666E-2</v>
      </c>
      <c r="E287" s="3">
        <f t="shared" si="25"/>
        <v>0</v>
      </c>
      <c r="F287">
        <f t="shared" si="26"/>
        <v>1252</v>
      </c>
      <c r="G287">
        <f t="shared" si="27"/>
        <v>0</v>
      </c>
      <c r="H287">
        <f t="shared" si="28"/>
        <v>0</v>
      </c>
    </row>
    <row r="288" spans="1:8" x14ac:dyDescent="0.3">
      <c r="A288" t="s">
        <v>46</v>
      </c>
      <c r="B288" t="s">
        <v>11</v>
      </c>
      <c r="C288" s="1">
        <f>VLOOKUP(A288,V$2:AQ$26,_xlfn.XMATCH(B288,V$1:AQ$1),FALSE)</f>
        <v>1059</v>
      </c>
      <c r="D288" s="2">
        <f t="shared" si="24"/>
        <v>3.3195410946022193E-2</v>
      </c>
      <c r="E288" s="3">
        <f t="shared" si="25"/>
        <v>0</v>
      </c>
      <c r="F288">
        <f t="shared" si="26"/>
        <v>1059</v>
      </c>
      <c r="G288">
        <f t="shared" si="27"/>
        <v>0</v>
      </c>
      <c r="H288">
        <f t="shared" si="28"/>
        <v>0</v>
      </c>
    </row>
    <row r="289" spans="1:8" x14ac:dyDescent="0.3">
      <c r="A289" t="s">
        <v>46</v>
      </c>
      <c r="B289" t="s">
        <v>7</v>
      </c>
      <c r="C289" s="1">
        <f>VLOOKUP(A289,V$2:AQ$26,_xlfn.XMATCH(B289,V$1:AQ$1),FALSE)</f>
        <v>792</v>
      </c>
      <c r="D289" s="2">
        <f t="shared" si="24"/>
        <v>2.4826029716005265E-2</v>
      </c>
      <c r="E289" s="3">
        <f t="shared" si="25"/>
        <v>0</v>
      </c>
      <c r="F289">
        <f t="shared" si="26"/>
        <v>792</v>
      </c>
      <c r="G289">
        <f t="shared" si="27"/>
        <v>0</v>
      </c>
      <c r="H289">
        <f t="shared" si="28"/>
        <v>0</v>
      </c>
    </row>
    <row r="290" spans="1:8" x14ac:dyDescent="0.3">
      <c r="A290" t="s">
        <v>46</v>
      </c>
      <c r="B290" t="s">
        <v>54</v>
      </c>
      <c r="C290" s="1">
        <f>VLOOKUP(A290,V$2:AQ$26,_xlfn.XMATCH(B290,V$1:AQ$1),FALSE)</f>
        <v>739</v>
      </c>
      <c r="D290" s="2">
        <f t="shared" si="24"/>
        <v>2.3164691868848349E-2</v>
      </c>
      <c r="E290" s="3">
        <f t="shared" si="25"/>
        <v>0</v>
      </c>
      <c r="F290">
        <f t="shared" si="26"/>
        <v>739</v>
      </c>
      <c r="G290">
        <f t="shared" si="27"/>
        <v>0</v>
      </c>
      <c r="H290">
        <f t="shared" si="28"/>
        <v>0</v>
      </c>
    </row>
    <row r="291" spans="1:8" x14ac:dyDescent="0.3">
      <c r="A291" t="s">
        <v>46</v>
      </c>
      <c r="B291" t="s">
        <v>9</v>
      </c>
      <c r="C291" s="1">
        <f>VLOOKUP(A291,V$2:AQ$26,_xlfn.XMATCH(B291,V$1:AQ$1),FALSE)</f>
        <v>732</v>
      </c>
      <c r="D291" s="2">
        <f t="shared" si="24"/>
        <v>2.2945269889035169E-2</v>
      </c>
      <c r="E291" s="3">
        <f t="shared" si="25"/>
        <v>0</v>
      </c>
      <c r="F291">
        <f t="shared" si="26"/>
        <v>732</v>
      </c>
      <c r="G291">
        <f t="shared" si="27"/>
        <v>0</v>
      </c>
      <c r="H291">
        <f t="shared" si="28"/>
        <v>0</v>
      </c>
    </row>
    <row r="292" spans="1:8" x14ac:dyDescent="0.3">
      <c r="A292" t="s">
        <v>46</v>
      </c>
      <c r="B292" t="s">
        <v>6</v>
      </c>
      <c r="C292" s="1">
        <f>VLOOKUP(A292,V$2:AQ$26,_xlfn.XMATCH(B292,V$1:AQ$1),FALSE)</f>
        <v>404</v>
      </c>
      <c r="D292" s="2">
        <f t="shared" si="24"/>
        <v>1.266378283493198E-2</v>
      </c>
      <c r="E292" s="3">
        <f t="shared" si="25"/>
        <v>0</v>
      </c>
      <c r="F292">
        <f t="shared" si="26"/>
        <v>404</v>
      </c>
      <c r="G292">
        <f t="shared" si="27"/>
        <v>0</v>
      </c>
      <c r="H292">
        <f t="shared" si="28"/>
        <v>0</v>
      </c>
    </row>
    <row r="293" spans="1:8" x14ac:dyDescent="0.3">
      <c r="A293" t="s">
        <v>46</v>
      </c>
      <c r="B293" t="s">
        <v>13</v>
      </c>
      <c r="C293" s="1">
        <f>VLOOKUP(A293,V$2:AQ$26,_xlfn.XMATCH(B293,V$1:AQ$1),FALSE)</f>
        <v>359</v>
      </c>
      <c r="D293" s="2">
        <f t="shared" si="24"/>
        <v>1.1253212964704407E-2</v>
      </c>
      <c r="E293" s="3">
        <f t="shared" si="25"/>
        <v>0</v>
      </c>
      <c r="F293">
        <f t="shared" si="26"/>
        <v>359</v>
      </c>
      <c r="G293">
        <f t="shared" si="27"/>
        <v>0</v>
      </c>
      <c r="H293">
        <f t="shared" si="28"/>
        <v>0</v>
      </c>
    </row>
    <row r="294" spans="1:8" x14ac:dyDescent="0.3">
      <c r="A294" t="s">
        <v>46</v>
      </c>
      <c r="B294" t="s">
        <v>4</v>
      </c>
      <c r="C294" s="1">
        <f>VLOOKUP(A294,V$2:AQ$26,_xlfn.XMATCH(B294,V$1:AQ$1),FALSE)</f>
        <v>299</v>
      </c>
      <c r="D294" s="2">
        <f t="shared" si="24"/>
        <v>9.3724531377343111E-3</v>
      </c>
      <c r="E294" s="3">
        <f t="shared" si="25"/>
        <v>0</v>
      </c>
      <c r="F294">
        <f t="shared" si="26"/>
        <v>299</v>
      </c>
      <c r="G294">
        <f t="shared" si="27"/>
        <v>0</v>
      </c>
      <c r="H294">
        <f t="shared" si="28"/>
        <v>0</v>
      </c>
    </row>
    <row r="295" spans="1:8" x14ac:dyDescent="0.3">
      <c r="A295" t="s">
        <v>46</v>
      </c>
      <c r="B295" t="s">
        <v>56</v>
      </c>
      <c r="C295" s="1">
        <f>VLOOKUP(A295,V$2:AQ$26,_xlfn.XMATCH(B295,V$1:AQ$1),FALSE)</f>
        <v>204</v>
      </c>
      <c r="D295" s="2">
        <f t="shared" si="24"/>
        <v>6.3945834116983262E-3</v>
      </c>
      <c r="E295" s="3">
        <f t="shared" si="25"/>
        <v>0</v>
      </c>
      <c r="F295">
        <f t="shared" si="26"/>
        <v>204</v>
      </c>
      <c r="G295">
        <f t="shared" si="27"/>
        <v>0</v>
      </c>
      <c r="H295">
        <f t="shared" si="28"/>
        <v>0</v>
      </c>
    </row>
    <row r="296" spans="1:8" x14ac:dyDescent="0.3">
      <c r="A296" t="s">
        <v>47</v>
      </c>
      <c r="B296" t="s">
        <v>0</v>
      </c>
      <c r="C296" s="1">
        <f>VLOOKUP(A296,V$2:AQ$26,_xlfn.XMATCH(B296,V$1:AQ$1),FALSE)</f>
        <v>48650</v>
      </c>
      <c r="D296" s="2">
        <f t="shared" si="24"/>
        <v>0.7940912429609075</v>
      </c>
      <c r="E296" s="3">
        <f t="shared" si="25"/>
        <v>0</v>
      </c>
      <c r="F296">
        <f t="shared" si="26"/>
        <v>48650</v>
      </c>
      <c r="G296">
        <f t="shared" si="27"/>
        <v>1</v>
      </c>
      <c r="H296">
        <f t="shared" si="28"/>
        <v>1</v>
      </c>
    </row>
    <row r="297" spans="1:8" x14ac:dyDescent="0.3">
      <c r="A297" t="s">
        <v>47</v>
      </c>
      <c r="B297" t="s">
        <v>2</v>
      </c>
      <c r="C297" s="1">
        <f>VLOOKUP(A297,V$2:AQ$26,_xlfn.XMATCH(B297,V$1:AQ$1),FALSE)</f>
        <v>4632</v>
      </c>
      <c r="D297" s="2">
        <f t="shared" si="24"/>
        <v>7.560597404717212E-2</v>
      </c>
      <c r="E297" s="3">
        <f t="shared" si="25"/>
        <v>0</v>
      </c>
      <c r="F297">
        <f t="shared" si="26"/>
        <v>4632</v>
      </c>
      <c r="G297">
        <f t="shared" si="27"/>
        <v>0</v>
      </c>
      <c r="H297">
        <f t="shared" si="28"/>
        <v>0</v>
      </c>
    </row>
    <row r="298" spans="1:8" x14ac:dyDescent="0.3">
      <c r="A298" t="s">
        <v>47</v>
      </c>
      <c r="B298" t="s">
        <v>3</v>
      </c>
      <c r="C298" s="1">
        <f>VLOOKUP(A298,V$2:AQ$26,_xlfn.XMATCH(B298,V$1:AQ$1),FALSE)</f>
        <v>2310</v>
      </c>
      <c r="D298" s="2">
        <f t="shared" si="24"/>
        <v>3.7705051824043094E-2</v>
      </c>
      <c r="E298" s="3">
        <f t="shared" si="25"/>
        <v>0</v>
      </c>
      <c r="F298">
        <f t="shared" si="26"/>
        <v>2310</v>
      </c>
      <c r="G298">
        <f t="shared" si="27"/>
        <v>0</v>
      </c>
      <c r="H298">
        <f t="shared" si="28"/>
        <v>0</v>
      </c>
    </row>
    <row r="299" spans="1:8" x14ac:dyDescent="0.3">
      <c r="A299" t="s">
        <v>47</v>
      </c>
      <c r="B299" t="s">
        <v>1</v>
      </c>
      <c r="C299" s="1">
        <f>VLOOKUP(A299,V$2:AQ$26,_xlfn.XMATCH(B299,V$1:AQ$1),FALSE)</f>
        <v>1551</v>
      </c>
      <c r="D299" s="2">
        <f t="shared" si="24"/>
        <v>2.5316249081857506E-2</v>
      </c>
      <c r="E299" s="3">
        <f t="shared" si="25"/>
        <v>0</v>
      </c>
      <c r="F299">
        <f t="shared" si="26"/>
        <v>1551</v>
      </c>
      <c r="G299">
        <f t="shared" si="27"/>
        <v>0</v>
      </c>
      <c r="H299">
        <f t="shared" si="28"/>
        <v>0</v>
      </c>
    </row>
    <row r="300" spans="1:8" x14ac:dyDescent="0.3">
      <c r="A300" t="s">
        <v>47</v>
      </c>
      <c r="B300" t="s">
        <v>5</v>
      </c>
      <c r="C300" s="1">
        <f>VLOOKUP(A300,V$2:AQ$26,_xlfn.XMATCH(B300,V$1:AQ$1),FALSE)</f>
        <v>1376</v>
      </c>
      <c r="D300" s="2">
        <f t="shared" si="24"/>
        <v>2.2459805761854239E-2</v>
      </c>
      <c r="E300" s="3">
        <f t="shared" si="25"/>
        <v>0</v>
      </c>
      <c r="F300">
        <f t="shared" si="26"/>
        <v>1376</v>
      </c>
      <c r="G300">
        <f t="shared" si="27"/>
        <v>0</v>
      </c>
      <c r="H300">
        <f t="shared" si="28"/>
        <v>0</v>
      </c>
    </row>
    <row r="301" spans="1:8" x14ac:dyDescent="0.3">
      <c r="A301" t="s">
        <v>47</v>
      </c>
      <c r="B301" t="s">
        <v>7</v>
      </c>
      <c r="C301" s="1">
        <f>VLOOKUP(A301,V$2:AQ$26,_xlfn.XMATCH(B301,V$1:AQ$1),FALSE)</f>
        <v>1142</v>
      </c>
      <c r="D301" s="2">
        <f t="shared" si="24"/>
        <v>1.8640332979678445E-2</v>
      </c>
      <c r="E301" s="3">
        <f t="shared" si="25"/>
        <v>0</v>
      </c>
      <c r="F301">
        <f t="shared" si="26"/>
        <v>1142</v>
      </c>
      <c r="G301">
        <f t="shared" si="27"/>
        <v>0</v>
      </c>
      <c r="H301">
        <f t="shared" si="28"/>
        <v>0</v>
      </c>
    </row>
    <row r="302" spans="1:8" x14ac:dyDescent="0.3">
      <c r="A302" t="s">
        <v>47</v>
      </c>
      <c r="B302" t="s">
        <v>55</v>
      </c>
      <c r="C302" s="1">
        <f>VLOOKUP(A302,V$2:AQ$26,_xlfn.XMATCH(B302,V$1:AQ$1),FALSE)</f>
        <v>527</v>
      </c>
      <c r="D302" s="2">
        <f t="shared" si="24"/>
        <v>8.6019750265241158E-3</v>
      </c>
      <c r="E302" s="3">
        <f t="shared" si="25"/>
        <v>0</v>
      </c>
      <c r="F302">
        <f t="shared" si="26"/>
        <v>527</v>
      </c>
      <c r="G302">
        <f t="shared" si="27"/>
        <v>0</v>
      </c>
      <c r="H302">
        <f t="shared" si="28"/>
        <v>0</v>
      </c>
    </row>
    <row r="303" spans="1:8" x14ac:dyDescent="0.3">
      <c r="A303" t="s">
        <v>47</v>
      </c>
      <c r="B303" t="s">
        <v>6</v>
      </c>
      <c r="C303" s="1">
        <f>VLOOKUP(A303,V$2:AQ$26,_xlfn.XMATCH(B303,V$1:AQ$1),FALSE)</f>
        <v>380</v>
      </c>
      <c r="D303" s="2">
        <f t="shared" si="24"/>
        <v>6.202562637721374E-3</v>
      </c>
      <c r="E303" s="3">
        <f t="shared" si="25"/>
        <v>0</v>
      </c>
      <c r="F303">
        <f t="shared" si="26"/>
        <v>380</v>
      </c>
      <c r="G303">
        <f t="shared" si="27"/>
        <v>0</v>
      </c>
      <c r="H303">
        <f t="shared" si="28"/>
        <v>0</v>
      </c>
    </row>
    <row r="304" spans="1:8" x14ac:dyDescent="0.3">
      <c r="A304" t="s">
        <v>47</v>
      </c>
      <c r="B304" t="s">
        <v>54</v>
      </c>
      <c r="C304" s="1">
        <f>VLOOKUP(A304,V$2:AQ$26,_xlfn.XMATCH(B304,V$1:AQ$1),FALSE)</f>
        <v>364</v>
      </c>
      <c r="D304" s="2">
        <f t="shared" si="24"/>
        <v>5.9414021056067899E-3</v>
      </c>
      <c r="E304" s="3">
        <f t="shared" si="25"/>
        <v>0</v>
      </c>
      <c r="F304">
        <f t="shared" si="26"/>
        <v>364</v>
      </c>
      <c r="G304">
        <f t="shared" si="27"/>
        <v>0</v>
      </c>
      <c r="H304">
        <f t="shared" si="28"/>
        <v>0</v>
      </c>
    </row>
    <row r="305" spans="1:8" x14ac:dyDescent="0.3">
      <c r="A305" t="s">
        <v>47</v>
      </c>
      <c r="B305" t="s">
        <v>4</v>
      </c>
      <c r="C305" s="1">
        <f>VLOOKUP(A305,V$2:AQ$26,_xlfn.XMATCH(B305,V$1:AQ$1),FALSE)</f>
        <v>333</v>
      </c>
      <c r="D305" s="2">
        <f t="shared" si="24"/>
        <v>5.4354035746347834E-3</v>
      </c>
      <c r="E305" s="3">
        <f t="shared" si="25"/>
        <v>0</v>
      </c>
      <c r="F305">
        <f t="shared" si="26"/>
        <v>333</v>
      </c>
      <c r="G305">
        <f t="shared" si="27"/>
        <v>0</v>
      </c>
      <c r="H305">
        <f t="shared" si="28"/>
        <v>0</v>
      </c>
    </row>
    <row r="306" spans="1:8" x14ac:dyDescent="0.3">
      <c r="A306" t="s">
        <v>48</v>
      </c>
      <c r="B306" t="s">
        <v>0</v>
      </c>
      <c r="C306" s="1">
        <f>VLOOKUP(A306,V$2:AQ$26,_xlfn.XMATCH(B306,V$1:AQ$1),FALSE)</f>
        <v>229209</v>
      </c>
      <c r="D306" s="2">
        <f t="shared" si="24"/>
        <v>4.0250943893230309</v>
      </c>
      <c r="E306" s="3">
        <f t="shared" si="25"/>
        <v>4</v>
      </c>
      <c r="F306">
        <f t="shared" si="26"/>
        <v>1429</v>
      </c>
      <c r="G306">
        <f t="shared" si="27"/>
        <v>0</v>
      </c>
      <c r="H306">
        <f t="shared" si="28"/>
        <v>4</v>
      </c>
    </row>
    <row r="307" spans="1:8" x14ac:dyDescent="0.3">
      <c r="A307" t="s">
        <v>48</v>
      </c>
      <c r="B307" t="s">
        <v>2</v>
      </c>
      <c r="C307" s="1">
        <f>VLOOKUP(A307,V$2:AQ$26,_xlfn.XMATCH(B307,V$1:AQ$1),FALSE)</f>
        <v>15133</v>
      </c>
      <c r="D307" s="2">
        <f t="shared" si="24"/>
        <v>0.26574765124242689</v>
      </c>
      <c r="E307" s="3">
        <f t="shared" si="25"/>
        <v>0</v>
      </c>
      <c r="F307">
        <f t="shared" si="26"/>
        <v>15133</v>
      </c>
      <c r="G307">
        <f t="shared" si="27"/>
        <v>1</v>
      </c>
      <c r="H307">
        <f t="shared" si="28"/>
        <v>1</v>
      </c>
    </row>
    <row r="308" spans="1:8" x14ac:dyDescent="0.3">
      <c r="A308" t="s">
        <v>48</v>
      </c>
      <c r="B308" t="s">
        <v>1</v>
      </c>
      <c r="C308" s="1">
        <f>VLOOKUP(A308,V$2:AQ$26,_xlfn.XMATCH(B308,V$1:AQ$1),FALSE)</f>
        <v>10903</v>
      </c>
      <c r="D308" s="2">
        <f t="shared" si="24"/>
        <v>0.19146544911756957</v>
      </c>
      <c r="E308" s="3">
        <f t="shared" si="25"/>
        <v>0</v>
      </c>
      <c r="F308">
        <f t="shared" si="26"/>
        <v>10903</v>
      </c>
      <c r="G308">
        <f t="shared" si="27"/>
        <v>0</v>
      </c>
      <c r="H308">
        <f t="shared" si="28"/>
        <v>0</v>
      </c>
    </row>
    <row r="309" spans="1:8" x14ac:dyDescent="0.3">
      <c r="A309" t="s">
        <v>48</v>
      </c>
      <c r="B309" t="s">
        <v>3</v>
      </c>
      <c r="C309" s="1">
        <f>VLOOKUP(A309,V$2:AQ$26,_xlfn.XMATCH(B309,V$1:AQ$1),FALSE)</f>
        <v>9367</v>
      </c>
      <c r="D309" s="2">
        <f t="shared" si="24"/>
        <v>0.1644920537360611</v>
      </c>
      <c r="E309" s="3">
        <f t="shared" si="25"/>
        <v>0</v>
      </c>
      <c r="F309">
        <f t="shared" si="26"/>
        <v>9367</v>
      </c>
      <c r="G309">
        <f t="shared" si="27"/>
        <v>0</v>
      </c>
      <c r="H309">
        <f t="shared" si="28"/>
        <v>0</v>
      </c>
    </row>
    <row r="310" spans="1:8" x14ac:dyDescent="0.3">
      <c r="A310" t="s">
        <v>48</v>
      </c>
      <c r="B310" t="s">
        <v>7</v>
      </c>
      <c r="C310" s="1">
        <f>VLOOKUP(A310,V$2:AQ$26,_xlfn.XMATCH(B310,V$1:AQ$1),FALSE)</f>
        <v>3280</v>
      </c>
      <c r="D310" s="2">
        <f t="shared" si="24"/>
        <v>5.7599438054262889E-2</v>
      </c>
      <c r="E310" s="3">
        <f t="shared" si="25"/>
        <v>0</v>
      </c>
      <c r="F310">
        <f t="shared" si="26"/>
        <v>3280</v>
      </c>
      <c r="G310">
        <f t="shared" si="27"/>
        <v>0</v>
      </c>
      <c r="H310">
        <f t="shared" si="28"/>
        <v>0</v>
      </c>
    </row>
    <row r="311" spans="1:8" x14ac:dyDescent="0.3">
      <c r="A311" t="s">
        <v>48</v>
      </c>
      <c r="B311" t="s">
        <v>5</v>
      </c>
      <c r="C311" s="1">
        <f>VLOOKUP(A311,V$2:AQ$26,_xlfn.XMATCH(B311,V$1:AQ$1),FALSE)</f>
        <v>2937</v>
      </c>
      <c r="D311" s="2">
        <f t="shared" si="24"/>
        <v>5.1576082184564054E-2</v>
      </c>
      <c r="E311" s="3">
        <f t="shared" si="25"/>
        <v>0</v>
      </c>
      <c r="F311">
        <f t="shared" si="26"/>
        <v>2937</v>
      </c>
      <c r="G311">
        <f t="shared" si="27"/>
        <v>0</v>
      </c>
      <c r="H311">
        <f t="shared" si="28"/>
        <v>0</v>
      </c>
    </row>
    <row r="312" spans="1:8" x14ac:dyDescent="0.3">
      <c r="A312" t="s">
        <v>48</v>
      </c>
      <c r="B312" t="s">
        <v>54</v>
      </c>
      <c r="C312" s="1">
        <f>VLOOKUP(A312,V$2:AQ$26,_xlfn.XMATCH(B312,V$1:AQ$1),FALSE)</f>
        <v>2585</v>
      </c>
      <c r="D312" s="2">
        <f t="shared" si="24"/>
        <v>4.5394679076301694E-2</v>
      </c>
      <c r="E312" s="3">
        <f t="shared" si="25"/>
        <v>0</v>
      </c>
      <c r="F312">
        <f t="shared" si="26"/>
        <v>2585</v>
      </c>
      <c r="G312">
        <f t="shared" si="27"/>
        <v>0</v>
      </c>
      <c r="H312">
        <f t="shared" si="28"/>
        <v>0</v>
      </c>
    </row>
    <row r="313" spans="1:8" x14ac:dyDescent="0.3">
      <c r="A313" t="s">
        <v>48</v>
      </c>
      <c r="B313" t="s">
        <v>9</v>
      </c>
      <c r="C313" s="1">
        <f>VLOOKUP(A313,V$2:AQ$26,_xlfn.XMATCH(B313,V$1:AQ$1),FALSE)</f>
        <v>2188</v>
      </c>
      <c r="D313" s="2">
        <f t="shared" si="24"/>
        <v>3.8423039775221705E-2</v>
      </c>
      <c r="E313" s="3">
        <f t="shared" si="25"/>
        <v>0</v>
      </c>
      <c r="F313">
        <f t="shared" si="26"/>
        <v>2188</v>
      </c>
      <c r="G313">
        <f t="shared" si="27"/>
        <v>0</v>
      </c>
      <c r="H313">
        <f t="shared" si="28"/>
        <v>0</v>
      </c>
    </row>
    <row r="314" spans="1:8" x14ac:dyDescent="0.3">
      <c r="A314" t="s">
        <v>48</v>
      </c>
      <c r="B314" t="s">
        <v>6</v>
      </c>
      <c r="C314" s="1">
        <f>VLOOKUP(A314,V$2:AQ$26,_xlfn.XMATCH(B314,V$1:AQ$1),FALSE)</f>
        <v>2006</v>
      </c>
      <c r="D314" s="2">
        <f t="shared" si="24"/>
        <v>3.5226973395381507E-2</v>
      </c>
      <c r="E314" s="3">
        <f t="shared" si="25"/>
        <v>0</v>
      </c>
      <c r="F314">
        <f t="shared" si="26"/>
        <v>2006</v>
      </c>
      <c r="G314">
        <f t="shared" si="27"/>
        <v>0</v>
      </c>
      <c r="H314">
        <f t="shared" si="28"/>
        <v>0</v>
      </c>
    </row>
    <row r="315" spans="1:8" x14ac:dyDescent="0.3">
      <c r="A315" t="s">
        <v>48</v>
      </c>
      <c r="B315" t="s">
        <v>11</v>
      </c>
      <c r="C315" s="1">
        <f>VLOOKUP(A315,V$2:AQ$26,_xlfn.XMATCH(B315,V$1:AQ$1),FALSE)</f>
        <v>1976</v>
      </c>
      <c r="D315" s="2">
        <f t="shared" si="24"/>
        <v>3.4700149266836421E-2</v>
      </c>
      <c r="E315" s="3">
        <f t="shared" si="25"/>
        <v>0</v>
      </c>
      <c r="F315">
        <f t="shared" si="26"/>
        <v>1976</v>
      </c>
      <c r="G315">
        <f t="shared" si="27"/>
        <v>0</v>
      </c>
      <c r="H315">
        <f t="shared" si="28"/>
        <v>0</v>
      </c>
    </row>
    <row r="316" spans="1:8" x14ac:dyDescent="0.3">
      <c r="A316" t="s">
        <v>48</v>
      </c>
      <c r="B316" t="s">
        <v>4</v>
      </c>
      <c r="C316" s="1">
        <f>VLOOKUP(A316,V$2:AQ$26,_xlfn.XMATCH(B316,V$1:AQ$1),FALSE)</f>
        <v>1539</v>
      </c>
      <c r="D316" s="2">
        <f t="shared" si="24"/>
        <v>2.7026077794362981E-2</v>
      </c>
      <c r="E316" s="3">
        <f t="shared" si="25"/>
        <v>0</v>
      </c>
      <c r="F316">
        <f t="shared" si="26"/>
        <v>1539</v>
      </c>
      <c r="G316">
        <f t="shared" si="27"/>
        <v>0</v>
      </c>
      <c r="H316">
        <f t="shared" si="28"/>
        <v>0</v>
      </c>
    </row>
    <row r="317" spans="1:8" x14ac:dyDescent="0.3">
      <c r="A317" t="s">
        <v>48</v>
      </c>
      <c r="B317" t="s">
        <v>12</v>
      </c>
      <c r="C317" s="1">
        <f>VLOOKUP(A317,V$2:AQ$26,_xlfn.XMATCH(B317,V$1:AQ$1),FALSE)</f>
        <v>1533</v>
      </c>
      <c r="D317" s="2">
        <f t="shared" si="24"/>
        <v>2.6920712968653965E-2</v>
      </c>
      <c r="E317" s="3">
        <f t="shared" si="25"/>
        <v>0</v>
      </c>
      <c r="F317">
        <f t="shared" si="26"/>
        <v>1533</v>
      </c>
      <c r="G317">
        <f t="shared" si="27"/>
        <v>0</v>
      </c>
      <c r="H317">
        <f t="shared" si="28"/>
        <v>0</v>
      </c>
    </row>
    <row r="318" spans="1:8" x14ac:dyDescent="0.3">
      <c r="A318" t="s">
        <v>48</v>
      </c>
      <c r="B318" t="s">
        <v>53</v>
      </c>
      <c r="C318" s="1">
        <f>VLOOKUP(A318,V$2:AQ$26,_xlfn.XMATCH(B318,V$1:AQ$1),FALSE)</f>
        <v>1153</v>
      </c>
      <c r="D318" s="2">
        <f t="shared" si="24"/>
        <v>2.0247607340416193E-2</v>
      </c>
      <c r="E318" s="3">
        <f t="shared" si="25"/>
        <v>0</v>
      </c>
      <c r="F318">
        <f t="shared" si="26"/>
        <v>1153</v>
      </c>
      <c r="G318">
        <f t="shared" si="27"/>
        <v>0</v>
      </c>
      <c r="H318">
        <f t="shared" si="28"/>
        <v>0</v>
      </c>
    </row>
    <row r="319" spans="1:8" x14ac:dyDescent="0.3">
      <c r="A319" t="s">
        <v>48</v>
      </c>
      <c r="B319" t="s">
        <v>55</v>
      </c>
      <c r="C319" s="1">
        <f>VLOOKUP(A319,V$2:AQ$26,_xlfn.XMATCH(B319,V$1:AQ$1),FALSE)</f>
        <v>919</v>
      </c>
      <c r="D319" s="2">
        <f t="shared" si="24"/>
        <v>1.6138379137764509E-2</v>
      </c>
      <c r="E319" s="3">
        <f t="shared" si="25"/>
        <v>0</v>
      </c>
      <c r="F319">
        <f t="shared" si="26"/>
        <v>919</v>
      </c>
      <c r="G319">
        <f t="shared" si="27"/>
        <v>0</v>
      </c>
      <c r="H319">
        <f t="shared" si="28"/>
        <v>0</v>
      </c>
    </row>
    <row r="320" spans="1:8" x14ac:dyDescent="0.3">
      <c r="A320" t="s">
        <v>49</v>
      </c>
      <c r="B320" t="s">
        <v>0</v>
      </c>
      <c r="C320" s="1">
        <f>VLOOKUP(A320,V$2:AQ$26,_xlfn.XMATCH(B320,V$1:AQ$1),FALSE)</f>
        <v>376579</v>
      </c>
      <c r="D320" s="2">
        <f t="shared" si="24"/>
        <v>6.4775526352002197</v>
      </c>
      <c r="E320" s="3">
        <f t="shared" si="25"/>
        <v>6</v>
      </c>
      <c r="F320">
        <f t="shared" si="26"/>
        <v>27763</v>
      </c>
      <c r="G320">
        <f t="shared" si="27"/>
        <v>1</v>
      </c>
      <c r="H320">
        <f t="shared" si="28"/>
        <v>7</v>
      </c>
    </row>
    <row r="321" spans="1:8" x14ac:dyDescent="0.3">
      <c r="A321" t="s">
        <v>49</v>
      </c>
      <c r="B321" t="s">
        <v>1</v>
      </c>
      <c r="C321" s="1">
        <f>VLOOKUP(A321,V$2:AQ$26,_xlfn.XMATCH(B321,V$1:AQ$1),FALSE)</f>
        <v>21649</v>
      </c>
      <c r="D321" s="2">
        <f t="shared" si="24"/>
        <v>0.37238544103481491</v>
      </c>
      <c r="E321" s="3">
        <f t="shared" si="25"/>
        <v>0</v>
      </c>
      <c r="F321">
        <f t="shared" si="26"/>
        <v>21649</v>
      </c>
      <c r="G321">
        <f t="shared" si="27"/>
        <v>1</v>
      </c>
      <c r="H321">
        <f t="shared" si="28"/>
        <v>1</v>
      </c>
    </row>
    <row r="322" spans="1:8" x14ac:dyDescent="0.3">
      <c r="A322" t="s">
        <v>49</v>
      </c>
      <c r="B322" t="s">
        <v>2</v>
      </c>
      <c r="C322" s="1">
        <f>VLOOKUP(A322,V$2:AQ$26,_xlfn.XMATCH(B322,V$1:AQ$1),FALSE)</f>
        <v>17170</v>
      </c>
      <c r="D322" s="2">
        <f t="shared" ref="D322:D350" si="29">C322/VLOOKUP(A322,J$2:L$26,3,FALSE)</f>
        <v>0.29534195679097291</v>
      </c>
      <c r="E322" s="3">
        <f t="shared" ref="E322:E385" si="30">ROUNDDOWN(D322,0)</f>
        <v>0</v>
      </c>
      <c r="F322">
        <f t="shared" ref="F322:F350" si="31">C322-(E322*VLOOKUP(A322,J$2:L$26,3,FALSE))</f>
        <v>17170</v>
      </c>
      <c r="G322">
        <f t="shared" ref="G322:G350" si="32">IF(F322&gt;=VLOOKUP(A322,J$2:N$26,5,FALSE),1,0)</f>
        <v>0</v>
      </c>
      <c r="H322">
        <f t="shared" ref="H322:H385" si="33">G322+E322</f>
        <v>0</v>
      </c>
    </row>
    <row r="323" spans="1:8" x14ac:dyDescent="0.3">
      <c r="A323" t="s">
        <v>49</v>
      </c>
      <c r="B323" t="s">
        <v>3</v>
      </c>
      <c r="C323" s="1">
        <f>VLOOKUP(A323,V$2:AQ$26,_xlfn.XMATCH(B323,V$1:AQ$1),FALSE)</f>
        <v>12866</v>
      </c>
      <c r="D323" s="2">
        <f t="shared" si="29"/>
        <v>0.22130865556625842</v>
      </c>
      <c r="E323" s="3">
        <f t="shared" si="30"/>
        <v>0</v>
      </c>
      <c r="F323">
        <f t="shared" si="31"/>
        <v>12866</v>
      </c>
      <c r="G323">
        <f t="shared" si="32"/>
        <v>0</v>
      </c>
      <c r="H323">
        <f t="shared" si="33"/>
        <v>0</v>
      </c>
    </row>
    <row r="324" spans="1:8" x14ac:dyDescent="0.3">
      <c r="A324" t="s">
        <v>49</v>
      </c>
      <c r="B324" t="s">
        <v>54</v>
      </c>
      <c r="C324" s="1">
        <f>VLOOKUP(A324,V$2:AQ$26,_xlfn.XMATCH(B324,V$1:AQ$1),FALSE)</f>
        <v>6685</v>
      </c>
      <c r="D324" s="2">
        <f t="shared" si="29"/>
        <v>0.1149889913306729</v>
      </c>
      <c r="E324" s="3">
        <f t="shared" si="30"/>
        <v>0</v>
      </c>
      <c r="F324">
        <f t="shared" si="31"/>
        <v>6685</v>
      </c>
      <c r="G324">
        <f t="shared" si="32"/>
        <v>0</v>
      </c>
      <c r="H324">
        <f t="shared" si="33"/>
        <v>0</v>
      </c>
    </row>
    <row r="325" spans="1:8" x14ac:dyDescent="0.3">
      <c r="A325" t="s">
        <v>49</v>
      </c>
      <c r="B325" t="s">
        <v>5</v>
      </c>
      <c r="C325" s="1">
        <f>VLOOKUP(A325,V$2:AQ$26,_xlfn.XMATCH(B325,V$1:AQ$1),FALSE)</f>
        <v>4880</v>
      </c>
      <c r="D325" s="2">
        <f t="shared" si="29"/>
        <v>8.3941103619100038E-2</v>
      </c>
      <c r="E325" s="3">
        <f t="shared" si="30"/>
        <v>0</v>
      </c>
      <c r="F325">
        <f t="shared" si="31"/>
        <v>4880</v>
      </c>
      <c r="G325">
        <f t="shared" si="32"/>
        <v>0</v>
      </c>
      <c r="H325">
        <f t="shared" si="33"/>
        <v>0</v>
      </c>
    </row>
    <row r="326" spans="1:8" x14ac:dyDescent="0.3">
      <c r="A326" t="s">
        <v>49</v>
      </c>
      <c r="B326" t="s">
        <v>9</v>
      </c>
      <c r="C326" s="1">
        <f>VLOOKUP(A326,V$2:AQ$26,_xlfn.XMATCH(B326,V$1:AQ$1),FALSE)</f>
        <v>4169</v>
      </c>
      <c r="D326" s="2">
        <f t="shared" si="29"/>
        <v>7.1711160038530342E-2</v>
      </c>
      <c r="E326" s="3">
        <f t="shared" si="30"/>
        <v>0</v>
      </c>
      <c r="F326">
        <f t="shared" si="31"/>
        <v>4169</v>
      </c>
      <c r="G326">
        <f t="shared" si="32"/>
        <v>0</v>
      </c>
      <c r="H326">
        <f t="shared" si="33"/>
        <v>0</v>
      </c>
    </row>
    <row r="327" spans="1:8" x14ac:dyDescent="0.3">
      <c r="A327" t="s">
        <v>49</v>
      </c>
      <c r="B327" t="s">
        <v>23</v>
      </c>
      <c r="C327" s="1">
        <f>VLOOKUP(A327,V$2:AQ$26,_xlfn.XMATCH(B327,V$1:AQ$1),FALSE)</f>
        <v>3999</v>
      </c>
      <c r="D327" s="2">
        <f t="shared" si="29"/>
        <v>6.8786982248520714E-2</v>
      </c>
      <c r="E327" s="3">
        <f t="shared" si="30"/>
        <v>0</v>
      </c>
      <c r="F327">
        <f t="shared" si="31"/>
        <v>3999</v>
      </c>
      <c r="G327">
        <f t="shared" si="32"/>
        <v>0</v>
      </c>
      <c r="H327">
        <f t="shared" si="33"/>
        <v>0</v>
      </c>
    </row>
    <row r="328" spans="1:8" x14ac:dyDescent="0.3">
      <c r="A328" t="s">
        <v>49</v>
      </c>
      <c r="B328" t="s">
        <v>4</v>
      </c>
      <c r="C328" s="1">
        <f>VLOOKUP(A328,V$2:AQ$26,_xlfn.XMATCH(B328,V$1:AQ$1),FALSE)</f>
        <v>3889</v>
      </c>
      <c r="D328" s="2">
        <f t="shared" si="29"/>
        <v>6.6894867207926242E-2</v>
      </c>
      <c r="E328" s="3">
        <f t="shared" si="30"/>
        <v>0</v>
      </c>
      <c r="F328">
        <f t="shared" si="31"/>
        <v>3889</v>
      </c>
      <c r="G328">
        <f t="shared" si="32"/>
        <v>0</v>
      </c>
      <c r="H328">
        <f t="shared" si="33"/>
        <v>0</v>
      </c>
    </row>
    <row r="329" spans="1:8" x14ac:dyDescent="0.3">
      <c r="A329" t="s">
        <v>49</v>
      </c>
      <c r="B329" t="s">
        <v>7</v>
      </c>
      <c r="C329" s="1">
        <f>VLOOKUP(A329,V$2:AQ$26,_xlfn.XMATCH(B329,V$1:AQ$1),FALSE)</f>
        <v>2403</v>
      </c>
      <c r="D329" s="2">
        <f t="shared" si="29"/>
        <v>4.1334113114077337E-2</v>
      </c>
      <c r="E329" s="3">
        <f t="shared" si="30"/>
        <v>0</v>
      </c>
      <c r="F329">
        <f t="shared" si="31"/>
        <v>2403</v>
      </c>
      <c r="G329">
        <f t="shared" si="32"/>
        <v>0</v>
      </c>
      <c r="H329">
        <f t="shared" si="33"/>
        <v>0</v>
      </c>
    </row>
    <row r="330" spans="1:8" x14ac:dyDescent="0.3">
      <c r="A330" t="s">
        <v>49</v>
      </c>
      <c r="B330" t="s">
        <v>10</v>
      </c>
      <c r="C330" s="1">
        <f>VLOOKUP(A330,V$2:AQ$26,_xlfn.XMATCH(B330,V$1:AQ$1),FALSE)</f>
        <v>2395</v>
      </c>
      <c r="D330" s="2">
        <f t="shared" si="29"/>
        <v>4.1196504747488649E-2</v>
      </c>
      <c r="E330" s="3">
        <f t="shared" si="30"/>
        <v>0</v>
      </c>
      <c r="F330">
        <f t="shared" si="31"/>
        <v>2395</v>
      </c>
      <c r="G330">
        <f t="shared" si="32"/>
        <v>0</v>
      </c>
      <c r="H330">
        <f t="shared" si="33"/>
        <v>0</v>
      </c>
    </row>
    <row r="331" spans="1:8" x14ac:dyDescent="0.3">
      <c r="A331" t="s">
        <v>49</v>
      </c>
      <c r="B331" t="s">
        <v>11</v>
      </c>
      <c r="C331" s="1">
        <f>VLOOKUP(A331,V$2:AQ$26,_xlfn.XMATCH(B331,V$1:AQ$1),FALSE)</f>
        <v>1994</v>
      </c>
      <c r="D331" s="2">
        <f t="shared" si="29"/>
        <v>3.4298885372230629E-2</v>
      </c>
      <c r="E331" s="3">
        <f t="shared" si="30"/>
        <v>0</v>
      </c>
      <c r="F331">
        <f t="shared" si="31"/>
        <v>1994</v>
      </c>
      <c r="G331">
        <f t="shared" si="32"/>
        <v>0</v>
      </c>
      <c r="H331">
        <f t="shared" si="33"/>
        <v>0</v>
      </c>
    </row>
    <row r="332" spans="1:8" x14ac:dyDescent="0.3">
      <c r="A332" t="s">
        <v>49</v>
      </c>
      <c r="B332" t="s">
        <v>6</v>
      </c>
      <c r="C332" s="1">
        <f>VLOOKUP(A332,V$2:AQ$26,_xlfn.XMATCH(B332,V$1:AQ$1),FALSE)</f>
        <v>1901</v>
      </c>
      <c r="D332" s="2">
        <f t="shared" si="29"/>
        <v>3.2699188110637128E-2</v>
      </c>
      <c r="E332" s="3">
        <f t="shared" si="30"/>
        <v>0</v>
      </c>
      <c r="F332">
        <f t="shared" si="31"/>
        <v>1901</v>
      </c>
      <c r="G332">
        <f t="shared" si="32"/>
        <v>0</v>
      </c>
      <c r="H332">
        <f t="shared" si="33"/>
        <v>0</v>
      </c>
    </row>
    <row r="333" spans="1:8" x14ac:dyDescent="0.3">
      <c r="A333" t="s">
        <v>49</v>
      </c>
      <c r="B333" t="s">
        <v>12</v>
      </c>
      <c r="C333" s="1">
        <f>VLOOKUP(A333,V$2:AQ$26,_xlfn.XMATCH(B333,V$1:AQ$1),FALSE)</f>
        <v>1676</v>
      </c>
      <c r="D333" s="2">
        <f t="shared" si="29"/>
        <v>2.8828952800330258E-2</v>
      </c>
      <c r="E333" s="3">
        <f t="shared" si="30"/>
        <v>0</v>
      </c>
      <c r="F333">
        <f t="shared" si="31"/>
        <v>1676</v>
      </c>
      <c r="G333">
        <f t="shared" si="32"/>
        <v>0</v>
      </c>
      <c r="H333">
        <f t="shared" si="33"/>
        <v>0</v>
      </c>
    </row>
    <row r="334" spans="1:8" x14ac:dyDescent="0.3">
      <c r="A334" t="s">
        <v>49</v>
      </c>
      <c r="B334" t="s">
        <v>53</v>
      </c>
      <c r="C334" s="1">
        <f>VLOOKUP(A334,V$2:AQ$26,_xlfn.XMATCH(B334,V$1:AQ$1),FALSE)</f>
        <v>1168</v>
      </c>
      <c r="D334" s="2">
        <f t="shared" si="29"/>
        <v>2.0090821521948535E-2</v>
      </c>
      <c r="E334" s="3">
        <f t="shared" si="30"/>
        <v>0</v>
      </c>
      <c r="F334">
        <f t="shared" si="31"/>
        <v>1168</v>
      </c>
      <c r="G334">
        <f t="shared" si="32"/>
        <v>0</v>
      </c>
      <c r="H334">
        <f t="shared" si="33"/>
        <v>0</v>
      </c>
    </row>
    <row r="335" spans="1:8" x14ac:dyDescent="0.3">
      <c r="A335" t="s">
        <v>49</v>
      </c>
      <c r="B335" t="s">
        <v>13</v>
      </c>
      <c r="C335" s="1">
        <f>VLOOKUP(A335,V$2:AQ$26,_xlfn.XMATCH(B335,V$1:AQ$1),FALSE)</f>
        <v>641</v>
      </c>
      <c r="D335" s="2">
        <f t="shared" si="29"/>
        <v>1.1025870372918673E-2</v>
      </c>
      <c r="E335" s="3">
        <f t="shared" si="30"/>
        <v>0</v>
      </c>
      <c r="F335">
        <f t="shared" si="31"/>
        <v>641</v>
      </c>
      <c r="G335">
        <f t="shared" si="32"/>
        <v>0</v>
      </c>
      <c r="H335">
        <f t="shared" si="33"/>
        <v>0</v>
      </c>
    </row>
    <row r="336" spans="1:8" x14ac:dyDescent="0.3">
      <c r="A336" t="s">
        <v>49</v>
      </c>
      <c r="B336" t="s">
        <v>56</v>
      </c>
      <c r="C336" s="1">
        <f>VLOOKUP(A336,V$2:AQ$26,_xlfn.XMATCH(B336,V$1:AQ$1),FALSE)</f>
        <v>558</v>
      </c>
      <c r="D336" s="2">
        <f t="shared" si="29"/>
        <v>9.59818356956103E-3</v>
      </c>
      <c r="E336" s="3">
        <f t="shared" si="30"/>
        <v>0</v>
      </c>
      <c r="F336">
        <f t="shared" si="31"/>
        <v>558</v>
      </c>
      <c r="G336">
        <f t="shared" si="32"/>
        <v>0</v>
      </c>
      <c r="H336">
        <f t="shared" si="33"/>
        <v>0</v>
      </c>
    </row>
    <row r="337" spans="1:8" x14ac:dyDescent="0.3">
      <c r="A337" t="s">
        <v>49</v>
      </c>
      <c r="B337" t="s">
        <v>14</v>
      </c>
      <c r="C337" s="1">
        <f>VLOOKUP(A337,V$2:AQ$26,_xlfn.XMATCH(B337,V$1:AQ$1),FALSE)</f>
        <v>467</v>
      </c>
      <c r="D337" s="2">
        <f t="shared" si="29"/>
        <v>8.0328883996146974E-3</v>
      </c>
      <c r="E337" s="3">
        <f t="shared" si="30"/>
        <v>0</v>
      </c>
      <c r="F337">
        <f t="shared" si="31"/>
        <v>467</v>
      </c>
      <c r="G337">
        <f t="shared" si="32"/>
        <v>0</v>
      </c>
      <c r="H337">
        <f t="shared" si="33"/>
        <v>0</v>
      </c>
    </row>
    <row r="338" spans="1:8" x14ac:dyDescent="0.3">
      <c r="A338" t="s">
        <v>50</v>
      </c>
      <c r="B338" t="s">
        <v>0</v>
      </c>
      <c r="C338" s="1">
        <f>VLOOKUP(A338,V$2:AQ$26,_xlfn.XMATCH(B338,V$1:AQ$1),FALSE)</f>
        <v>266945</v>
      </c>
      <c r="D338" s="2">
        <f t="shared" si="29"/>
        <v>6.4509074212802977</v>
      </c>
      <c r="E338" s="3">
        <f t="shared" si="30"/>
        <v>6</v>
      </c>
      <c r="F338">
        <f t="shared" si="31"/>
        <v>18659</v>
      </c>
      <c r="G338">
        <f t="shared" si="32"/>
        <v>1</v>
      </c>
      <c r="H338" s="3">
        <f t="shared" si="33"/>
        <v>7</v>
      </c>
    </row>
    <row r="339" spans="1:8" x14ac:dyDescent="0.3">
      <c r="A339" t="s">
        <v>50</v>
      </c>
      <c r="B339" t="s">
        <v>2</v>
      </c>
      <c r="C339" s="1">
        <f>VLOOKUP(A339,V$2:AQ$26,_xlfn.XMATCH(B339,V$1:AQ$1),FALSE)</f>
        <v>19912</v>
      </c>
      <c r="D339" s="2">
        <f t="shared" si="29"/>
        <v>0.48118701819675697</v>
      </c>
      <c r="E339" s="3">
        <f t="shared" si="30"/>
        <v>0</v>
      </c>
      <c r="F339">
        <f t="shared" si="31"/>
        <v>19912</v>
      </c>
      <c r="G339">
        <f t="shared" si="32"/>
        <v>1</v>
      </c>
      <c r="H339">
        <f t="shared" si="33"/>
        <v>1</v>
      </c>
    </row>
    <row r="340" spans="1:8" x14ac:dyDescent="0.3">
      <c r="A340" t="s">
        <v>50</v>
      </c>
      <c r="B340" t="s">
        <v>1</v>
      </c>
      <c r="C340" s="1">
        <f>VLOOKUP(A340,V$2:AQ$26,_xlfn.XMATCH(B340,V$1:AQ$1),FALSE)</f>
        <v>11074</v>
      </c>
      <c r="D340" s="2">
        <f t="shared" si="29"/>
        <v>0.26761073922814821</v>
      </c>
      <c r="E340" s="3">
        <f t="shared" si="30"/>
        <v>0</v>
      </c>
      <c r="F340">
        <f t="shared" si="31"/>
        <v>11074</v>
      </c>
      <c r="G340">
        <f t="shared" si="32"/>
        <v>0</v>
      </c>
      <c r="H340">
        <f t="shared" si="33"/>
        <v>0</v>
      </c>
    </row>
    <row r="341" spans="1:8" x14ac:dyDescent="0.3">
      <c r="A341" t="s">
        <v>50</v>
      </c>
      <c r="B341" t="s">
        <v>3</v>
      </c>
      <c r="C341" s="1">
        <f>VLOOKUP(A341,V$2:AQ$26,_xlfn.XMATCH(B341,V$1:AQ$1),FALSE)</f>
        <v>10265</v>
      </c>
      <c r="D341" s="2">
        <f t="shared" si="29"/>
        <v>0.24806070418791232</v>
      </c>
      <c r="E341" s="3">
        <f t="shared" si="30"/>
        <v>0</v>
      </c>
      <c r="F341">
        <f t="shared" si="31"/>
        <v>10265</v>
      </c>
      <c r="G341">
        <f t="shared" si="32"/>
        <v>0</v>
      </c>
      <c r="H341">
        <f t="shared" si="33"/>
        <v>0</v>
      </c>
    </row>
    <row r="342" spans="1:8" x14ac:dyDescent="0.3">
      <c r="A342" t="s">
        <v>50</v>
      </c>
      <c r="B342" t="s">
        <v>7</v>
      </c>
      <c r="C342" s="1">
        <f>VLOOKUP(A342,V$2:AQ$26,_xlfn.XMATCH(B342,V$1:AQ$1),FALSE)</f>
        <v>3537</v>
      </c>
      <c r="D342" s="2">
        <f t="shared" si="29"/>
        <v>8.5474009811266044E-2</v>
      </c>
      <c r="E342" s="3">
        <f t="shared" si="30"/>
        <v>0</v>
      </c>
      <c r="F342">
        <f t="shared" si="31"/>
        <v>3537</v>
      </c>
      <c r="G342">
        <f t="shared" si="32"/>
        <v>0</v>
      </c>
      <c r="H342">
        <f t="shared" si="33"/>
        <v>0</v>
      </c>
    </row>
    <row r="343" spans="1:8" x14ac:dyDescent="0.3">
      <c r="A343" t="s">
        <v>50</v>
      </c>
      <c r="B343" t="s">
        <v>11</v>
      </c>
      <c r="C343" s="1">
        <f>VLOOKUP(A343,V$2:AQ$26,_xlfn.XMATCH(B343,V$1:AQ$1),FALSE)</f>
        <v>3291</v>
      </c>
      <c r="D343" s="2">
        <f t="shared" si="29"/>
        <v>7.9529252555520652E-2</v>
      </c>
      <c r="E343" s="3">
        <f t="shared" si="30"/>
        <v>0</v>
      </c>
      <c r="F343">
        <f t="shared" si="31"/>
        <v>3291</v>
      </c>
      <c r="G343">
        <f t="shared" si="32"/>
        <v>0</v>
      </c>
      <c r="H343">
        <f t="shared" si="33"/>
        <v>0</v>
      </c>
    </row>
    <row r="344" spans="1:8" x14ac:dyDescent="0.3">
      <c r="A344" t="s">
        <v>50</v>
      </c>
      <c r="B344" t="s">
        <v>5</v>
      </c>
      <c r="C344" s="1">
        <f>VLOOKUP(A344,V$2:AQ$26,_xlfn.XMATCH(B344,V$1:AQ$1),FALSE)</f>
        <v>3289</v>
      </c>
      <c r="D344" s="2">
        <f t="shared" si="29"/>
        <v>7.9480921195717841E-2</v>
      </c>
      <c r="E344" s="3">
        <f t="shared" si="30"/>
        <v>0</v>
      </c>
      <c r="F344">
        <f t="shared" si="31"/>
        <v>3289</v>
      </c>
      <c r="G344">
        <f t="shared" si="32"/>
        <v>0</v>
      </c>
      <c r="H344">
        <f t="shared" si="33"/>
        <v>0</v>
      </c>
    </row>
    <row r="345" spans="1:8" x14ac:dyDescent="0.3">
      <c r="A345" t="s">
        <v>50</v>
      </c>
      <c r="B345" t="s">
        <v>9</v>
      </c>
      <c r="C345" s="1">
        <f>VLOOKUP(A345,V$2:AQ$26,_xlfn.XMATCH(B345,V$1:AQ$1),FALSE)</f>
        <v>3282</v>
      </c>
      <c r="D345" s="2">
        <f t="shared" si="29"/>
        <v>7.9311761436408015E-2</v>
      </c>
      <c r="E345" s="3">
        <f t="shared" si="30"/>
        <v>0</v>
      </c>
      <c r="F345">
        <f t="shared" si="31"/>
        <v>3282</v>
      </c>
      <c r="G345">
        <f t="shared" si="32"/>
        <v>0</v>
      </c>
      <c r="H345">
        <f t="shared" si="33"/>
        <v>0</v>
      </c>
    </row>
    <row r="346" spans="1:8" x14ac:dyDescent="0.3">
      <c r="A346" t="s">
        <v>50</v>
      </c>
      <c r="B346" t="s">
        <v>54</v>
      </c>
      <c r="C346" s="1">
        <f>VLOOKUP(A346,V$2:AQ$26,_xlfn.XMATCH(B346,V$1:AQ$1),FALSE)</f>
        <v>2471</v>
      </c>
      <c r="D346" s="2">
        <f t="shared" si="29"/>
        <v>5.9713395036369347E-2</v>
      </c>
      <c r="E346" s="3">
        <f t="shared" si="30"/>
        <v>0</v>
      </c>
      <c r="F346">
        <f t="shared" si="31"/>
        <v>2471</v>
      </c>
      <c r="G346">
        <f t="shared" si="32"/>
        <v>0</v>
      </c>
      <c r="H346">
        <f t="shared" si="33"/>
        <v>0</v>
      </c>
    </row>
    <row r="347" spans="1:8" x14ac:dyDescent="0.3">
      <c r="A347" t="s">
        <v>50</v>
      </c>
      <c r="B347" t="s">
        <v>6</v>
      </c>
      <c r="C347" s="1">
        <f>VLOOKUP(A347,V$2:AQ$26,_xlfn.XMATCH(B347,V$1:AQ$1),FALSE)</f>
        <v>2369</v>
      </c>
      <c r="D347" s="2">
        <f t="shared" si="29"/>
        <v>5.7248495686426135E-2</v>
      </c>
      <c r="E347" s="3">
        <f t="shared" si="30"/>
        <v>0</v>
      </c>
      <c r="F347">
        <f t="shared" si="31"/>
        <v>2369</v>
      </c>
      <c r="G347">
        <f t="shared" si="32"/>
        <v>0</v>
      </c>
      <c r="H347">
        <f t="shared" si="33"/>
        <v>0</v>
      </c>
    </row>
    <row r="348" spans="1:8" x14ac:dyDescent="0.3">
      <c r="A348" t="s">
        <v>50</v>
      </c>
      <c r="B348" t="s">
        <v>12</v>
      </c>
      <c r="C348" s="1">
        <f>VLOOKUP(A348,V$2:AQ$26,_xlfn.XMATCH(B348,V$1:AQ$1),FALSE)</f>
        <v>1937</v>
      </c>
      <c r="D348" s="2">
        <f t="shared" si="29"/>
        <v>4.6808921969019597E-2</v>
      </c>
      <c r="E348" s="3">
        <f t="shared" si="30"/>
        <v>0</v>
      </c>
      <c r="F348">
        <f t="shared" si="31"/>
        <v>1937</v>
      </c>
      <c r="G348">
        <f t="shared" si="32"/>
        <v>0</v>
      </c>
      <c r="H348">
        <f t="shared" si="33"/>
        <v>0</v>
      </c>
    </row>
    <row r="349" spans="1:8" x14ac:dyDescent="0.3">
      <c r="A349" t="s">
        <v>50</v>
      </c>
      <c r="B349" t="s">
        <v>4</v>
      </c>
      <c r="C349" s="1">
        <f>VLOOKUP(A349,V$2:AQ$26,_xlfn.XMATCH(B349,V$1:AQ$1),FALSE)</f>
        <v>1699</v>
      </c>
      <c r="D349" s="2">
        <f t="shared" si="29"/>
        <v>4.1057490152485443E-2</v>
      </c>
      <c r="E349" s="3">
        <f t="shared" si="30"/>
        <v>0</v>
      </c>
      <c r="F349">
        <f t="shared" si="31"/>
        <v>1699</v>
      </c>
      <c r="G349">
        <f t="shared" si="32"/>
        <v>0</v>
      </c>
      <c r="H349">
        <f t="shared" si="33"/>
        <v>0</v>
      </c>
    </row>
    <row r="350" spans="1:8" x14ac:dyDescent="0.3">
      <c r="A350" t="s">
        <v>50</v>
      </c>
      <c r="B350" t="s">
        <v>13</v>
      </c>
      <c r="C350" s="1">
        <f>VLOOKUP(A350,V$2:AQ$26,_xlfn.XMATCH(B350,V$1:AQ$1),FALSE)</f>
        <v>982</v>
      </c>
      <c r="D350" s="2">
        <f t="shared" si="29"/>
        <v>2.3730697663178753E-2</v>
      </c>
      <c r="E350" s="3">
        <f t="shared" si="30"/>
        <v>0</v>
      </c>
      <c r="F350">
        <f t="shared" si="31"/>
        <v>982</v>
      </c>
      <c r="G350">
        <f t="shared" si="32"/>
        <v>0</v>
      </c>
      <c r="H350">
        <f t="shared" si="33"/>
        <v>0</v>
      </c>
    </row>
  </sheetData>
  <sortState xmlns:xlrd2="http://schemas.microsoft.com/office/spreadsheetml/2017/richdata2" ref="A2:H503">
    <sortCondition ref="A1:A5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Dawie Boers</dc:creator>
  <cp:lastModifiedBy>Dawie Boers</cp:lastModifiedBy>
  <dcterms:created xsi:type="dcterms:W3CDTF">2021-11-12T22:19:42Z</dcterms:created>
  <dcterms:modified xsi:type="dcterms:W3CDTF">2021-11-13T21:39:59Z</dcterms:modified>
</cp:coreProperties>
</file>