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folio\Data Analysis\"/>
    </mc:Choice>
  </mc:AlternateContent>
  <xr:revisionPtr revIDLastSave="0" documentId="13_ncr:1_{A5C82D58-9EAE-4369-B707-934AAFBDBE53}" xr6:coauthVersionLast="47" xr6:coauthVersionMax="47" xr10:uidLastSave="{00000000-0000-0000-0000-000000000000}"/>
  <bookViews>
    <workbookView xWindow="-108" yWindow="-108" windowWidth="23256" windowHeight="12576" activeTab="2" xr2:uid="{2B9638F1-00EE-4AC3-8B51-218F16F6843E}"/>
  </bookViews>
  <sheets>
    <sheet name="projects per person" sheetId="4" r:id="rId1"/>
    <sheet name="pivot" sheetId="5" r:id="rId2"/>
    <sheet name="main" sheetId="1" r:id="rId3"/>
  </sheets>
  <definedNames>
    <definedName name="_xlnm.Print_Area" localSheetId="2">main!$A$1:$G$12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J3" i="1"/>
  <c r="L5" i="1"/>
  <c r="E40" i="1"/>
  <c r="K9" i="1"/>
  <c r="L7" i="1" l="1"/>
</calcChain>
</file>

<file path=xl/sharedStrings.xml><?xml version="1.0" encoding="utf-8"?>
<sst xmlns="http://schemas.openxmlformats.org/spreadsheetml/2006/main" count="131" uniqueCount="77">
  <si>
    <t>Project ID</t>
  </si>
  <si>
    <t>Project Name</t>
  </si>
  <si>
    <t>Owner</t>
  </si>
  <si>
    <t>Statues</t>
  </si>
  <si>
    <t>Progrees</t>
  </si>
  <si>
    <t>Deadline</t>
  </si>
  <si>
    <t>Comments</t>
  </si>
  <si>
    <t>P-00001</t>
  </si>
  <si>
    <t>Project 1</t>
  </si>
  <si>
    <t>Mohammed</t>
  </si>
  <si>
    <t>Done</t>
  </si>
  <si>
    <t>P-00002</t>
  </si>
  <si>
    <t>Project 2</t>
  </si>
  <si>
    <t>Nasser</t>
  </si>
  <si>
    <t>Ongoing</t>
  </si>
  <si>
    <t>P-00003</t>
  </si>
  <si>
    <t>Project 3</t>
  </si>
  <si>
    <t>Pending</t>
  </si>
  <si>
    <t>P-00004</t>
  </si>
  <si>
    <t>Project 4</t>
  </si>
  <si>
    <t>Yaser</t>
  </si>
  <si>
    <t>P-00005</t>
  </si>
  <si>
    <t>Project 5</t>
  </si>
  <si>
    <t>P-00006</t>
  </si>
  <si>
    <t>Project 6</t>
  </si>
  <si>
    <t>Ali</t>
  </si>
  <si>
    <t>P-00007</t>
  </si>
  <si>
    <t>Project 7</t>
  </si>
  <si>
    <t>P-00008</t>
  </si>
  <si>
    <t>Project 8</t>
  </si>
  <si>
    <t>P-00009</t>
  </si>
  <si>
    <t>Project 9</t>
  </si>
  <si>
    <t>P-00010</t>
  </si>
  <si>
    <t>Project 10</t>
  </si>
  <si>
    <t>P-00011</t>
  </si>
  <si>
    <t>Project 11</t>
  </si>
  <si>
    <t>P-00012</t>
  </si>
  <si>
    <t>Project 12</t>
  </si>
  <si>
    <t>P-00013</t>
  </si>
  <si>
    <t>Project 13</t>
  </si>
  <si>
    <t>P-00014</t>
  </si>
  <si>
    <t>Project 14</t>
  </si>
  <si>
    <t>P-00015</t>
  </si>
  <si>
    <t>Project 15</t>
  </si>
  <si>
    <t>P-00016</t>
  </si>
  <si>
    <t>Project 16</t>
  </si>
  <si>
    <t>P-00017</t>
  </si>
  <si>
    <t>Project 17</t>
  </si>
  <si>
    <t>P-00018</t>
  </si>
  <si>
    <t>Project 18</t>
  </si>
  <si>
    <t>P-00019</t>
  </si>
  <si>
    <t>Project 19</t>
  </si>
  <si>
    <t>P-00020</t>
  </si>
  <si>
    <t>Project 20</t>
  </si>
  <si>
    <t>P-00021</t>
  </si>
  <si>
    <t>Project 21</t>
  </si>
  <si>
    <t>P-00022</t>
  </si>
  <si>
    <t>Project 22</t>
  </si>
  <si>
    <t>P-00023</t>
  </si>
  <si>
    <t>Project 23</t>
  </si>
  <si>
    <t>P-00024</t>
  </si>
  <si>
    <t>Project 24</t>
  </si>
  <si>
    <t>P-00025</t>
  </si>
  <si>
    <t>Project 25</t>
  </si>
  <si>
    <t>P-00026</t>
  </si>
  <si>
    <t>Project 26</t>
  </si>
  <si>
    <t>Count of Project Name</t>
  </si>
  <si>
    <t>Tasks for each person</t>
  </si>
  <si>
    <t>how many is done</t>
  </si>
  <si>
    <t>calc progression of tasks generally</t>
  </si>
  <si>
    <t>Out of time tasks and not done</t>
  </si>
  <si>
    <t>relation with Done -Onging-Pending</t>
  </si>
  <si>
    <t>Cursor</t>
  </si>
  <si>
    <t>progress</t>
  </si>
  <si>
    <t>Remain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</si>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</sst>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0" borderId="0" xfId="0" pivotButton="1"/>
    <xf numFmtId="0" fontId="0" fillId="3" borderId="0" xfId="0" applyFill="1"/>
    <xf numFmtId="9" fontId="0" fillId="0" borderId="0" xfId="1" applyFont="1"/>
    <xf numFmtId="9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9" formatCode="m/d/yyyy"/>
    </dxf>
    <dxf>
      <numFmt numFmtId="13" formatCode="0%"/>
      <alignment horizontal="left" vertical="bottom" textRotation="0" wrapText="0" indent="0" justifyLastLine="0" shrinkToFit="0" readingOrder="0"/>
    </dxf>
    <dxf>
      <numFmt numFmtId="19" formatCode="m/d/yyyy"/>
    </dxf>
    <dxf>
      <numFmt numFmtId="13" formatCode="0%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2121"/>
      <color rgb="FF00D05E"/>
      <color rgb="FFF3AD11"/>
      <color rgb="FFFC9268"/>
      <color rgb="FFF09D74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[ادارة مشاريع.xlsx]projects per person!PivotTable18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Impact" panose="020B0806030902050204" pitchFamily="34" charset="0"/>
                <a:ea typeface="+mn-ea"/>
                <a:cs typeface="+mn-cs"/>
              </a:defRPr>
            </a:pPr>
            <a:r>
              <a:rPr lang="en-US" sz="1400">
                <a:solidFill>
                  <a:schemeClr val="bg1">
                    <a:lumMod val="95000"/>
                  </a:schemeClr>
                </a:solidFill>
                <a:latin typeface="Impact" panose="020B0806030902050204" pitchFamily="34" charset="0"/>
              </a:rPr>
              <a:t>#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Impact" panose="020B080603090205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Impact" panose="020B080603090205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Impact" panose="020B080603090205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Impact" panose="020B080603090205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'projects per 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mpact" panose="020B08060309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'projects per person'!$A$4:$A$7</c:f>
              <c:strCache>
                <c:ptCount val="4"/>
                <c:pt idx="0">
                  <c:v>Ali</c:v>
                </c:pt>
                <c:pt idx="1">
                  <c:v>Mohammed</c:v>
                </c:pt>
                <c:pt idx="2">
                  <c:v>Nasser</c:v>
                </c:pt>
                <c:pt idx="3">
                  <c:v>Yaser</c:v>
                </c:pt>
              </c:strCache>
            </c:strRef>
          </c:cat>
          <c:val>
            <c:numRef>
              <c:f>'projects per person'!$B$4:$B$7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0-4C84-8257-F149DFEB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0373551"/>
        <c:axId val="170358671"/>
      </c:barChart>
      <c:catAx>
        <c:axId val="1703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0358671"/>
        <c:crosses val="autoZero"/>
        <c:auto val="1"/>
        <c:lblAlgn val="ctr"/>
        <c:lblOffset val="100"/>
        <c:noMultiLvlLbl val="0"/>
      </c:catAx>
      <c:valAx>
        <c:axId val="170358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373551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5174894887688"/>
          <c:y val="0.12709126460658512"/>
          <c:w val="0.73712876085160584"/>
          <c:h val="0.8226684667079076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212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05-469D-AAB1-11F3039A381B}"/>
              </c:ext>
            </c:extLst>
          </c:dPt>
          <c:dPt>
            <c:idx val="2"/>
            <c:bubble3D val="0"/>
            <c:spPr>
              <a:solidFill>
                <a:srgbClr val="F3AD1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05-469D-AAB1-11F3039A381B}"/>
              </c:ext>
            </c:extLst>
          </c:dPt>
          <c:dPt>
            <c:idx val="3"/>
            <c:bubble3D val="0"/>
            <c:spPr>
              <a:solidFill>
                <a:srgbClr val="00D05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05-469D-AAB1-11F3039A381B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05-469D-AAB1-11F3039A381B}"/>
              </c:ext>
            </c:extLst>
          </c:dPt>
          <c:val>
            <c:numRef>
              <c:f>main!$K$4:$K$8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5-469D-AAB1-11F3039A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6"/>
      </c:doughnutChart>
      <c:pieChart>
        <c:varyColors val="1"/>
        <c:ser>
          <c:idx val="1"/>
          <c:order val="1"/>
          <c:spPr>
            <a:noFill/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605-469D-AAB1-11F3039A381B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605-469D-AAB1-11F3039A381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05-469D-AAB1-11F3039A381B}"/>
              </c:ext>
            </c:extLst>
          </c:dPt>
          <c:val>
            <c:numRef>
              <c:f>main!$L$5:$L$7</c:f>
              <c:numCache>
                <c:formatCode>0%</c:formatCode>
                <c:ptCount val="3"/>
                <c:pt idx="0">
                  <c:v>0.60807692307692318</c:v>
                </c:pt>
                <c:pt idx="1">
                  <c:v>0.01</c:v>
                </c:pt>
                <c:pt idx="2">
                  <c:v>1.3819230769230768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5-469D-AAB1-11F3039A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[ادارة مشاريع.xlsx]pivot!PivotTable1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Impact" panose="020B080603090205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D05E"/>
          </a:solidFill>
          <a:ln w="19050">
            <a:noFill/>
          </a:ln>
          <a:effectLst/>
        </c:spPr>
      </c:pivotFmt>
      <c:pivotFmt>
        <c:idx val="11"/>
        <c:spPr>
          <a:solidFill>
            <a:srgbClr val="F3AD11"/>
          </a:solidFill>
          <a:ln w="19050"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Impact" panose="020B080603090205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212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D05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89-4CE3-AB20-E22F61142FBE}"/>
              </c:ext>
            </c:extLst>
          </c:dPt>
          <c:dPt>
            <c:idx val="1"/>
            <c:bubble3D val="0"/>
            <c:spPr>
              <a:solidFill>
                <a:srgbClr val="F3AD1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89-4CE3-AB20-E22F61142FBE}"/>
              </c:ext>
            </c:extLst>
          </c:dPt>
          <c:dPt>
            <c:idx val="2"/>
            <c:bubble3D val="0"/>
            <c:spPr>
              <a:solidFill>
                <a:srgbClr val="FF212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589-4CE3-AB20-E22F61142F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Impact" panose="020B08060309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pivot!$A$4:$A$7</c:f>
              <c:strCache>
                <c:ptCount val="3"/>
                <c:pt idx="0">
                  <c:v>Done</c:v>
                </c:pt>
                <c:pt idx="1">
                  <c:v>Ongoing</c:v>
                </c:pt>
                <c:pt idx="2">
                  <c:v>Pending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4</c:v>
                </c:pt>
                <c:pt idx="1">
                  <c:v>19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9-4CE3-AB20-E22F6114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56152794950216"/>
          <c:y val="0.3260887108938969"/>
          <c:w val="0.21577731502570444"/>
          <c:h val="0.29514058587504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18594</xdr:rowOff>
    </xdr:from>
    <xdr:to>
      <xdr:col>2</xdr:col>
      <xdr:colOff>421172</xdr:colOff>
      <xdr:row>10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C571FB-E769-4646-AF36-4A23A010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439062</xdr:colOff>
      <xdr:row>0</xdr:row>
      <xdr:rowOff>4742</xdr:rowOff>
    </xdr:from>
    <xdr:to>
      <xdr:col>4</xdr:col>
      <xdr:colOff>286663</xdr:colOff>
      <xdr:row>10</xdr:row>
      <xdr:rowOff>161034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2EF95-9DCF-064A-4869-88DFC22DB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1176886</xdr:colOff>
      <xdr:row>7</xdr:row>
      <xdr:rowOff>169379</xdr:rowOff>
    </xdr:from>
    <xdr:ext cx="764633" cy="530273"/>
    <xdr:sp macro="" textlink="$L$5">
      <xdr:nvSpPr>
        <xdr:cNvPr id="6" name="TextBox 5">
          <a:extLst>
            <a:ext uri="{FF2B5EF4-FFF2-40B4-BE49-F238E27FC236}">
              <a16:creationId xmlns:a16="http://schemas.microsoft.com/office/drawing/2014/main" id="{CD997F4B-EFF7-D566-5BE1-724D93BEEC3D}"/>
            </a:ext>
          </a:extLst>
        </xdr:cNvPr>
        <xdr:cNvSpPr txBox="1"/>
      </xdr:nvSpPr>
      <xdr:spPr>
        <a:xfrm>
          <a:off x="3569566" y="1449539"/>
          <a:ext cx="764633" cy="5302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71C6E59-5F3F-4EC6-82E9-119AF054AD35}" type="TxLink">
            <a:rPr lang="en-US" sz="2800" b="0" i="0" u="none" strike="noStrike">
              <a:solidFill>
                <a:schemeClr val="bg1"/>
              </a:solidFill>
              <a:latin typeface="Impact" panose="020B0806030902050204" pitchFamily="34" charset="0"/>
            </a:rPr>
            <a:t>61%</a:t>
          </a:fld>
          <a:endParaRPr lang="en-US" sz="54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oneCellAnchor>
  <xdr:oneCellAnchor>
    <xdr:from>
      <xdr:col>4</xdr:col>
      <xdr:colOff>350520</xdr:colOff>
      <xdr:row>1</xdr:row>
      <xdr:rowOff>118679</xdr:rowOff>
    </xdr:from>
    <xdr:ext cx="1417320" cy="84318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B1CE4D1-3645-F053-5C9A-627346B3F9B5}"/>
            </a:ext>
          </a:extLst>
        </xdr:cNvPr>
        <xdr:cNvSpPr txBox="1"/>
      </xdr:nvSpPr>
      <xdr:spPr>
        <a:xfrm>
          <a:off x="5105400" y="301559"/>
          <a:ext cx="1417320" cy="843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400">
              <a:solidFill>
                <a:schemeClr val="bg1"/>
              </a:solidFill>
              <a:latin typeface="Impact" panose="020B0806030902050204" pitchFamily="34" charset="0"/>
            </a:rPr>
            <a:t>Achieved</a:t>
          </a:r>
          <a:r>
            <a:rPr lang="en-US" sz="2400" baseline="0">
              <a:solidFill>
                <a:schemeClr val="bg1"/>
              </a:solidFill>
              <a:latin typeface="Impact" panose="020B0806030902050204" pitchFamily="34" charset="0"/>
            </a:rPr>
            <a:t> Projects</a:t>
          </a:r>
          <a:endParaRPr lang="en-US" sz="24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oneCellAnchor>
  <xdr:oneCellAnchor>
    <xdr:from>
      <xdr:col>4</xdr:col>
      <xdr:colOff>877175</xdr:colOff>
      <xdr:row>6</xdr:row>
      <xdr:rowOff>137160</xdr:rowOff>
    </xdr:from>
    <xdr:ext cx="364010" cy="530273"/>
    <xdr:sp macro="" textlink="$J$3">
      <xdr:nvSpPr>
        <xdr:cNvPr id="9" name="TextBox 8">
          <a:extLst>
            <a:ext uri="{FF2B5EF4-FFF2-40B4-BE49-F238E27FC236}">
              <a16:creationId xmlns:a16="http://schemas.microsoft.com/office/drawing/2014/main" id="{7B31AFBA-2D5D-8537-055F-7EB264D844C4}"/>
            </a:ext>
          </a:extLst>
        </xdr:cNvPr>
        <xdr:cNvSpPr txBox="1"/>
      </xdr:nvSpPr>
      <xdr:spPr>
        <a:xfrm>
          <a:off x="5632055" y="1234440"/>
          <a:ext cx="364010" cy="5302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BC057DC-D127-43B7-B63E-F55A3DB4E391}" type="TxLink">
            <a:rPr lang="en-US" sz="2800" b="0" i="0" u="none" strike="noStrike">
              <a:solidFill>
                <a:schemeClr val="bg1"/>
              </a:solidFill>
              <a:latin typeface="Impact" panose="020B0806030902050204" pitchFamily="34" charset="0"/>
            </a:rPr>
            <a:t>4</a:t>
          </a:fld>
          <a:endParaRPr lang="en-US" sz="28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oneCellAnchor>
  <xdr:twoCellAnchor>
    <xdr:from>
      <xdr:col>4</xdr:col>
      <xdr:colOff>320040</xdr:colOff>
      <xdr:row>0</xdr:row>
      <xdr:rowOff>0</xdr:rowOff>
    </xdr:from>
    <xdr:to>
      <xdr:col>5</xdr:col>
      <xdr:colOff>716280</xdr:colOff>
      <xdr:row>10</xdr:row>
      <xdr:rowOff>165776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952350A-9E8D-D54C-BC23-5F68A27A7979}"/>
            </a:ext>
          </a:extLst>
        </xdr:cNvPr>
        <xdr:cNvSpPr/>
      </xdr:nvSpPr>
      <xdr:spPr>
        <a:xfrm>
          <a:off x="5151120" y="0"/>
          <a:ext cx="1478280" cy="1994576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38100</xdr:colOff>
      <xdr:row>1</xdr:row>
      <xdr:rowOff>118679</xdr:rowOff>
    </xdr:from>
    <xdr:ext cx="1417320" cy="8431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B1E2F8D-0DE6-384C-3334-671F56C423DF}"/>
            </a:ext>
          </a:extLst>
        </xdr:cNvPr>
        <xdr:cNvSpPr txBox="1"/>
      </xdr:nvSpPr>
      <xdr:spPr>
        <a:xfrm>
          <a:off x="6606540" y="301559"/>
          <a:ext cx="1417320" cy="843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2400">
              <a:solidFill>
                <a:schemeClr val="bg1"/>
              </a:solidFill>
              <a:latin typeface="Impact" panose="020B0806030902050204" pitchFamily="34" charset="0"/>
            </a:rPr>
            <a:t>Overdue</a:t>
          </a:r>
          <a:r>
            <a:rPr lang="en-US" sz="2400" baseline="0">
              <a:solidFill>
                <a:schemeClr val="bg1"/>
              </a:solidFill>
              <a:latin typeface="Impact" panose="020B0806030902050204" pitchFamily="34" charset="0"/>
            </a:rPr>
            <a:t> Projects</a:t>
          </a:r>
          <a:endParaRPr lang="en-US" sz="24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oneCellAnchor>
  <xdr:oneCellAnchor>
    <xdr:from>
      <xdr:col>6</xdr:col>
      <xdr:colOff>564755</xdr:colOff>
      <xdr:row>6</xdr:row>
      <xdr:rowOff>137160</xdr:rowOff>
    </xdr:from>
    <xdr:ext cx="545149" cy="530273"/>
    <xdr:sp macro="" textlink="$H$5">
      <xdr:nvSpPr>
        <xdr:cNvPr id="12" name="TextBox 11">
          <a:extLst>
            <a:ext uri="{FF2B5EF4-FFF2-40B4-BE49-F238E27FC236}">
              <a16:creationId xmlns:a16="http://schemas.microsoft.com/office/drawing/2014/main" id="{B4CAFA72-6862-5B43-3982-047104AC85CB}"/>
            </a:ext>
          </a:extLst>
        </xdr:cNvPr>
        <xdr:cNvSpPr txBox="1"/>
      </xdr:nvSpPr>
      <xdr:spPr>
        <a:xfrm>
          <a:off x="7209395" y="1234440"/>
          <a:ext cx="545149" cy="5302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fld id="{3B60E789-61BB-4CC9-B4C8-30897CD57FE8}" type="TxLink">
            <a:rPr lang="en-US" sz="2800" b="0" i="0" u="none" strike="noStrike">
              <a:solidFill>
                <a:schemeClr val="bg1"/>
              </a:solidFill>
              <a:latin typeface="Impact" panose="020B0806030902050204" pitchFamily="34" charset="0"/>
              <a:ea typeface="+mn-ea"/>
              <a:cs typeface="+mn-cs"/>
            </a:rPr>
            <a:pPr marL="0" indent="0"/>
            <a:t>22</a:t>
          </a:fld>
          <a:endParaRPr lang="en-US" sz="2800" b="0" i="0" u="none" strike="noStrike">
            <a:solidFill>
              <a:schemeClr val="bg1"/>
            </a:solidFill>
            <a:latin typeface="Impact" panose="020B0806030902050204" pitchFamily="34" charset="0"/>
            <a:ea typeface="+mn-ea"/>
            <a:cs typeface="+mn-cs"/>
          </a:endParaRPr>
        </a:p>
      </xdr:txBody>
    </xdr:sp>
    <xdr:clientData/>
  </xdr:oneCellAnchor>
  <xdr:twoCellAnchor>
    <xdr:from>
      <xdr:col>6</xdr:col>
      <xdr:colOff>7620</xdr:colOff>
      <xdr:row>0</xdr:row>
      <xdr:rowOff>0</xdr:rowOff>
    </xdr:from>
    <xdr:to>
      <xdr:col>6</xdr:col>
      <xdr:colOff>1485900</xdr:colOff>
      <xdr:row>10</xdr:row>
      <xdr:rowOff>165776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4996F77-9E0E-FEE9-D139-55CF32B9390D}"/>
            </a:ext>
          </a:extLst>
        </xdr:cNvPr>
        <xdr:cNvSpPr/>
      </xdr:nvSpPr>
      <xdr:spPr>
        <a:xfrm>
          <a:off x="6652260" y="0"/>
          <a:ext cx="1478280" cy="1994576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1501140</xdr:colOff>
      <xdr:row>0</xdr:row>
      <xdr:rowOff>21928</xdr:rowOff>
    </xdr:from>
    <xdr:to>
      <xdr:col>7</xdr:col>
      <xdr:colOff>0</xdr:colOff>
      <xdr:row>10</xdr:row>
      <xdr:rowOff>143848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D143D6-F517-40E9-A76C-76F2EB1BB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0.10925</cdr:x>
      <cdr:y>0.59933</cdr:y>
    </cdr:from>
    <cdr:to>
      <cdr:x>0.87241</cdr:x>
      <cdr:y>0.86532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BABD5F-77EA-4E36-6C5D-E56F23B89A68}"/>
            </a:ext>
          </a:extLst>
        </cdr:cNvPr>
        <cdr:cNvSpPr txBox="1"/>
      </cdr:nvSpPr>
      <cdr:spPr>
        <a:xfrm xmlns:a="http://schemas.openxmlformats.org/drawingml/2006/main">
          <a:off x="241772" y="1179444"/>
          <a:ext cx="1688980" cy="523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>
              <a:solidFill>
                <a:schemeClr val="bg1"/>
              </a:solidFill>
              <a:latin typeface="Impact" panose="020B0806030902050204" pitchFamily="34" charset="0"/>
            </a:rPr>
            <a:t>Projects Progress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-Mostwred" refreshedDate="45763.759670370368" createdVersion="8" refreshedVersion="8" minRefreshableVersion="3" recordCount="26" xr:uid="{EDC8A0E9-92BB-4932-9DF6-51D632684AC5}">
  <cacheSource type="worksheet">
    <worksheetSource name="Table2"/>
  </cacheSource>
  <cacheFields count="7">
    <cacheField name="Project ID" numFmtId="0">
      <sharedItems/>
    </cacheField>
    <cacheField name="Project Name" numFmtId="0">
      <sharedItems/>
    </cacheField>
    <cacheField name="Owner" numFmtId="0">
      <sharedItems count="4">
        <s v="Mohammed"/>
        <s v="Nasser"/>
        <s v="Yaser"/>
        <s v="Ali"/>
      </sharedItems>
    </cacheField>
    <cacheField name="Statues" numFmtId="0">
      <sharedItems count="3">
        <s v="Done"/>
        <s v="Ongoing"/>
        <s v="Pending"/>
      </sharedItems>
    </cacheField>
    <cacheField name="Progrees" numFmtId="9">
      <sharedItems containsSemiMixedTypes="0" containsString="0" containsNumber="1" minValue="0" maxValue="1"/>
    </cacheField>
    <cacheField name="Deadline" numFmtId="14">
      <sharedItems containsSemiMixedTypes="0" containsNonDate="0" containsDate="1" containsString="0" minDate="2019-01-03T00:00:00" maxDate="2019-12-18T00:00:00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P-00001"/>
    <s v="Project 1"/>
    <x v="0"/>
    <x v="0"/>
    <n v="1"/>
    <d v="2019-05-13T00:00:00"/>
    <m/>
  </r>
  <r>
    <s v="P-00002"/>
    <s v="Project 2"/>
    <x v="1"/>
    <x v="1"/>
    <n v="0.2"/>
    <d v="2019-08-21T00:00:00"/>
    <m/>
  </r>
  <r>
    <s v="P-00003"/>
    <s v="Project 3"/>
    <x v="1"/>
    <x v="2"/>
    <n v="0"/>
    <d v="2019-01-11T00:00:00"/>
    <m/>
  </r>
  <r>
    <s v="P-00004"/>
    <s v="Project 4"/>
    <x v="2"/>
    <x v="0"/>
    <n v="1"/>
    <d v="2019-05-01T00:00:00"/>
    <m/>
  </r>
  <r>
    <s v="P-00005"/>
    <s v="Project 5"/>
    <x v="0"/>
    <x v="0"/>
    <n v="1"/>
    <d v="2019-01-23T00:00:00"/>
    <m/>
  </r>
  <r>
    <s v="P-00006"/>
    <s v="Project 6"/>
    <x v="3"/>
    <x v="0"/>
    <n v="1"/>
    <d v="2019-09-07T00:00:00"/>
    <m/>
  </r>
  <r>
    <s v="P-00007"/>
    <s v="Project 7"/>
    <x v="1"/>
    <x v="1"/>
    <n v="0.4"/>
    <d v="2019-01-14T00:00:00"/>
    <m/>
  </r>
  <r>
    <s v="P-00008"/>
    <s v="Project 8"/>
    <x v="2"/>
    <x v="1"/>
    <n v="0.9"/>
    <d v="2019-05-18T00:00:00"/>
    <m/>
  </r>
  <r>
    <s v="P-00009"/>
    <s v="Project 9"/>
    <x v="0"/>
    <x v="1"/>
    <n v="0.2"/>
    <d v="2019-10-15T00:00:00"/>
    <m/>
  </r>
  <r>
    <s v="P-00010"/>
    <s v="Project 10"/>
    <x v="3"/>
    <x v="1"/>
    <n v="0.23"/>
    <d v="2019-10-31T00:00:00"/>
    <m/>
  </r>
  <r>
    <s v="P-00011"/>
    <s v="Project 11"/>
    <x v="1"/>
    <x v="1"/>
    <n v="0.45"/>
    <d v="2019-10-11T00:00:00"/>
    <m/>
  </r>
  <r>
    <s v="P-00012"/>
    <s v="Project 12"/>
    <x v="2"/>
    <x v="1"/>
    <n v="0.3"/>
    <d v="2019-04-29T00:00:00"/>
    <m/>
  </r>
  <r>
    <s v="P-00013"/>
    <s v="Project 13"/>
    <x v="0"/>
    <x v="1"/>
    <n v="0.4"/>
    <d v="2019-08-03T00:00:00"/>
    <m/>
  </r>
  <r>
    <s v="P-00014"/>
    <s v="Project 14"/>
    <x v="3"/>
    <x v="1"/>
    <n v="0.12"/>
    <d v="2019-06-15T00:00:00"/>
    <m/>
  </r>
  <r>
    <s v="P-00015"/>
    <s v="Project 15"/>
    <x v="1"/>
    <x v="2"/>
    <n v="1"/>
    <d v="2019-12-06T00:00:00"/>
    <m/>
  </r>
  <r>
    <s v="P-00016"/>
    <s v="Project 16"/>
    <x v="2"/>
    <x v="2"/>
    <n v="1"/>
    <d v="2019-06-13T00:00:00"/>
    <m/>
  </r>
  <r>
    <s v="P-00017"/>
    <s v="Project 17"/>
    <x v="0"/>
    <x v="1"/>
    <n v="1"/>
    <d v="2019-09-05T00:00:00"/>
    <m/>
  </r>
  <r>
    <s v="P-00018"/>
    <s v="Project 18"/>
    <x v="3"/>
    <x v="1"/>
    <n v="1"/>
    <d v="2019-11-23T00:00:00"/>
    <m/>
  </r>
  <r>
    <s v="P-00019"/>
    <s v="Project 19"/>
    <x v="1"/>
    <x v="1"/>
    <n v="1"/>
    <d v="2019-07-25T00:00:00"/>
    <m/>
  </r>
  <r>
    <s v="P-00020"/>
    <s v="Project 20"/>
    <x v="2"/>
    <x v="1"/>
    <n v="1"/>
    <d v="2019-03-14T00:00:00"/>
    <m/>
  </r>
  <r>
    <s v="P-00021"/>
    <s v="Project 21"/>
    <x v="0"/>
    <x v="1"/>
    <n v="0.88"/>
    <d v="2019-08-26T00:00:00"/>
    <m/>
  </r>
  <r>
    <s v="P-00022"/>
    <s v="Project 22"/>
    <x v="3"/>
    <x v="1"/>
    <n v="0.3"/>
    <d v="2019-01-03T00:00:00"/>
    <m/>
  </r>
  <r>
    <s v="P-00023"/>
    <s v="Project 23"/>
    <x v="1"/>
    <x v="1"/>
    <n v="0.18"/>
    <d v="2019-12-17T00:00:00"/>
    <m/>
  </r>
  <r>
    <s v="P-00024"/>
    <s v="Project 24"/>
    <x v="2"/>
    <x v="1"/>
    <n v="0.28999999999999998"/>
    <d v="2019-09-09T00:00:00"/>
    <m/>
  </r>
  <r>
    <s v="P-00025"/>
    <s v="Project 25"/>
    <x v="0"/>
    <x v="1"/>
    <n v="0.56000000000000005"/>
    <d v="2019-10-17T00:00:00"/>
    <m/>
  </r>
  <r>
    <s v="P-00026"/>
    <s v="Project 26"/>
    <x v="3"/>
    <x v="1"/>
    <n v="0.4"/>
    <d v="2019-06-2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863F3-38E8-4BBF-87FA-ABAF0CC92CB2}" name="PivotTable1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Project Nam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E8086-62CE-4449-8586-0E903D61976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7" firstHeaderRow="1" firstDataRow="1" firstDataCol="1"/>
  <pivotFields count="7"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numFmtId="9" showAll="0"/>
    <pivotField numFmtId="1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ject Name" fld="1" subtotal="count" baseField="0" baseItem="0"/>
  </dataFields>
  <chartFormats count="4"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69D7D-EB7A-4285-89BB-9F25FB8E77DE}" name="Table2" displayName="Table2" ref="A13:G40" totalsRowCount="1">
  <autoFilter ref="A13:G39" xr:uid="{19569D7D-EB7A-4285-89BB-9F25FB8E77DE}"/>
  <tableColumns count="7">
    <tableColumn id="1" xr3:uid="{58B57776-2F84-4B11-B7F3-3F245304704C}" name="Project ID"/>
    <tableColumn id="2" xr3:uid="{A4321BBE-038A-4076-BEF2-E9409DEAB97F}" name="Project Name"/>
    <tableColumn id="3" xr3:uid="{AC4BC17F-9C45-41CB-804E-00B61C1E8E54}" name="Owner"/>
    <tableColumn id="4" xr3:uid="{803500F2-B6C3-41D7-A23F-52B6FCF41127}" name="Statues"/>
    <tableColumn id="5" xr3:uid="{C207C18B-5CE8-497C-983B-BFA51799B8B0}" name="Progrees" totalsRowFunction="custom" dataDxfId="3" totalsRowDxfId="1">
      <totalsRowFormula>AVERAGE(Table2[Progrees])</totalsRowFormula>
    </tableColumn>
    <tableColumn id="6" xr3:uid="{B5202C68-C107-4614-BF28-83CF325873FE}" name="Deadline" dataDxfId="2" totalsRowDxfId="0"/>
    <tableColumn id="7" xr3:uid="{9BE10024-F83E-4B67-879D-7477C6E7BB99}" name="Comment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F088-2B9B-4562-8191-12E5B87E6916}">
  <dimension ref="A3:B7"/>
  <sheetViews>
    <sheetView workbookViewId="0">
      <selection activeCell="M15" sqref="M15"/>
    </sheetView>
  </sheetViews>
  <sheetFormatPr defaultRowHeight="14.4" x14ac:dyDescent="0.3"/>
  <cols>
    <col min="1" max="1" width="10.5546875" bestFit="1" customWidth="1"/>
    <col min="2" max="2" width="19.6640625" bestFit="1" customWidth="1"/>
  </cols>
  <sheetData>
    <row r="3" spans="1:2" x14ac:dyDescent="0.3">
      <c r="A3" s="7" t="s">
        <v>2</v>
      </c>
      <c r="B3" t="s">
        <v>66</v>
      </c>
    </row>
    <row r="4" spans="1:2" x14ac:dyDescent="0.3">
      <c r="A4" t="s">
        <v>25</v>
      </c>
      <c r="B4">
        <v>6</v>
      </c>
    </row>
    <row r="5" spans="1:2" x14ac:dyDescent="0.3">
      <c r="A5" t="s">
        <v>9</v>
      </c>
      <c r="B5">
        <v>7</v>
      </c>
    </row>
    <row r="6" spans="1:2" x14ac:dyDescent="0.3">
      <c r="A6" t="s">
        <v>13</v>
      </c>
      <c r="B6">
        <v>7</v>
      </c>
    </row>
    <row r="7" spans="1:2" x14ac:dyDescent="0.3">
      <c r="A7" t="s">
        <v>20</v>
      </c>
      <c r="B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E1AF-D9C1-4885-A0FA-84AA9830428E}">
  <dimension ref="A3:B7"/>
  <sheetViews>
    <sheetView workbookViewId="0">
      <selection activeCell="A4" sqref="A4:B6"/>
    </sheetView>
  </sheetViews>
  <sheetFormatPr defaultRowHeight="14.4" x14ac:dyDescent="0.3"/>
  <cols>
    <col min="1" max="1" width="12.44140625" bestFit="1" customWidth="1"/>
    <col min="2" max="2" width="19.6640625" bestFit="1" customWidth="1"/>
  </cols>
  <sheetData>
    <row r="3" spans="1:2" x14ac:dyDescent="0.3">
      <c r="A3" s="7" t="s">
        <v>75</v>
      </c>
      <c r="B3" t="s">
        <v>66</v>
      </c>
    </row>
    <row r="4" spans="1:2" x14ac:dyDescent="0.3">
      <c r="A4" s="12" t="s">
        <v>10</v>
      </c>
      <c r="B4" s="13">
        <v>4</v>
      </c>
    </row>
    <row r="5" spans="1:2" x14ac:dyDescent="0.3">
      <c r="A5" s="12" t="s">
        <v>14</v>
      </c>
      <c r="B5" s="13">
        <v>19</v>
      </c>
    </row>
    <row r="6" spans="1:2" x14ac:dyDescent="0.3">
      <c r="A6" s="12" t="s">
        <v>17</v>
      </c>
      <c r="B6" s="13">
        <v>3</v>
      </c>
    </row>
    <row r="7" spans="1:2" x14ac:dyDescent="0.3">
      <c r="A7" s="12" t="s">
        <v>76</v>
      </c>
      <c r="B7" s="13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C2F4-BFB2-4D0D-831A-63B1EB48DBD9}">
  <dimension ref="A1:W42"/>
  <sheetViews>
    <sheetView showGridLines="0" tabSelected="1" zoomScaleNormal="100" workbookViewId="0">
      <pane ySplit="13" topLeftCell="A14" activePane="bottomLeft" state="frozen"/>
      <selection pane="bottomLeft" activeCell="I18" sqref="G18:I20"/>
    </sheetView>
  </sheetViews>
  <sheetFormatPr defaultRowHeight="14.4" x14ac:dyDescent="0.3"/>
  <cols>
    <col min="1" max="1" width="10.6640625" customWidth="1"/>
    <col min="2" max="2" width="24.21875" customWidth="1"/>
    <col min="3" max="3" width="17.44140625" customWidth="1"/>
    <col min="4" max="4" width="18.109375" customWidth="1"/>
    <col min="5" max="5" width="15.77734375" customWidth="1"/>
    <col min="6" max="6" width="10.6640625" bestFit="1" customWidth="1"/>
    <col min="7" max="7" width="58.109375" customWidth="1"/>
    <col min="9" max="9" width="20.5546875" bestFit="1" customWidth="1"/>
    <col min="11" max="12" width="9.33203125" bestFit="1" customWidth="1"/>
  </cols>
  <sheetData>
    <row r="1" spans="1:23" x14ac:dyDescent="0.3">
      <c r="A1" s="4"/>
      <c r="B1" s="4"/>
      <c r="C1" s="4"/>
      <c r="D1" s="4"/>
      <c r="E1" s="4"/>
      <c r="F1" s="4"/>
      <c r="G1" s="4"/>
    </row>
    <row r="2" spans="1:23" x14ac:dyDescent="0.3">
      <c r="A2" s="4"/>
      <c r="B2" s="4"/>
      <c r="C2" s="4"/>
      <c r="D2" s="4"/>
      <c r="E2" s="4"/>
      <c r="F2" s="4"/>
      <c r="G2" s="4"/>
      <c r="I2" s="8" t="s">
        <v>67</v>
      </c>
    </row>
    <row r="3" spans="1:23" x14ac:dyDescent="0.3">
      <c r="A3" s="4"/>
      <c r="B3" s="4"/>
      <c r="C3" s="4"/>
      <c r="D3" s="4"/>
      <c r="E3" s="4"/>
      <c r="F3" s="4"/>
      <c r="G3" s="4"/>
      <c r="I3" s="8" t="s">
        <v>68</v>
      </c>
      <c r="J3" s="8">
        <f>COUNTIF(Table2[Statues],"Done")</f>
        <v>4</v>
      </c>
    </row>
    <row r="4" spans="1:23" x14ac:dyDescent="0.3">
      <c r="A4" s="4"/>
      <c r="B4" s="5"/>
      <c r="C4" s="4"/>
      <c r="D4" s="4"/>
      <c r="E4" s="4"/>
      <c r="F4" s="4"/>
      <c r="G4" s="4"/>
      <c r="H4" s="11">
        <v>0.61</v>
      </c>
      <c r="I4" s="8" t="s">
        <v>69</v>
      </c>
      <c r="J4" s="8"/>
      <c r="K4">
        <v>0</v>
      </c>
    </row>
    <row r="5" spans="1:23" x14ac:dyDescent="0.3">
      <c r="A5" s="4"/>
      <c r="B5" s="5"/>
      <c r="C5" s="4"/>
      <c r="D5" s="4"/>
      <c r="E5" s="4"/>
      <c r="F5" s="4"/>
      <c r="G5" s="4"/>
      <c r="H5" s="8">
        <f ca="1">COUNTIFS(Table2[Deadline],"&lt;"&amp;TODAY(),Table2[Statues],"&lt;&gt;"&amp;"Done")</f>
        <v>22</v>
      </c>
      <c r="I5" s="8" t="s">
        <v>70</v>
      </c>
      <c r="J5" s="8"/>
      <c r="K5">
        <v>25</v>
      </c>
      <c r="L5" s="10">
        <f>Table2[[#Totals],[Progrees]]</f>
        <v>0.60807692307692318</v>
      </c>
      <c r="M5" t="s">
        <v>73</v>
      </c>
    </row>
    <row r="6" spans="1:23" x14ac:dyDescent="0.3">
      <c r="A6" s="4"/>
      <c r="B6" s="4"/>
      <c r="C6" s="4"/>
      <c r="D6" s="4"/>
      <c r="E6" s="4"/>
      <c r="F6" s="4"/>
      <c r="G6" s="4"/>
      <c r="I6" s="8" t="s">
        <v>71</v>
      </c>
      <c r="J6" s="8"/>
      <c r="K6">
        <v>50</v>
      </c>
      <c r="L6" s="10">
        <v>0.01</v>
      </c>
      <c r="M6" t="s">
        <v>72</v>
      </c>
    </row>
    <row r="7" spans="1:23" x14ac:dyDescent="0.3">
      <c r="A7" s="4"/>
      <c r="B7" s="4"/>
      <c r="C7" s="4"/>
      <c r="D7" s="4"/>
      <c r="E7" s="4"/>
      <c r="F7" s="4"/>
      <c r="G7" s="4"/>
      <c r="K7">
        <v>25</v>
      </c>
      <c r="L7" s="9">
        <f>200%-L5-L6</f>
        <v>1.3819230769230768</v>
      </c>
      <c r="M7" t="s">
        <v>74</v>
      </c>
    </row>
    <row r="8" spans="1:23" x14ac:dyDescent="0.3">
      <c r="A8" s="4"/>
      <c r="B8" s="4"/>
      <c r="C8" s="4"/>
      <c r="D8" s="4"/>
      <c r="E8" s="4"/>
      <c r="F8" s="4"/>
      <c r="G8" s="4"/>
      <c r="K8">
        <v>100</v>
      </c>
    </row>
    <row r="9" spans="1:23" x14ac:dyDescent="0.3">
      <c r="A9" s="4"/>
      <c r="B9" s="4"/>
      <c r="C9" s="4"/>
      <c r="D9" s="4"/>
      <c r="E9" s="4"/>
      <c r="F9" s="4"/>
      <c r="G9" s="4"/>
      <c r="K9">
        <f>SUM(K4:K8)</f>
        <v>200</v>
      </c>
    </row>
    <row r="10" spans="1:23" x14ac:dyDescent="0.3">
      <c r="A10" s="4"/>
      <c r="B10" s="4"/>
      <c r="C10" s="4"/>
      <c r="D10" s="4"/>
      <c r="E10" s="4"/>
      <c r="F10" s="4"/>
      <c r="G10" s="4"/>
    </row>
    <row r="11" spans="1:23" ht="15" thickBot="1" x14ac:dyDescent="0.35">
      <c r="A11" s="6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.4" customHeight="1" thickTop="1" x14ac:dyDescent="0.3"/>
    <row r="13" spans="1:23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K13" s="1"/>
      <c r="L13" s="1"/>
    </row>
    <row r="14" spans="1:23" x14ac:dyDescent="0.3">
      <c r="A14" t="s">
        <v>7</v>
      </c>
      <c r="B14" t="s">
        <v>8</v>
      </c>
      <c r="C14" t="s">
        <v>9</v>
      </c>
      <c r="D14" t="s">
        <v>10</v>
      </c>
      <c r="E14" s="3">
        <v>1</v>
      </c>
      <c r="F14" s="1">
        <v>43598</v>
      </c>
    </row>
    <row r="15" spans="1:23" x14ac:dyDescent="0.3">
      <c r="A15" t="s">
        <v>11</v>
      </c>
      <c r="B15" t="s">
        <v>12</v>
      </c>
      <c r="C15" t="s">
        <v>13</v>
      </c>
      <c r="D15" t="s">
        <v>14</v>
      </c>
      <c r="E15" s="3">
        <v>0.2</v>
      </c>
      <c r="F15" s="1">
        <v>43698</v>
      </c>
    </row>
    <row r="16" spans="1:23" x14ac:dyDescent="0.3">
      <c r="A16" t="s">
        <v>15</v>
      </c>
      <c r="B16" t="s">
        <v>16</v>
      </c>
      <c r="C16" t="s">
        <v>13</v>
      </c>
      <c r="D16" t="s">
        <v>17</v>
      </c>
      <c r="E16" s="3">
        <v>0</v>
      </c>
      <c r="F16" s="1">
        <v>43476</v>
      </c>
    </row>
    <row r="17" spans="1:6" x14ac:dyDescent="0.3">
      <c r="A17" t="s">
        <v>18</v>
      </c>
      <c r="B17" t="s">
        <v>19</v>
      </c>
      <c r="C17" t="s">
        <v>20</v>
      </c>
      <c r="D17" t="s">
        <v>10</v>
      </c>
      <c r="E17" s="3">
        <v>1</v>
      </c>
      <c r="F17" s="1">
        <v>43586</v>
      </c>
    </row>
    <row r="18" spans="1:6" x14ac:dyDescent="0.3">
      <c r="A18" t="s">
        <v>21</v>
      </c>
      <c r="B18" t="s">
        <v>22</v>
      </c>
      <c r="C18" t="s">
        <v>9</v>
      </c>
      <c r="D18" t="s">
        <v>10</v>
      </c>
      <c r="E18" s="3">
        <v>1</v>
      </c>
      <c r="F18" s="1">
        <v>43488</v>
      </c>
    </row>
    <row r="19" spans="1:6" x14ac:dyDescent="0.3">
      <c r="A19" t="s">
        <v>23</v>
      </c>
      <c r="B19" t="s">
        <v>24</v>
      </c>
      <c r="C19" t="s">
        <v>25</v>
      </c>
      <c r="D19" t="s">
        <v>10</v>
      </c>
      <c r="E19" s="3">
        <v>1</v>
      </c>
      <c r="F19" s="1">
        <v>43715</v>
      </c>
    </row>
    <row r="20" spans="1:6" x14ac:dyDescent="0.3">
      <c r="A20" t="s">
        <v>26</v>
      </c>
      <c r="B20" t="s">
        <v>27</v>
      </c>
      <c r="C20" t="s">
        <v>13</v>
      </c>
      <c r="D20" t="s">
        <v>14</v>
      </c>
      <c r="E20" s="3">
        <v>0.4</v>
      </c>
      <c r="F20" s="1">
        <v>43479</v>
      </c>
    </row>
    <row r="21" spans="1:6" x14ac:dyDescent="0.3">
      <c r="A21" t="s">
        <v>28</v>
      </c>
      <c r="B21" t="s">
        <v>29</v>
      </c>
      <c r="C21" t="s">
        <v>20</v>
      </c>
      <c r="D21" t="s">
        <v>14</v>
      </c>
      <c r="E21" s="3">
        <v>0.9</v>
      </c>
      <c r="F21" s="1">
        <v>43603</v>
      </c>
    </row>
    <row r="22" spans="1:6" x14ac:dyDescent="0.3">
      <c r="A22" t="s">
        <v>30</v>
      </c>
      <c r="B22" t="s">
        <v>31</v>
      </c>
      <c r="C22" t="s">
        <v>9</v>
      </c>
      <c r="D22" t="s">
        <v>14</v>
      </c>
      <c r="E22" s="3">
        <v>0.2</v>
      </c>
      <c r="F22" s="1">
        <v>43753</v>
      </c>
    </row>
    <row r="23" spans="1:6" x14ac:dyDescent="0.3">
      <c r="A23" t="s">
        <v>32</v>
      </c>
      <c r="B23" t="s">
        <v>33</v>
      </c>
      <c r="C23" t="s">
        <v>25</v>
      </c>
      <c r="D23" t="s">
        <v>14</v>
      </c>
      <c r="E23" s="3">
        <v>0.23</v>
      </c>
      <c r="F23" s="1">
        <v>43769</v>
      </c>
    </row>
    <row r="24" spans="1:6" x14ac:dyDescent="0.3">
      <c r="A24" t="s">
        <v>34</v>
      </c>
      <c r="B24" t="s">
        <v>35</v>
      </c>
      <c r="C24" t="s">
        <v>13</v>
      </c>
      <c r="D24" t="s">
        <v>14</v>
      </c>
      <c r="E24" s="3">
        <v>0.45</v>
      </c>
      <c r="F24" s="1">
        <v>43749</v>
      </c>
    </row>
    <row r="25" spans="1:6" x14ac:dyDescent="0.3">
      <c r="A25" t="s">
        <v>36</v>
      </c>
      <c r="B25" t="s">
        <v>37</v>
      </c>
      <c r="C25" t="s">
        <v>20</v>
      </c>
      <c r="D25" t="s">
        <v>14</v>
      </c>
      <c r="E25" s="3">
        <v>0.3</v>
      </c>
      <c r="F25" s="1">
        <v>43584</v>
      </c>
    </row>
    <row r="26" spans="1:6" x14ac:dyDescent="0.3">
      <c r="A26" t="s">
        <v>38</v>
      </c>
      <c r="B26" t="s">
        <v>39</v>
      </c>
      <c r="C26" t="s">
        <v>9</v>
      </c>
      <c r="D26" t="s">
        <v>14</v>
      </c>
      <c r="E26" s="3">
        <v>0.4</v>
      </c>
      <c r="F26" s="1">
        <v>43680</v>
      </c>
    </row>
    <row r="27" spans="1:6" x14ac:dyDescent="0.3">
      <c r="A27" t="s">
        <v>40</v>
      </c>
      <c r="B27" t="s">
        <v>41</v>
      </c>
      <c r="C27" t="s">
        <v>25</v>
      </c>
      <c r="D27" t="s">
        <v>14</v>
      </c>
      <c r="E27" s="3">
        <v>0.12</v>
      </c>
      <c r="F27" s="1">
        <v>43631</v>
      </c>
    </row>
    <row r="28" spans="1:6" x14ac:dyDescent="0.3">
      <c r="A28" t="s">
        <v>42</v>
      </c>
      <c r="B28" t="s">
        <v>43</v>
      </c>
      <c r="C28" t="s">
        <v>13</v>
      </c>
      <c r="D28" t="s">
        <v>17</v>
      </c>
      <c r="E28" s="3">
        <v>1</v>
      </c>
      <c r="F28" s="1">
        <v>43805</v>
      </c>
    </row>
    <row r="29" spans="1:6" x14ac:dyDescent="0.3">
      <c r="A29" t="s">
        <v>44</v>
      </c>
      <c r="B29" t="s">
        <v>45</v>
      </c>
      <c r="C29" t="s">
        <v>20</v>
      </c>
      <c r="D29" t="s">
        <v>17</v>
      </c>
      <c r="E29" s="3">
        <v>1</v>
      </c>
      <c r="F29" s="1">
        <v>43629</v>
      </c>
    </row>
    <row r="30" spans="1:6" x14ac:dyDescent="0.3">
      <c r="A30" t="s">
        <v>46</v>
      </c>
      <c r="B30" t="s">
        <v>47</v>
      </c>
      <c r="C30" t="s">
        <v>9</v>
      </c>
      <c r="D30" t="s">
        <v>14</v>
      </c>
      <c r="E30" s="3">
        <v>1</v>
      </c>
      <c r="F30" s="1">
        <v>43713</v>
      </c>
    </row>
    <row r="31" spans="1:6" x14ac:dyDescent="0.3">
      <c r="A31" t="s">
        <v>48</v>
      </c>
      <c r="B31" t="s">
        <v>49</v>
      </c>
      <c r="C31" t="s">
        <v>25</v>
      </c>
      <c r="D31" t="s">
        <v>14</v>
      </c>
      <c r="E31" s="3">
        <v>1</v>
      </c>
      <c r="F31" s="1">
        <v>43792</v>
      </c>
    </row>
    <row r="32" spans="1:6" x14ac:dyDescent="0.3">
      <c r="A32" t="s">
        <v>50</v>
      </c>
      <c r="B32" t="s">
        <v>51</v>
      </c>
      <c r="C32" t="s">
        <v>13</v>
      </c>
      <c r="D32" t="s">
        <v>14</v>
      </c>
      <c r="E32" s="3">
        <v>1</v>
      </c>
      <c r="F32" s="1">
        <v>43671</v>
      </c>
    </row>
    <row r="33" spans="1:6" x14ac:dyDescent="0.3">
      <c r="A33" t="s">
        <v>52</v>
      </c>
      <c r="B33" t="s">
        <v>53</v>
      </c>
      <c r="C33" t="s">
        <v>20</v>
      </c>
      <c r="D33" t="s">
        <v>14</v>
      </c>
      <c r="E33" s="3">
        <v>1</v>
      </c>
      <c r="F33" s="1">
        <v>43538</v>
      </c>
    </row>
    <row r="34" spans="1:6" x14ac:dyDescent="0.3">
      <c r="A34" t="s">
        <v>54</v>
      </c>
      <c r="B34" t="s">
        <v>55</v>
      </c>
      <c r="C34" t="s">
        <v>9</v>
      </c>
      <c r="D34" t="s">
        <v>14</v>
      </c>
      <c r="E34" s="3">
        <v>0.88</v>
      </c>
      <c r="F34" s="1">
        <v>43703</v>
      </c>
    </row>
    <row r="35" spans="1:6" x14ac:dyDescent="0.3">
      <c r="A35" t="s">
        <v>56</v>
      </c>
      <c r="B35" t="s">
        <v>57</v>
      </c>
      <c r="C35" t="s">
        <v>25</v>
      </c>
      <c r="D35" t="s">
        <v>14</v>
      </c>
      <c r="E35" s="3">
        <v>0.3</v>
      </c>
      <c r="F35" s="1">
        <v>43468</v>
      </c>
    </row>
    <row r="36" spans="1:6" x14ac:dyDescent="0.3">
      <c r="A36" t="s">
        <v>58</v>
      </c>
      <c r="B36" t="s">
        <v>59</v>
      </c>
      <c r="C36" t="s">
        <v>13</v>
      </c>
      <c r="D36" t="s">
        <v>14</v>
      </c>
      <c r="E36" s="3">
        <v>0.18</v>
      </c>
      <c r="F36" s="1">
        <v>43816</v>
      </c>
    </row>
    <row r="37" spans="1:6" x14ac:dyDescent="0.3">
      <c r="A37" t="s">
        <v>60</v>
      </c>
      <c r="B37" t="s">
        <v>61</v>
      </c>
      <c r="C37" t="s">
        <v>20</v>
      </c>
      <c r="D37" t="s">
        <v>14</v>
      </c>
      <c r="E37" s="3">
        <v>0.28999999999999998</v>
      </c>
      <c r="F37" s="1">
        <v>43717</v>
      </c>
    </row>
    <row r="38" spans="1:6" x14ac:dyDescent="0.3">
      <c r="A38" t="s">
        <v>62</v>
      </c>
      <c r="B38" t="s">
        <v>63</v>
      </c>
      <c r="C38" t="s">
        <v>9</v>
      </c>
      <c r="D38" t="s">
        <v>14</v>
      </c>
      <c r="E38" s="3">
        <v>0.56000000000000005</v>
      </c>
      <c r="F38" s="1">
        <v>43755</v>
      </c>
    </row>
    <row r="39" spans="1:6" x14ac:dyDescent="0.3">
      <c r="A39" t="s">
        <v>64</v>
      </c>
      <c r="B39" t="s">
        <v>65</v>
      </c>
      <c r="C39" t="s">
        <v>25</v>
      </c>
      <c r="D39" t="s">
        <v>14</v>
      </c>
      <c r="E39" s="3">
        <v>0.4</v>
      </c>
      <c r="F39" s="1">
        <v>43641</v>
      </c>
    </row>
    <row r="40" spans="1:6" x14ac:dyDescent="0.3">
      <c r="E40" s="3">
        <f>AVERAGE(Table2[Progrees])</f>
        <v>0.60807692307692318</v>
      </c>
      <c r="F40" s="1"/>
    </row>
    <row r="42" spans="1:6" x14ac:dyDescent="0.3">
      <c r="E42" s="10"/>
    </row>
  </sheetData>
  <pageMargins left="0.7" right="0.7" top="0.75" bottom="0.75" header="0.3" footer="0.3"/>
  <pageSetup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5 X G Q W v 5 A Z h K m A A A A 9 w A A A B I A H A B D b 2 5 m a W c v U G F j a 2 F n Z S 5 4 b W w g o h g A K K A U A A A A A A A A A A A A A A A A A A A A A A A A A A A A h Y + 9 D o I w G E V f h X S n L Q V / Q j 7 K 4 C q J C d G 4 k l K h E Y q h x f J u D j 6 S r y C J o m 6 O 9 + Q M 5 z 5 u d 0 j H t v G u s j e q 0 w k K M E W e 1 K I r l a 4 S N N i T v 0 Y p h 1 0 h z k U l v U n W J h 5 N m a D a 2 k t M i H M O u x B 3 f U U Y p Q E 5 Z t t c 1 L I t 0 E d W / 2 V f a W M L L S T i c H j F c I a D K M S r Z b T A D M h M I V P 6 a 7 A p G F M g P x A 2 Q 2 O H X n K p / X 0 O Z J 5 A 3 i f 4 E 1 B L A w Q U A A I A C A D l c Z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X G Q W i i K R 7 g O A A A A E Q A A A B M A H A B G b 3 J t d W x h c y 9 T Z W N 0 a W 9 u M S 5 t I K I Y A C i g F A A A A A A A A A A A A A A A A A A A A A A A A A A A A C t O T S 7 J z M 9 T C I b Q h t Y A U E s B A i 0 A F A A C A A g A 5 X G Q W v 5 A Z h K m A A A A 9 w A A A B I A A A A A A A A A A A A A A A A A A A A A A E N v b m Z p Z y 9 Q Y W N r Y W d l L n h t b F B L A Q I t A B Q A A g A I A O V x k F o P y u m r p A A A A O k A A A A T A A A A A A A A A A A A A A A A A P I A A A B b Q 2 9 u d G V u d F 9 U e X B l c 1 0 u e G 1 s U E s B A i 0 A F A A C A A g A 5 X G Q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G r M 5 m b V k p M j d i M p m c M B I U A A A A A A g A A A A A A E G Y A A A A B A A A g A A A A x g O T o O M 1 A K E Z K q p h 5 z G G F g j d i s z 5 8 k G K P y s g r 0 D K l N U A A A A A D o A A A A A C A A A g A A A A 8 o l J X 2 8 L R j q b s 7 1 B R y j O C K 3 5 H 1 U 6 d b 3 G P k 6 h w t L Q r + F Q A A A A t d r R B 5 9 2 E F t e u Z v 1 O 3 O f t M g J 8 2 p d 2 u K b Y P t P Q / Z 3 c B J 0 o Q 1 T o W a I b 5 s 1 R m X 6 h e H A + 6 H a K d B 5 3 b p v I Y d n C w + u p n r M i H Q 9 o E b u x Y m B r 2 f p K k F A A A A A W L C S f N 6 N 6 Q B r R m / B v l l l d h d S i q h b w 8 p P 9 C f E 3 x u v 8 P p z x I D o L C l K c N B + 4 a v l B k O P h X 8 0 V t d z X L e G Z F f E I K / m F Q = = < / D a t a M a s h u p > 
</file>

<file path=customXml/itemProps1.xml><?xml version="1.0" encoding="utf-8"?>
<ds:datastoreItem xmlns:ds="http://schemas.openxmlformats.org/officeDocument/2006/customXml" ds:itemID="{F3B35574-AAB8-41C8-8E5B-A5C6FA6DB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 per person</vt:lpstr>
      <vt:lpstr>pivot</vt:lpstr>
      <vt:lpstr>main</vt:lpstr>
      <vt:lpstr>main!Print_Area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Medhat</dc:creator>
  <cp:lastModifiedBy>Mohamed Medhat</cp:lastModifiedBy>
  <cp:lastPrinted>2025-04-16T15:35:14Z</cp:lastPrinted>
  <dcterms:created xsi:type="dcterms:W3CDTF">2025-04-16T11:51:52Z</dcterms:created>
  <dcterms:modified xsi:type="dcterms:W3CDTF">2025-04-17T17:40:15Z</dcterms:modified>
</cp:coreProperties>
</file>