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физика полупроводников\"/>
    </mc:Choice>
  </mc:AlternateContent>
  <xr:revisionPtr revIDLastSave="0" documentId="13_ncr:1_{186D3C41-17D5-4508-95CB-D2DB469F67B7}" xr6:coauthVersionLast="47" xr6:coauthVersionMax="47" xr10:uidLastSave="{00000000-0000-0000-0000-000000000000}"/>
  <bookViews>
    <workbookView xWindow="-110" yWindow="-110" windowWidth="21820" windowHeight="14020" activeTab="1" xr2:uid="{5511F98B-D8EC-4CAD-AAF2-E06F74D71DB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<sst xmlns="http://schemas.openxmlformats.org/spreadsheetml/2006/main" count="13" uniqueCount="12">
  <si>
    <t>C, Ф</t>
  </si>
  <si>
    <t>f, кГц</t>
  </si>
  <si>
    <r>
      <t xml:space="preserve">tg </t>
    </r>
    <r>
      <rPr>
        <sz val="18"/>
        <color theme="1"/>
        <rFont val="Calibri"/>
        <family val="2"/>
        <charset val="204"/>
      </rPr>
      <t>α</t>
    </r>
  </si>
  <si>
    <t>C, пФ</t>
  </si>
  <si>
    <t>tg</t>
  </si>
  <si>
    <t>Z'</t>
  </si>
  <si>
    <t>Z"</t>
  </si>
  <si>
    <t>series</t>
  </si>
  <si>
    <t>w</t>
  </si>
  <si>
    <t>G</t>
  </si>
  <si>
    <t>2lnf</t>
  </si>
  <si>
    <t>2lnG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</si>
</sst>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0" borderId="1" xfId="0" applyNumberFormat="1" applyFont="1" applyBorder="1"/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тангенса унгла диэлектрических потерь от частоты (кГц)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Лист1!$C$2:$C$4</c:f>
              <c:numCache>
                <c:formatCode>0.0000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Лист1!$B$2:$B$4</c:f>
              <c:numCache>
                <c:formatCode>0.0000</c:formatCode>
                <c:ptCount val="3"/>
                <c:pt idx="0">
                  <c:v>7.0999999999999994E-2</c:v>
                </c:pt>
                <c:pt idx="1">
                  <c:v>6.2E-2</c:v>
                </c:pt>
                <c:pt idx="2">
                  <c:v>6.4500000000000002E-2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9-4E73-A1B6-EF7F527F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45056"/>
        <c:axId val="1239344224"/>
      </c:scatterChart>
      <c:valAx>
        <c:axId val="12393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344224"/>
        <c:crosses val="autoZero"/>
        <c:crossBetween val="midCat"/>
      </c:valAx>
      <c:valAx>
        <c:axId val="12393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3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ёмкости (Ф) от частоты </a:t>
            </a:r>
            <a:r>
              <a:rPr lang="en-US" sz="1800" b="0" i="0" baseline="0">
                <a:effectLst/>
              </a:rPr>
              <a:t>(</a:t>
            </a:r>
            <a:r>
              <a:rPr lang="ru-RU" sz="1800" b="0" i="0" baseline="0">
                <a:effectLst/>
              </a:rPr>
              <a:t>кГц)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Лист1!$C$2:$C$4</c:f>
              <c:numCache>
                <c:formatCode>0.0000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Лист1!$A$2:$A$4</c:f>
              <c:numCache>
                <c:formatCode>0.0000</c:formatCode>
                <c:ptCount val="3"/>
                <c:pt idx="0">
                  <c:v>32.799999999999997</c:v>
                </c:pt>
                <c:pt idx="1">
                  <c:v>29.29</c:v>
                </c:pt>
                <c:pt idx="2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A5B-90E9-9F672D9B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32912"/>
        <c:axId val="1250522096"/>
      </c:scatterChart>
      <c:valAx>
        <c:axId val="1250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522096"/>
        <c:crosses val="autoZero"/>
        <c:crossBetween val="midCat"/>
      </c:valAx>
      <c:valAx>
        <c:axId val="1250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5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ёмкости </a:t>
            </a:r>
            <a:r>
              <a:rPr lang="en-US" baseline="0"/>
              <a:t>C</a:t>
            </a:r>
            <a:r>
              <a:rPr lang="ru-RU" baseline="0"/>
              <a:t> от частоты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15</c:v>
                </c:pt>
                <c:pt idx="7">
                  <c:v>18.181999999999999</c:v>
                </c:pt>
                <c:pt idx="8">
                  <c:v>20</c:v>
                </c:pt>
                <c:pt idx="9">
                  <c:v>28.571999999999999</c:v>
                </c:pt>
                <c:pt idx="10">
                  <c:v>40</c:v>
                </c:pt>
                <c:pt idx="11">
                  <c:v>50</c:v>
                </c:pt>
                <c:pt idx="12">
                  <c:v>66.667000000000002</c:v>
                </c:pt>
                <c:pt idx="13">
                  <c:v>100</c:v>
                </c:pt>
              </c:numCache>
            </c:numRef>
          </c:xVal>
          <c:yVal>
            <c:numRef>
              <c:f>Лист2!$B$2:$B$15</c:f>
              <c:numCache>
                <c:formatCode>General</c:formatCode>
                <c:ptCount val="14"/>
                <c:pt idx="0">
                  <c:v>326.14</c:v>
                </c:pt>
                <c:pt idx="1">
                  <c:v>310.74</c:v>
                </c:pt>
                <c:pt idx="2">
                  <c:v>291.82</c:v>
                </c:pt>
                <c:pt idx="3">
                  <c:v>284.83999999999997</c:v>
                </c:pt>
                <c:pt idx="4">
                  <c:v>279.95999999999998</c:v>
                </c:pt>
                <c:pt idx="5">
                  <c:v>274.73</c:v>
                </c:pt>
                <c:pt idx="6">
                  <c:v>272.35000000000002</c:v>
                </c:pt>
                <c:pt idx="7">
                  <c:v>270.52999999999997</c:v>
                </c:pt>
                <c:pt idx="8">
                  <c:v>269.61</c:v>
                </c:pt>
                <c:pt idx="9">
                  <c:v>266.08999999999997</c:v>
                </c:pt>
                <c:pt idx="10">
                  <c:v>262.89</c:v>
                </c:pt>
                <c:pt idx="11">
                  <c:v>260.75</c:v>
                </c:pt>
                <c:pt idx="12">
                  <c:v>257.97000000000003</c:v>
                </c:pt>
                <c:pt idx="13">
                  <c:v>253.67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B-4E90-8020-E4FF55B1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87343"/>
        <c:axId val="1339094415"/>
      </c:scatterChart>
      <c:valAx>
        <c:axId val="13390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94415"/>
        <c:crosses val="autoZero"/>
        <c:crossBetween val="midCat"/>
      </c:valAx>
      <c:valAx>
        <c:axId val="133909441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Z' </a:t>
            </a:r>
            <a:r>
              <a:rPr lang="ru-RU"/>
              <a:t>и </a:t>
            </a:r>
            <a:r>
              <a:rPr lang="en-US"/>
              <a:t>Z''</a:t>
            </a:r>
            <a:r>
              <a:rPr lang="ru-RU"/>
              <a:t> от частоты </a:t>
            </a:r>
            <a:r>
              <a:rPr lang="en-US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Z'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15</c:v>
                </c:pt>
                <c:pt idx="7">
                  <c:v>18.181999999999999</c:v>
                </c:pt>
                <c:pt idx="8">
                  <c:v>20</c:v>
                </c:pt>
                <c:pt idx="9">
                  <c:v>28.571999999999999</c:v>
                </c:pt>
                <c:pt idx="10">
                  <c:v>40</c:v>
                </c:pt>
                <c:pt idx="11">
                  <c:v>50</c:v>
                </c:pt>
                <c:pt idx="12">
                  <c:v>66.667000000000002</c:v>
                </c:pt>
                <c:pt idx="13">
                  <c:v>100</c:v>
                </c:pt>
              </c:numCache>
            </c:numRef>
          </c:xVal>
          <c:yVal>
            <c:numRef>
              <c:f>Лист2!$G$2:$G$15</c:f>
              <c:numCache>
                <c:formatCode>General</c:formatCode>
                <c:ptCount val="14"/>
                <c:pt idx="0">
                  <c:v>9.3987986875265366E-5</c:v>
                </c:pt>
                <c:pt idx="1">
                  <c:v>4.7223034540364125E-5</c:v>
                </c:pt>
                <c:pt idx="2">
                  <c:v>1.4452765375694697E-5</c:v>
                </c:pt>
                <c:pt idx="3">
                  <c:v>8.2024805665953649E-6</c:v>
                </c:pt>
                <c:pt idx="4">
                  <c:v>5.2831830897295355E-6</c:v>
                </c:pt>
                <c:pt idx="5">
                  <c:v>3.2248480928361808E-6</c:v>
                </c:pt>
                <c:pt idx="6">
                  <c:v>2.5595691233431304E-6</c:v>
                </c:pt>
                <c:pt idx="7">
                  <c:v>2.1128867856500982E-6</c:v>
                </c:pt>
                <c:pt idx="8">
                  <c:v>1.9244283019160223E-6</c:v>
                </c:pt>
                <c:pt idx="9">
                  <c:v>1.3983870683323352E-6</c:v>
                </c:pt>
                <c:pt idx="10">
                  <c:v>1.0458372862841844E-6</c:v>
                </c:pt>
                <c:pt idx="11">
                  <c:v>8.7405514288626702E-7</c:v>
                </c:pt>
                <c:pt idx="12">
                  <c:v>7.0054476986927051E-7</c:v>
                </c:pt>
                <c:pt idx="13">
                  <c:v>5.2765130736895952E-7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4-4243-A018-D04D6ADBD046}"/>
            </c:ext>
          </c:extLst>
        </c:ser>
        <c:ser>
          <c:idx val="1"/>
          <c:order val="1"/>
          <c:tx>
            <c:v>Z"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15</c:v>
                </c:pt>
                <c:pt idx="7">
                  <c:v>18.181999999999999</c:v>
                </c:pt>
                <c:pt idx="8">
                  <c:v>20</c:v>
                </c:pt>
                <c:pt idx="9">
                  <c:v>28.571999999999999</c:v>
                </c:pt>
                <c:pt idx="10">
                  <c:v>40</c:v>
                </c:pt>
                <c:pt idx="11">
                  <c:v>50</c:v>
                </c:pt>
                <c:pt idx="12">
                  <c:v>66.667000000000002</c:v>
                </c:pt>
                <c:pt idx="13">
                  <c:v>100</c:v>
                </c:pt>
              </c:numCache>
            </c:numRef>
          </c:xVal>
          <c:yVal>
            <c:numRef>
              <c:f>Лист2!$E$2:$E$15</c:f>
              <c:numCache>
                <c:formatCode>General</c:formatCode>
                <c:ptCount val="14"/>
                <c:pt idx="0">
                  <c:v>9.7599155633712735E-4</c:v>
                </c:pt>
                <c:pt idx="1">
                  <c:v>5.121804180082877E-4</c:v>
                </c:pt>
                <c:pt idx="2">
                  <c:v>1.8179579088924147E-4</c:v>
                </c:pt>
                <c:pt idx="3">
                  <c:v>1.1175041643862895E-4</c:v>
                </c:pt>
                <c:pt idx="4">
                  <c:v>7.5798896552791041E-5</c:v>
                </c:pt>
                <c:pt idx="5">
                  <c:v>4.8276169054433846E-5</c:v>
                </c:pt>
                <c:pt idx="6">
                  <c:v>3.8958434145253129E-5</c:v>
                </c:pt>
                <c:pt idx="7">
                  <c:v>3.2356612337673785E-5</c:v>
                </c:pt>
                <c:pt idx="8">
                  <c:v>2.9515771501779486E-5</c:v>
                </c:pt>
                <c:pt idx="9">
                  <c:v>2.0933938148687652E-5</c:v>
                </c:pt>
                <c:pt idx="10">
                  <c:v>1.5135127153171989E-5</c:v>
                </c:pt>
                <c:pt idx="11">
                  <c:v>1.2207474062657362E-5</c:v>
                </c:pt>
                <c:pt idx="12">
                  <c:v>9.2542241726455817E-6</c:v>
                </c:pt>
                <c:pt idx="13">
                  <c:v>6.2740940234121237E-6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4-4243-A018-D04D6ADB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01663"/>
        <c:axId val="850102079"/>
      </c:scatterChart>
      <c:valAx>
        <c:axId val="8501016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102079"/>
        <c:crosses val="autoZero"/>
        <c:crossBetween val="midCat"/>
      </c:valAx>
      <c:valAx>
        <c:axId val="8501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1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15</c:v>
                </c:pt>
                <c:pt idx="7">
                  <c:v>18.181999999999999</c:v>
                </c:pt>
                <c:pt idx="8">
                  <c:v>20</c:v>
                </c:pt>
                <c:pt idx="9">
                  <c:v>28.571999999999999</c:v>
                </c:pt>
                <c:pt idx="10">
                  <c:v>40</c:v>
                </c:pt>
                <c:pt idx="11">
                  <c:v>50</c:v>
                </c:pt>
                <c:pt idx="12">
                  <c:v>66.667000000000002</c:v>
                </c:pt>
                <c:pt idx="13">
                  <c:v>100</c:v>
                </c:pt>
              </c:numCache>
            </c:numRef>
          </c:xVal>
          <c:yVal>
            <c:numRef>
              <c:f>Лист2!$C$2:$C$15</c:f>
              <c:numCache>
                <c:formatCode>General</c:formatCode>
                <c:ptCount val="14"/>
                <c:pt idx="0">
                  <c:v>9.6299999999999997E-2</c:v>
                </c:pt>
                <c:pt idx="1">
                  <c:v>9.2200000000000004E-2</c:v>
                </c:pt>
                <c:pt idx="2">
                  <c:v>7.9500000000000001E-2</c:v>
                </c:pt>
                <c:pt idx="3">
                  <c:v>7.3400000000000007E-2</c:v>
                </c:pt>
                <c:pt idx="4">
                  <c:v>6.9699999999999998E-2</c:v>
                </c:pt>
                <c:pt idx="5">
                  <c:v>6.6799999999999998E-2</c:v>
                </c:pt>
                <c:pt idx="6">
                  <c:v>6.5699999999999995E-2</c:v>
                </c:pt>
                <c:pt idx="7">
                  <c:v>6.5299999999999997E-2</c:v>
                </c:pt>
                <c:pt idx="8">
                  <c:v>6.5199999999999994E-2</c:v>
                </c:pt>
                <c:pt idx="9">
                  <c:v>6.6799999999999998E-2</c:v>
                </c:pt>
                <c:pt idx="10">
                  <c:v>6.9099999999999995E-2</c:v>
                </c:pt>
                <c:pt idx="11">
                  <c:v>7.1599999999999997E-2</c:v>
                </c:pt>
                <c:pt idx="12">
                  <c:v>7.5700000000000003E-2</c:v>
                </c:pt>
                <c:pt idx="13">
                  <c:v>8.4099999999999994E-2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F-4526-8152-095855A3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75887"/>
        <c:axId val="1423799183"/>
      </c:scatterChart>
      <c:valAx>
        <c:axId val="1423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799183"/>
        <c:crosses val="autoZero"/>
        <c:crossBetween val="midCat"/>
      </c:valAx>
      <c:valAx>
        <c:axId val="14237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12</c:v>
                </c:pt>
                <c:pt idx="6">
                  <c:v>15</c:v>
                </c:pt>
                <c:pt idx="7">
                  <c:v>18.181999999999999</c:v>
                </c:pt>
                <c:pt idx="8">
                  <c:v>20</c:v>
                </c:pt>
                <c:pt idx="9">
                  <c:v>28.571999999999999</c:v>
                </c:pt>
                <c:pt idx="10">
                  <c:v>40</c:v>
                </c:pt>
                <c:pt idx="11">
                  <c:v>50</c:v>
                </c:pt>
                <c:pt idx="12">
                  <c:v>66.667000000000002</c:v>
                </c:pt>
                <c:pt idx="13">
                  <c:v>100</c:v>
                </c:pt>
              </c:numCache>
            </c:numRef>
          </c:xVal>
          <c:yVal>
            <c:numRef>
              <c:f>Лист2!$F$2:$F$15</c:f>
              <c:numCache>
                <c:formatCode>General</c:formatCode>
                <c:ptCount val="14"/>
                <c:pt idx="0">
                  <c:v>10639.657612064122</c:v>
                </c:pt>
                <c:pt idx="1">
                  <c:v>21176.106316192894</c:v>
                </c:pt>
                <c:pt idx="2">
                  <c:v>69190.91080532629</c:v>
                </c:pt>
                <c:pt idx="3">
                  <c:v>121914.33943440281</c:v>
                </c:pt>
                <c:pt idx="4">
                  <c:v>189279.83055215175</c:v>
                </c:pt>
                <c:pt idx="5">
                  <c:v>310092.12564816431</c:v>
                </c:pt>
                <c:pt idx="6">
                  <c:v>390690.7576279362</c:v>
                </c:pt>
                <c:pt idx="7">
                  <c:v>473286.12531045655</c:v>
                </c:pt>
                <c:pt idx="8">
                  <c:v>519634.84376340132</c:v>
                </c:pt>
                <c:pt idx="9">
                  <c:v>715109.58778570732</c:v>
                </c:pt>
                <c:pt idx="10">
                  <c:v>956171.68474931479</c:v>
                </c:pt>
                <c:pt idx="11">
                  <c:v>1144092.5760105287</c:v>
                </c:pt>
                <c:pt idx="12">
                  <c:v>1427460.5178861176</c:v>
                </c:pt>
                <c:pt idx="13">
                  <c:v>1895190.9832012437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F-48AD-BBE2-F94F618D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89423"/>
        <c:axId val="1339079023"/>
      </c:scatterChart>
      <c:valAx>
        <c:axId val="13390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79023"/>
        <c:crosses val="autoZero"/>
        <c:crossBetween val="midCat"/>
      </c:valAx>
      <c:valAx>
        <c:axId val="13390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8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Двойной</a:t>
            </a:r>
            <a:r>
              <a:rPr lang="ru-RU" baseline="0"/>
              <a:t> лог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Лист2!$H$2:$H$15</c:f>
              <c:numCache>
                <c:formatCode>General</c:formatCode>
                <c:ptCount val="14"/>
                <c:pt idx="0">
                  <c:v>-1.3862943611198906</c:v>
                </c:pt>
                <c:pt idx="1">
                  <c:v>0</c:v>
                </c:pt>
                <c:pt idx="2">
                  <c:v>2.1972245773362196</c:v>
                </c:pt>
                <c:pt idx="3">
                  <c:v>3.2188758248682006</c:v>
                </c:pt>
                <c:pt idx="4">
                  <c:v>4.0298060410845293</c:v>
                </c:pt>
                <c:pt idx="5">
                  <c:v>4.9698132995760007</c:v>
                </c:pt>
                <c:pt idx="6">
                  <c:v>5.4161004022044201</c:v>
                </c:pt>
                <c:pt idx="7">
                  <c:v>5.8008641873993332</c:v>
                </c:pt>
                <c:pt idx="8">
                  <c:v>5.9914645471079817</c:v>
                </c:pt>
                <c:pt idx="9">
                  <c:v>6.7048544345854522</c:v>
                </c:pt>
                <c:pt idx="10">
                  <c:v>7.3777589082278725</c:v>
                </c:pt>
                <c:pt idx="11">
                  <c:v>7.8240460108562919</c:v>
                </c:pt>
                <c:pt idx="12">
                  <c:v>8.3994201557348536</c:v>
                </c:pt>
                <c:pt idx="13">
                  <c:v>9.2103403719761836</c:v>
                </c:pt>
              </c:numCache>
            </c:numRef>
          </c:xVal>
          <c:yVal>
            <c:numRef>
              <c:f>Лист2!$I$2:$I$15</c:f>
              <c:numCache>
                <c:formatCode>General</c:formatCode>
                <c:ptCount val="14"/>
                <c:pt idx="0">
                  <c:v>18.544687166121175</c:v>
                </c:pt>
                <c:pt idx="1">
                  <c:v>19.921257528985578</c:v>
                </c:pt>
                <c:pt idx="2">
                  <c:v>22.289249572470364</c:v>
                </c:pt>
                <c:pt idx="3">
                  <c:v>23.422147882638075</c:v>
                </c:pt>
                <c:pt idx="4">
                  <c:v>24.301963567977214</c:v>
                </c:pt>
                <c:pt idx="5">
                  <c:v>25.289249423644904</c:v>
                </c:pt>
                <c:pt idx="6">
                  <c:v>25.751343249665624</c:v>
                </c:pt>
                <c:pt idx="7">
                  <c:v>26.134910801351687</c:v>
                </c:pt>
                <c:pt idx="8">
                  <c:v>26.321763240702516</c:v>
                </c:pt>
                <c:pt idx="9">
                  <c:v>26.960382159123828</c:v>
                </c:pt>
                <c:pt idx="10">
                  <c:v>27.541385524935325</c:v>
                </c:pt>
                <c:pt idx="11">
                  <c:v>27.900244741467819</c:v>
                </c:pt>
                <c:pt idx="12">
                  <c:v>28.342815123812844</c:v>
                </c:pt>
                <c:pt idx="13">
                  <c:v>28.909660348224758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5-4B66-B832-A626B65A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67343"/>
        <c:axId val="1348879407"/>
      </c:scatterChart>
      <c:valAx>
        <c:axId val="13488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879407"/>
        <c:crosses val="autoZero"/>
        <c:crossBetween val="midCat"/>
      </c:valAx>
      <c:valAx>
        <c:axId val="13488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8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550862</xdr:colOff>
      <xdr:row>5</xdr:row>
      <xdr:rowOff>168272</xdr:rowOff>
    </xdr:from>
    <xdr:to>
      <xdr:col>26</xdr:col>
      <xdr:colOff>31750</xdr:colOff>
      <xdr:row>32</xdr:row>
      <xdr:rowOff>111124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8ACFB8-9468-4EF9-8EEA-AB9F6A9E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142873</xdr:rowOff>
    </xdr:from>
    <xdr:to>
      <xdr:col>12</xdr:col>
      <xdr:colOff>174624</xdr:colOff>
      <xdr:row>32</xdr:row>
      <xdr:rowOff>39687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45F695B-348D-4B41-BF02-446C1523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405424</xdr:colOff>
      <xdr:row>8</xdr:row>
      <xdr:rowOff>73269</xdr:rowOff>
    </xdr:from>
    <xdr:to>
      <xdr:col>19</xdr:col>
      <xdr:colOff>300403</xdr:colOff>
      <xdr:row>26</xdr:row>
      <xdr:rowOff>14654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B6981A-5ECE-45A1-B00E-5925F053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127976</xdr:rowOff>
    </xdr:from>
    <xdr:to>
      <xdr:col>9</xdr:col>
      <xdr:colOff>0</xdr:colOff>
      <xdr:row>42</xdr:row>
      <xdr:rowOff>34193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B63DD2-06D8-4B97-B6EF-8E1DF928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351692</xdr:colOff>
      <xdr:row>17</xdr:row>
      <xdr:rowOff>59592</xdr:rowOff>
    </xdr:from>
    <xdr:to>
      <xdr:col>13</xdr:col>
      <xdr:colOff>380999</xdr:colOff>
      <xdr:row>32</xdr:row>
      <xdr:rowOff>18562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3B486B-CB79-41E2-B255-59C7F96E5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874346</xdr:colOff>
      <xdr:row>18</xdr:row>
      <xdr:rowOff>180730</xdr:rowOff>
    </xdr:from>
    <xdr:to>
      <xdr:col>17</xdr:col>
      <xdr:colOff>307731</xdr:colOff>
      <xdr:row>43</xdr:row>
      <xdr:rowOff>175845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9DC54B6-14C5-407D-A3AD-973B1F03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8</xdr:row>
      <xdr:rowOff>54709</xdr:rowOff>
    </xdr:from>
    <xdr:to>
      <xdr:col>11</xdr:col>
      <xdr:colOff>603249</xdr:colOff>
      <xdr:row>33</xdr:row>
      <xdr:rowOff>78154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14DF59A-F01C-4F75-8A8E-E09309563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AB9E-128F-42BD-B84A-777E6496D23D}">
  <dimension ref="A1:C4"/>
  <sheetViews>
    <sheetView zoomScale="80" zoomScaleNormal="80" workbookViewId="0">
      <selection activeCell="F1" sqref="F1"/>
    </sheetView>
  </sheetViews>
  <sheetFormatPr defaultRowHeight="14.5" x14ac:dyDescent="0.35"/>
  <cols>
    <col min="1" max="1" width="13.7265625" customWidth="1"/>
    <col min="2" max="2" width="17.6328125" customWidth="1"/>
    <col min="3" max="3" width="17.90625" customWidth="1"/>
  </cols>
  <sheetData>
    <row r="1" spans="1:3" ht="23.5" x14ac:dyDescent="0.55000000000000004">
      <c r="A1" s="1" t="s">
        <v>0</v>
      </c>
      <c r="B1" s="1" t="s">
        <v>2</v>
      </c>
      <c r="C1" s="1" t="s">
        <v>1</v>
      </c>
    </row>
    <row r="2" spans="1:3" ht="24" customHeight="1" x14ac:dyDescent="0.55000000000000004">
      <c r="A2" s="2">
        <v>32.799999999999997</v>
      </c>
      <c r="B2" s="2">
        <v>7.0999999999999994E-2</v>
      </c>
      <c r="C2" s="2">
        <v>1</v>
      </c>
    </row>
    <row r="3" spans="1:3" ht="28.5" customHeight="1" x14ac:dyDescent="0.55000000000000004">
      <c r="A3" s="2">
        <v>29.29</v>
      </c>
      <c r="B3" s="2">
        <v>6.2E-2</v>
      </c>
      <c r="C3" s="2">
        <v>2</v>
      </c>
    </row>
    <row r="4" spans="1:3" ht="36" customHeight="1" x14ac:dyDescent="0.55000000000000004">
      <c r="A4" s="2">
        <v>27.9</v>
      </c>
      <c r="B4" s="2">
        <v>6.4500000000000002E-2</v>
      </c>
      <c r="C4" s="2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1C1-B112-497A-9FC1-359A5C091333}">
  <dimension ref="A1:K17"/>
  <sheetViews>
    <sheetView tabSelected="1" zoomScale="130" zoomScaleNormal="130" workbookViewId="0">
      <selection activeCell="A17" sqref="A17"/>
    </sheetView>
  </sheetViews>
  <sheetFormatPr defaultRowHeight="14.5" x14ac:dyDescent="0.35"/>
  <cols>
    <col min="5" max="5" width="16.54296875" customWidth="1"/>
    <col min="6" max="6" width="12.7265625" customWidth="1"/>
    <col min="7" max="7" width="11.1796875" bestFit="1" customWidth="1"/>
  </cols>
  <sheetData>
    <row r="1" spans="1:11" x14ac:dyDescent="0.35">
      <c r="A1" s="4" t="s">
        <v>1</v>
      </c>
      <c r="B1" s="4" t="s">
        <v>3</v>
      </c>
      <c r="C1" s="4" t="s">
        <v>4</v>
      </c>
      <c r="D1" s="4" t="s">
        <v>8</v>
      </c>
      <c r="E1" s="4" t="s">
        <v>6</v>
      </c>
      <c r="F1" s="5" t="s">
        <v>9</v>
      </c>
      <c r="G1" s="5" t="s">
        <v>5</v>
      </c>
      <c r="H1" s="5" t="s">
        <v>10</v>
      </c>
      <c r="I1" s="5" t="s">
        <v>11</v>
      </c>
    </row>
    <row r="2" spans="1:11" x14ac:dyDescent="0.35">
      <c r="A2" s="3">
        <v>0.5</v>
      </c>
      <c r="B2" s="3">
        <v>326.14</v>
      </c>
      <c r="C2" s="3">
        <v>9.6299999999999997E-2</v>
      </c>
      <c r="D2" s="3">
        <f>2*PI()*A2</f>
        <v>3.1415926535897931</v>
      </c>
      <c r="E2" s="3">
        <f>1/(D2*B2)</f>
        <v>9.7599155633712735E-4</v>
      </c>
      <c r="F2">
        <f>(D2*B2)/C2</f>
        <v>10639.657612064122</v>
      </c>
      <c r="G2">
        <f>E2*C2</f>
        <v>9.3987986875265366E-5</v>
      </c>
      <c r="H2">
        <f>2*LN(A2)</f>
        <v>-1.3862943611198906</v>
      </c>
      <c r="I2">
        <f>2*LN(F2)</f>
        <v>18.544687166121175</v>
      </c>
      <c r="J2">
        <f>0.5*LN(A2)</f>
        <v>-0.34657359027997264</v>
      </c>
      <c r="K2">
        <f>0.5*LN(F2)</f>
        <v>4.6361717915302938</v>
      </c>
    </row>
    <row r="3" spans="1:11" x14ac:dyDescent="0.35">
      <c r="A3" s="3">
        <v>1</v>
      </c>
      <c r="B3" s="3">
        <v>310.74</v>
      </c>
      <c r="C3" s="3">
        <v>9.2200000000000004E-2</v>
      </c>
      <c r="D3" s="3">
        <f t="shared" ref="D3:D15" si="0">2*PI()*A3</f>
        <v>6.2831853071795862</v>
      </c>
      <c r="E3" s="3">
        <f t="shared" ref="E3:E15" si="1">1/(D3*B3)</f>
        <v>5.121804180082877E-4</v>
      </c>
      <c r="F3">
        <f t="shared" ref="F3:F15" si="2">(D3*B3)/C3</f>
        <v>21176.106316192894</v>
      </c>
      <c r="G3">
        <f t="shared" ref="G3:G15" si="3">E3*C3</f>
        <v>4.7223034540364125E-5</v>
      </c>
      <c r="H3">
        <f t="shared" ref="H3:H15" si="4">2*LN(A3)</f>
        <v>0</v>
      </c>
      <c r="I3">
        <f t="shared" ref="I3:I15" si="5">2*LN(F3)</f>
        <v>19.921257528985578</v>
      </c>
      <c r="J3">
        <f t="shared" ref="J3:J15" si="6">0.5*LN(A3)</f>
        <v>0</v>
      </c>
      <c r="K3">
        <f t="shared" ref="K3:K15" si="7">0.5*LN(F3)</f>
        <v>4.9803143822463944</v>
      </c>
    </row>
    <row r="4" spans="1:11" x14ac:dyDescent="0.35">
      <c r="A4" s="3">
        <v>3</v>
      </c>
      <c r="B4" s="3">
        <v>291.82</v>
      </c>
      <c r="C4" s="3">
        <v>7.9500000000000001E-2</v>
      </c>
      <c r="D4" s="3">
        <f t="shared" si="0"/>
        <v>18.849555921538759</v>
      </c>
      <c r="E4" s="3">
        <f t="shared" si="1"/>
        <v>1.8179579088924147E-4</v>
      </c>
      <c r="F4">
        <f t="shared" si="2"/>
        <v>69190.91080532629</v>
      </c>
      <c r="G4">
        <f t="shared" si="3"/>
        <v>1.4452765375694697E-5</v>
      </c>
      <c r="H4">
        <f t="shared" si="4"/>
        <v>2.1972245773362196</v>
      </c>
      <c r="I4">
        <f t="shared" si="5"/>
        <v>22.289249572470364</v>
      </c>
      <c r="J4">
        <f t="shared" si="6"/>
        <v>0.54930614433405489</v>
      </c>
      <c r="K4">
        <f t="shared" si="7"/>
        <v>5.5723123931175911</v>
      </c>
    </row>
    <row r="5" spans="1:11" x14ac:dyDescent="0.35">
      <c r="A5" s="3">
        <v>5</v>
      </c>
      <c r="B5" s="3">
        <v>284.83999999999997</v>
      </c>
      <c r="C5" s="3">
        <v>7.3400000000000007E-2</v>
      </c>
      <c r="D5" s="3">
        <f t="shared" si="0"/>
        <v>31.415926535897931</v>
      </c>
      <c r="E5" s="3">
        <f t="shared" si="1"/>
        <v>1.1175041643862895E-4</v>
      </c>
      <c r="F5">
        <f t="shared" si="2"/>
        <v>121914.33943440281</v>
      </c>
      <c r="G5">
        <f t="shared" si="3"/>
        <v>8.2024805665953649E-6</v>
      </c>
      <c r="H5">
        <f t="shared" si="4"/>
        <v>3.2188758248682006</v>
      </c>
      <c r="I5">
        <f t="shared" si="5"/>
        <v>23.422147882638075</v>
      </c>
      <c r="J5">
        <f t="shared" si="6"/>
        <v>0.80471895621705014</v>
      </c>
      <c r="K5">
        <f t="shared" si="7"/>
        <v>5.8555369706595188</v>
      </c>
    </row>
    <row r="6" spans="1:11" x14ac:dyDescent="0.35">
      <c r="A6" s="3">
        <v>7.5</v>
      </c>
      <c r="B6" s="3">
        <v>279.95999999999998</v>
      </c>
      <c r="C6" s="3">
        <v>6.9699999999999998E-2</v>
      </c>
      <c r="D6" s="3">
        <f t="shared" si="0"/>
        <v>47.123889803846893</v>
      </c>
      <c r="E6" s="3">
        <f t="shared" si="1"/>
        <v>7.5798896552791041E-5</v>
      </c>
      <c r="F6">
        <f t="shared" si="2"/>
        <v>189279.83055215175</v>
      </c>
      <c r="G6">
        <f t="shared" si="3"/>
        <v>5.2831830897295355E-6</v>
      </c>
      <c r="H6">
        <f t="shared" si="4"/>
        <v>4.0298060410845293</v>
      </c>
      <c r="I6">
        <f t="shared" si="5"/>
        <v>24.301963567977214</v>
      </c>
      <c r="J6">
        <f t="shared" si="6"/>
        <v>1.0074515102711323</v>
      </c>
      <c r="K6">
        <f t="shared" si="7"/>
        <v>6.0754908919943036</v>
      </c>
    </row>
    <row r="7" spans="1:11" x14ac:dyDescent="0.35">
      <c r="A7" s="3">
        <v>12</v>
      </c>
      <c r="B7" s="3">
        <v>274.73</v>
      </c>
      <c r="C7" s="3">
        <v>6.6799999999999998E-2</v>
      </c>
      <c r="D7" s="3">
        <f t="shared" si="0"/>
        <v>75.398223686155035</v>
      </c>
      <c r="E7" s="3">
        <f t="shared" si="1"/>
        <v>4.8276169054433846E-5</v>
      </c>
      <c r="F7">
        <f t="shared" si="2"/>
        <v>310092.12564816431</v>
      </c>
      <c r="G7">
        <f t="shared" si="3"/>
        <v>3.2248480928361808E-6</v>
      </c>
      <c r="H7">
        <f t="shared" si="4"/>
        <v>4.9698132995760007</v>
      </c>
      <c r="I7">
        <f t="shared" si="5"/>
        <v>25.289249423644904</v>
      </c>
      <c r="J7">
        <f t="shared" si="6"/>
        <v>1.2424533248940002</v>
      </c>
      <c r="K7">
        <f t="shared" si="7"/>
        <v>6.322312355911226</v>
      </c>
    </row>
    <row r="8" spans="1:11" x14ac:dyDescent="0.35">
      <c r="A8" s="3">
        <v>15</v>
      </c>
      <c r="B8" s="3">
        <v>272.35000000000002</v>
      </c>
      <c r="C8" s="3">
        <v>6.5699999999999995E-2</v>
      </c>
      <c r="D8" s="3">
        <f t="shared" si="0"/>
        <v>94.247779607693786</v>
      </c>
      <c r="E8" s="3">
        <f t="shared" si="1"/>
        <v>3.8958434145253129E-5</v>
      </c>
      <c r="F8">
        <f t="shared" si="2"/>
        <v>390690.7576279362</v>
      </c>
      <c r="G8">
        <f t="shared" si="3"/>
        <v>2.5595691233431304E-6</v>
      </c>
      <c r="H8">
        <f t="shared" si="4"/>
        <v>5.4161004022044201</v>
      </c>
      <c r="I8">
        <f t="shared" si="5"/>
        <v>25.751343249665624</v>
      </c>
      <c r="J8">
        <f t="shared" si="6"/>
        <v>1.354025100551105</v>
      </c>
      <c r="K8">
        <f t="shared" si="7"/>
        <v>6.4378358124164059</v>
      </c>
    </row>
    <row r="9" spans="1:11" x14ac:dyDescent="0.35">
      <c r="A9" s="3">
        <v>18.181999999999999</v>
      </c>
      <c r="B9" s="3">
        <v>270.52999999999997</v>
      </c>
      <c r="C9" s="3">
        <v>6.5299999999999997E-2</v>
      </c>
      <c r="D9" s="3">
        <f t="shared" si="0"/>
        <v>114.24087525513923</v>
      </c>
      <c r="E9" s="3">
        <f t="shared" si="1"/>
        <v>3.2356612337673785E-5</v>
      </c>
      <c r="F9">
        <f t="shared" si="2"/>
        <v>473286.12531045655</v>
      </c>
      <c r="G9">
        <f t="shared" si="3"/>
        <v>2.1128867856500982E-6</v>
      </c>
      <c r="H9">
        <f t="shared" si="4"/>
        <v>5.8008641873993332</v>
      </c>
      <c r="I9">
        <f t="shared" si="5"/>
        <v>26.134910801351687</v>
      </c>
      <c r="J9">
        <f t="shared" si="6"/>
        <v>1.4502160468498333</v>
      </c>
      <c r="K9">
        <f t="shared" si="7"/>
        <v>6.5337277003379217</v>
      </c>
    </row>
    <row r="10" spans="1:11" x14ac:dyDescent="0.35">
      <c r="A10" s="3">
        <v>20</v>
      </c>
      <c r="B10" s="3">
        <v>269.61</v>
      </c>
      <c r="C10" s="3">
        <v>6.5199999999999994E-2</v>
      </c>
      <c r="D10" s="3">
        <f t="shared" si="0"/>
        <v>125.66370614359172</v>
      </c>
      <c r="E10" s="3">
        <f t="shared" si="1"/>
        <v>2.9515771501779486E-5</v>
      </c>
      <c r="F10">
        <f t="shared" si="2"/>
        <v>519634.84376340132</v>
      </c>
      <c r="G10">
        <f t="shared" si="3"/>
        <v>1.9244283019160223E-6</v>
      </c>
      <c r="H10">
        <f t="shared" si="4"/>
        <v>5.9914645471079817</v>
      </c>
      <c r="I10">
        <f t="shared" si="5"/>
        <v>26.321763240702516</v>
      </c>
      <c r="J10">
        <f t="shared" si="6"/>
        <v>1.4978661367769954</v>
      </c>
      <c r="K10">
        <f t="shared" si="7"/>
        <v>6.5804408101756291</v>
      </c>
    </row>
    <row r="11" spans="1:11" x14ac:dyDescent="0.35">
      <c r="A11" s="3">
        <v>28.571999999999999</v>
      </c>
      <c r="B11" s="3">
        <v>266.08999999999997</v>
      </c>
      <c r="C11" s="3">
        <v>6.6799999999999998E-2</v>
      </c>
      <c r="D11" s="3">
        <f t="shared" si="0"/>
        <v>179.52317059673513</v>
      </c>
      <c r="E11" s="3">
        <f t="shared" si="1"/>
        <v>2.0933938148687652E-5</v>
      </c>
      <c r="F11">
        <f t="shared" si="2"/>
        <v>715109.58778570732</v>
      </c>
      <c r="G11">
        <f t="shared" si="3"/>
        <v>1.3983870683323352E-6</v>
      </c>
      <c r="H11">
        <f t="shared" si="4"/>
        <v>6.7048544345854522</v>
      </c>
      <c r="I11">
        <f t="shared" si="5"/>
        <v>26.960382159123828</v>
      </c>
      <c r="J11">
        <f t="shared" si="6"/>
        <v>1.676213608646363</v>
      </c>
      <c r="K11">
        <f t="shared" si="7"/>
        <v>6.740095539780957</v>
      </c>
    </row>
    <row r="12" spans="1:11" x14ac:dyDescent="0.35">
      <c r="A12" s="3">
        <v>40</v>
      </c>
      <c r="B12" s="3">
        <v>262.89</v>
      </c>
      <c r="C12" s="3">
        <v>6.9099999999999995E-2</v>
      </c>
      <c r="D12" s="3">
        <f t="shared" si="0"/>
        <v>251.32741228718345</v>
      </c>
      <c r="E12" s="3">
        <f t="shared" si="1"/>
        <v>1.5135127153171989E-5</v>
      </c>
      <c r="F12">
        <f t="shared" si="2"/>
        <v>956171.68474931479</v>
      </c>
      <c r="G12">
        <f t="shared" si="3"/>
        <v>1.0458372862841844E-6</v>
      </c>
      <c r="H12">
        <f t="shared" si="4"/>
        <v>7.3777589082278725</v>
      </c>
      <c r="I12">
        <f t="shared" si="5"/>
        <v>27.541385524935325</v>
      </c>
      <c r="J12">
        <f t="shared" si="6"/>
        <v>1.8444397270569681</v>
      </c>
      <c r="K12">
        <f t="shared" si="7"/>
        <v>6.8853463812338314</v>
      </c>
    </row>
    <row r="13" spans="1:11" x14ac:dyDescent="0.35">
      <c r="A13" s="3">
        <v>50</v>
      </c>
      <c r="B13" s="3">
        <v>260.75</v>
      </c>
      <c r="C13" s="3">
        <v>7.1599999999999997E-2</v>
      </c>
      <c r="D13" s="3">
        <f t="shared" si="0"/>
        <v>314.15926535897933</v>
      </c>
      <c r="E13" s="3">
        <f t="shared" si="1"/>
        <v>1.2207474062657362E-5</v>
      </c>
      <c r="F13">
        <f t="shared" si="2"/>
        <v>1144092.5760105287</v>
      </c>
      <c r="G13">
        <f t="shared" si="3"/>
        <v>8.7405514288626702E-7</v>
      </c>
      <c r="H13">
        <f t="shared" si="4"/>
        <v>7.8240460108562919</v>
      </c>
      <c r="I13">
        <f t="shared" si="5"/>
        <v>27.900244741467819</v>
      </c>
      <c r="J13">
        <f t="shared" si="6"/>
        <v>1.956011502714073</v>
      </c>
      <c r="K13">
        <f t="shared" si="7"/>
        <v>6.9750611853669549</v>
      </c>
    </row>
    <row r="14" spans="1:11" x14ac:dyDescent="0.35">
      <c r="A14" s="3">
        <v>66.667000000000002</v>
      </c>
      <c r="B14" s="3">
        <v>257.97000000000003</v>
      </c>
      <c r="C14" s="3">
        <v>7.5700000000000003E-2</v>
      </c>
      <c r="D14" s="3">
        <f t="shared" si="0"/>
        <v>418.88111487374147</v>
      </c>
      <c r="E14" s="3">
        <f t="shared" si="1"/>
        <v>9.2542241726455817E-6</v>
      </c>
      <c r="F14">
        <f t="shared" si="2"/>
        <v>1427460.5178861176</v>
      </c>
      <c r="G14">
        <f t="shared" si="3"/>
        <v>7.0054476986927051E-7</v>
      </c>
      <c r="H14">
        <f t="shared" si="4"/>
        <v>8.3994201557348536</v>
      </c>
      <c r="I14">
        <f t="shared" si="5"/>
        <v>28.342815123812844</v>
      </c>
      <c r="J14">
        <f t="shared" si="6"/>
        <v>2.0998550389337134</v>
      </c>
      <c r="K14">
        <f t="shared" si="7"/>
        <v>7.0857037809532111</v>
      </c>
    </row>
    <row r="15" spans="1:11" x14ac:dyDescent="0.35">
      <c r="A15" s="3">
        <v>100</v>
      </c>
      <c r="B15" s="3">
        <v>253.67</v>
      </c>
      <c r="C15" s="3">
        <v>8.4099999999999994E-2</v>
      </c>
      <c r="D15" s="3">
        <f t="shared" si="0"/>
        <v>628.31853071795865</v>
      </c>
      <c r="E15" s="3">
        <f t="shared" si="1"/>
        <v>6.2740940234121237E-6</v>
      </c>
      <c r="F15">
        <f t="shared" si="2"/>
        <v>1895190.9832012437</v>
      </c>
      <c r="G15">
        <f t="shared" si="3"/>
        <v>5.2765130736895952E-7</v>
      </c>
      <c r="H15">
        <f t="shared" si="4"/>
        <v>9.2103403719761836</v>
      </c>
      <c r="I15">
        <f t="shared" si="5"/>
        <v>28.909660348224758</v>
      </c>
      <c r="J15">
        <f t="shared" si="6"/>
        <v>2.3025850929940459</v>
      </c>
      <c r="K15">
        <f t="shared" si="7"/>
        <v>7.2274150870561895</v>
      </c>
    </row>
    <row r="16" spans="1:11" x14ac:dyDescent="0.35">
      <c r="B16" t="s">
        <v>7</v>
      </c>
    </row>
    <row r="17" spans="1:1" x14ac:dyDescent="0.35">
      <c r="A17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Милина Де Манфес</dc:creator>
  <cp:lastModifiedBy>Милина Де Манфес</cp:lastModifiedBy>
  <dcterms:created xsi:type="dcterms:W3CDTF">2021-10-18T10:00:46Z</dcterms:created>
  <dcterms:modified xsi:type="dcterms:W3CDTF">2021-10-18T16:37:20Z</dcterms:modified>
</cp:coreProperties>
</file>