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1"/>
  </bookViews>
  <sheets>
    <sheet name="Coefficiente" sheetId="1" r:id="rId1"/>
    <sheet name="Momento di cerniera" sheetId="2" r:id="rId2"/>
  </sheets>
  <definedNames>
    <definedName name="a">'Momento di cerniera'!$C$11</definedName>
    <definedName name="CHalfa">'Momento di cerniera'!$C$12</definedName>
    <definedName name="CHdelta">'Momento di cerniera'!$C$13</definedName>
    <definedName name="M">'Momento di cerniera'!$F$7</definedName>
    <definedName name="MAC">'Momento di cerniera'!$C$9</definedName>
    <definedName name="ro">'Momento di cerniera'!$C$7</definedName>
    <definedName name="S">'Momento di cerniera'!$C$8</definedName>
    <definedName name="V">'Momento di cerniera'!$C$10</definedName>
  </definedNames>
  <calcPr calcId="125725"/>
</workbook>
</file>

<file path=xl/calcChain.xml><?xml version="1.0" encoding="utf-8"?>
<calcChain xmlns="http://schemas.openxmlformats.org/spreadsheetml/2006/main">
  <c r="D18" i="2"/>
  <c r="D17"/>
  <c r="D26"/>
  <c r="E26"/>
  <c r="F26"/>
  <c r="G26"/>
  <c r="H26"/>
  <c r="I26"/>
  <c r="E17"/>
  <c r="F17"/>
  <c r="G17"/>
  <c r="H17"/>
  <c r="I17"/>
  <c r="E18"/>
  <c r="F18"/>
  <c r="G18"/>
  <c r="H18"/>
  <c r="I18"/>
  <c r="E19"/>
  <c r="F19"/>
  <c r="G19"/>
  <c r="H19"/>
  <c r="I19"/>
  <c r="E20"/>
  <c r="F20"/>
  <c r="G20"/>
  <c r="H20"/>
  <c r="I20"/>
  <c r="E21"/>
  <c r="F21"/>
  <c r="G21"/>
  <c r="H21"/>
  <c r="I21"/>
  <c r="E22"/>
  <c r="F22"/>
  <c r="G22"/>
  <c r="H22"/>
  <c r="I22"/>
  <c r="E23"/>
  <c r="F23"/>
  <c r="G23"/>
  <c r="H23"/>
  <c r="I23"/>
  <c r="E24"/>
  <c r="F24"/>
  <c r="G24"/>
  <c r="H24"/>
  <c r="I24"/>
  <c r="E25"/>
  <c r="F25"/>
  <c r="G25"/>
  <c r="H25"/>
  <c r="I25"/>
  <c r="D19"/>
  <c r="D20"/>
  <c r="D21"/>
  <c r="D22"/>
  <c r="D23"/>
  <c r="D24"/>
  <c r="D25"/>
  <c r="F7"/>
  <c r="T11" i="1"/>
  <c r="T12"/>
  <c r="T13"/>
  <c r="T14"/>
  <c r="T15"/>
  <c r="T16"/>
  <c r="T17"/>
  <c r="T18"/>
  <c r="T19"/>
  <c r="T10"/>
  <c r="O19"/>
  <c r="O20"/>
  <c r="O15"/>
  <c r="D14"/>
  <c r="D15"/>
  <c r="D16"/>
  <c r="D17"/>
  <c r="D10"/>
  <c r="D11"/>
  <c r="D12"/>
  <c r="D13"/>
  <c r="L11"/>
  <c r="L12"/>
  <c r="L13"/>
  <c r="L14"/>
  <c r="L15"/>
  <c r="L16"/>
  <c r="O16" s="1"/>
  <c r="L17"/>
  <c r="O17" s="1"/>
  <c r="L18"/>
  <c r="O18" s="1"/>
  <c r="L19"/>
  <c r="L20"/>
  <c r="L21"/>
  <c r="O21" s="1"/>
  <c r="L22"/>
  <c r="O22" s="1"/>
  <c r="L23"/>
  <c r="L10"/>
  <c r="G11"/>
  <c r="G12"/>
  <c r="G13"/>
  <c r="G14"/>
  <c r="G15"/>
  <c r="G16"/>
  <c r="G17"/>
  <c r="G18"/>
  <c r="G19"/>
  <c r="G20"/>
  <c r="G21"/>
  <c r="G22"/>
  <c r="G23"/>
  <c r="G24"/>
  <c r="G25"/>
  <c r="G10"/>
</calcChain>
</file>

<file path=xl/sharedStrings.xml><?xml version="1.0" encoding="utf-8"?>
<sst xmlns="http://schemas.openxmlformats.org/spreadsheetml/2006/main" count="33" uniqueCount="21">
  <si>
    <t>alfa</t>
  </si>
  <si>
    <t>Cnf</t>
  </si>
  <si>
    <t>Tutti i dati sono per la fin 6 a Mach = 0,6 e Re/ft = 2,7 E +6</t>
  </si>
  <si>
    <t>delta = 0°</t>
  </si>
  <si>
    <t>delta = +10°</t>
  </si>
  <si>
    <t>delta = -10°</t>
  </si>
  <si>
    <t>Plate</t>
  </si>
  <si>
    <t>alfa -10°</t>
  </si>
  <si>
    <t>alfa +10°</t>
  </si>
  <si>
    <t>Ch</t>
  </si>
  <si>
    <t>lin Ch</t>
  </si>
  <si>
    <t>densità [kg/m^3]</t>
  </si>
  <si>
    <t>Superficie [m^2]</t>
  </si>
  <si>
    <t>Corda media [m]</t>
  </si>
  <si>
    <t>Velocità [m/s]</t>
  </si>
  <si>
    <t>delta</t>
  </si>
  <si>
    <t>H</t>
  </si>
  <si>
    <t>Mach</t>
  </si>
  <si>
    <t>a [m/s]</t>
  </si>
  <si>
    <t>Chalfa a M=0</t>
  </si>
  <si>
    <t>Chdelta a M =0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</si>
</sst>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400"/>
            </a:pPr>
            <a:r>
              <a:rPr lang="it-IT" sz="1400" baseline="0"/>
              <a:t>Cnf con angoli equivalenti</a:t>
            </a:r>
            <a:endParaRPr lang="it-IT" sz="1400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body 0°</c:v>
          </c:tx>
          <c:xVal>
            <c:numRef>
              <c:f>Coefficiente!$A$10:$A$23</c:f>
              <c:numCache>
                <c:formatCode>General</c:formatCode>
                <c:ptCount val="14"/>
                <c:pt idx="0">
                  <c:v>-1.25</c:v>
                </c:pt>
                <c:pt idx="1">
                  <c:v>-0.92</c:v>
                </c:pt>
                <c:pt idx="2">
                  <c:v>0.02</c:v>
                </c:pt>
                <c:pt idx="3">
                  <c:v>1.06</c:v>
                </c:pt>
                <c:pt idx="4">
                  <c:v>2.02</c:v>
                </c:pt>
                <c:pt idx="5">
                  <c:v>3.03</c:v>
                </c:pt>
                <c:pt idx="6">
                  <c:v>4.0199999999999996</c:v>
                </c:pt>
                <c:pt idx="7">
                  <c:v>6.03</c:v>
                </c:pt>
                <c:pt idx="8">
                  <c:v>8.02</c:v>
                </c:pt>
                <c:pt idx="9">
                  <c:v>14.02</c:v>
                </c:pt>
                <c:pt idx="10">
                  <c:v>16.03</c:v>
                </c:pt>
                <c:pt idx="11">
                  <c:v>18.05</c:v>
                </c:pt>
                <c:pt idx="12">
                  <c:v>20.059999999999999</c:v>
                </c:pt>
                <c:pt idx="13">
                  <c:v>22.06</c:v>
                </c:pt>
              </c:numCache>
            </c:numRef>
          </c:xVal>
          <c:yVal>
            <c:numRef>
              <c:f>Coefficiente!$B$10:$B$23</c:f>
              <c:numCache>
                <c:formatCode>General</c:formatCode>
                <c:ptCount val="14"/>
                <c:pt idx="0">
                  <c:v>-7.1300000000000002E-2</c:v>
                </c:pt>
                <c:pt idx="1">
                  <c:v>-4.2099999999999999E-2</c:v>
                </c:pt>
                <c:pt idx="2">
                  <c:v>0</c:v>
                </c:pt>
                <c:pt idx="3">
                  <c:v>6.3899999999999998E-2</c:v>
                </c:pt>
                <c:pt idx="4">
                  <c:v>0.1406</c:v>
                </c:pt>
                <c:pt idx="5">
                  <c:v>0.22220000000000001</c:v>
                </c:pt>
                <c:pt idx="6">
                  <c:v>0.3009</c:v>
                </c:pt>
                <c:pt idx="7">
                  <c:v>0.4405</c:v>
                </c:pt>
                <c:pt idx="8">
                  <c:v>0.55940000000000001</c:v>
                </c:pt>
                <c:pt idx="9">
                  <c:v>0.50739999999999996</c:v>
                </c:pt>
                <c:pt idx="10">
                  <c:v>0.54330000000000001</c:v>
                </c:pt>
                <c:pt idx="11">
                  <c:v>0.59870000000000001</c:v>
                </c:pt>
                <c:pt idx="12">
                  <c:v>0.65449999999999997</c:v>
                </c:pt>
                <c:pt idx="13">
                  <c:v>0.71509999999999996</c:v>
                </c:pt>
              </c:numCache>
            </c:numRef>
          </c:yVal>
          <c:smooth val="1"/>
        </c:ser>
        <c:ser>
          <c:idx val="1"/>
          <c:order val="1"/>
          <c:tx>
            <c:v>body +10°</c:v>
          </c:tx>
          <c:marker>
            <c:symbol val="square"/>
            <c:size val="4"/>
          </c:marker>
          <c:xVal>
            <c:numRef>
              <c:f>Coefficiente!$G$10:$G$25</c:f>
              <c:numCache>
                <c:formatCode>General</c:formatCode>
                <c:ptCount val="16"/>
                <c:pt idx="0">
                  <c:v>8.94</c:v>
                </c:pt>
                <c:pt idx="1">
                  <c:v>9.11</c:v>
                </c:pt>
                <c:pt idx="2">
                  <c:v>10</c:v>
                </c:pt>
                <c:pt idx="3">
                  <c:v>11.09</c:v>
                </c:pt>
                <c:pt idx="4">
                  <c:v>12</c:v>
                </c:pt>
                <c:pt idx="5">
                  <c:v>13.01</c:v>
                </c:pt>
                <c:pt idx="6">
                  <c:v>14.01</c:v>
                </c:pt>
                <c:pt idx="7">
                  <c:v>16.190000000000001</c:v>
                </c:pt>
                <c:pt idx="8">
                  <c:v>18</c:v>
                </c:pt>
                <c:pt idx="9">
                  <c:v>20.02</c:v>
                </c:pt>
                <c:pt idx="10">
                  <c:v>22.009999999999998</c:v>
                </c:pt>
                <c:pt idx="11">
                  <c:v>24.259999999999998</c:v>
                </c:pt>
                <c:pt idx="12">
                  <c:v>26</c:v>
                </c:pt>
                <c:pt idx="13">
                  <c:v>28.05</c:v>
                </c:pt>
                <c:pt idx="14">
                  <c:v>30.03</c:v>
                </c:pt>
                <c:pt idx="15">
                  <c:v>32.299999999999997</c:v>
                </c:pt>
              </c:numCache>
            </c:numRef>
          </c:xVal>
          <c:yVal>
            <c:numRef>
              <c:f>Coefficiente!$H$10:$H$25</c:f>
              <c:numCache>
                <c:formatCode>General</c:formatCode>
                <c:ptCount val="16"/>
                <c:pt idx="0">
                  <c:v>0.48730000000000001</c:v>
                </c:pt>
                <c:pt idx="1">
                  <c:v>0.49759999999999999</c:v>
                </c:pt>
                <c:pt idx="2">
                  <c:v>0.53920000000000001</c:v>
                </c:pt>
                <c:pt idx="3">
                  <c:v>0.58889999999999998</c:v>
                </c:pt>
                <c:pt idx="4">
                  <c:v>0.64659999999999995</c:v>
                </c:pt>
                <c:pt idx="5">
                  <c:v>0.66759999999999997</c:v>
                </c:pt>
                <c:pt idx="6">
                  <c:v>0.68159999999999998</c:v>
                </c:pt>
                <c:pt idx="7">
                  <c:v>0.56989999999999996</c:v>
                </c:pt>
                <c:pt idx="8">
                  <c:v>0.5806</c:v>
                </c:pt>
                <c:pt idx="9">
                  <c:v>0.62190000000000001</c:v>
                </c:pt>
                <c:pt idx="10">
                  <c:v>0.65480000000000005</c:v>
                </c:pt>
                <c:pt idx="11">
                  <c:v>0.69930000000000003</c:v>
                </c:pt>
                <c:pt idx="12">
                  <c:v>0.74360000000000004</c:v>
                </c:pt>
                <c:pt idx="13">
                  <c:v>0.78349999999999997</c:v>
                </c:pt>
                <c:pt idx="14">
                  <c:v>0.85340000000000005</c:v>
                </c:pt>
                <c:pt idx="15">
                  <c:v>0.91990000000000005</c:v>
                </c:pt>
              </c:numCache>
            </c:numRef>
          </c:yVal>
          <c:smooth val="1"/>
        </c:ser>
        <c:ser>
          <c:idx val="2"/>
          <c:order val="2"/>
          <c:tx>
            <c:v>body -10°</c:v>
          </c:tx>
          <c:trendline>
            <c:trendlineType val="log"/>
          </c:trendline>
          <c:xVal>
            <c:numRef>
              <c:f>Coefficiente!$L$10:$L$23</c:f>
              <c:numCache>
                <c:formatCode>General</c:formatCode>
                <c:ptCount val="14"/>
                <c:pt idx="0">
                  <c:v>-11.379999999999999</c:v>
                </c:pt>
                <c:pt idx="1">
                  <c:v>-10.87</c:v>
                </c:pt>
                <c:pt idx="2">
                  <c:v>-9.99</c:v>
                </c:pt>
                <c:pt idx="3">
                  <c:v>-8.99</c:v>
                </c:pt>
                <c:pt idx="4">
                  <c:v>-7.98</c:v>
                </c:pt>
                <c:pt idx="5">
                  <c:v>-6.98</c:v>
                </c:pt>
                <c:pt idx="6">
                  <c:v>-5.97</c:v>
                </c:pt>
                <c:pt idx="7">
                  <c:v>-3.8600000000000003</c:v>
                </c:pt>
                <c:pt idx="8">
                  <c:v>-1.9800000000000004</c:v>
                </c:pt>
                <c:pt idx="9">
                  <c:v>1.9999999999999574E-2</c:v>
                </c:pt>
                <c:pt idx="10">
                  <c:v>2.0199999999999996</c:v>
                </c:pt>
                <c:pt idx="11">
                  <c:v>3.0199999999999996</c:v>
                </c:pt>
                <c:pt idx="12">
                  <c:v>4.0199999999999996</c:v>
                </c:pt>
                <c:pt idx="13">
                  <c:v>6.0100000000000016</c:v>
                </c:pt>
              </c:numCache>
            </c:numRef>
          </c:xVal>
          <c:yVal>
            <c:numRef>
              <c:f>Coefficiente!$M$10:$M$23</c:f>
              <c:numCache>
                <c:formatCode>General</c:formatCode>
                <c:ptCount val="14"/>
                <c:pt idx="0">
                  <c:v>-0.4758</c:v>
                </c:pt>
                <c:pt idx="1">
                  <c:v>-0.46789999999999998</c:v>
                </c:pt>
                <c:pt idx="2">
                  <c:v>-0.44259999999999999</c:v>
                </c:pt>
                <c:pt idx="3">
                  <c:v>-0.4098</c:v>
                </c:pt>
                <c:pt idx="4">
                  <c:v>-0.36899999999999999</c:v>
                </c:pt>
                <c:pt idx="5">
                  <c:v>-0.31890000000000002</c:v>
                </c:pt>
                <c:pt idx="6">
                  <c:v>-0.2601</c:v>
                </c:pt>
                <c:pt idx="7">
                  <c:v>-0.1171</c:v>
                </c:pt>
                <c:pt idx="8">
                  <c:v>1.23E-2</c:v>
                </c:pt>
                <c:pt idx="9">
                  <c:v>0.14960000000000001</c:v>
                </c:pt>
                <c:pt idx="10">
                  <c:v>0.29210000000000003</c:v>
                </c:pt>
                <c:pt idx="11">
                  <c:v>0.35120000000000001</c:v>
                </c:pt>
                <c:pt idx="12">
                  <c:v>0.43519999999999998</c:v>
                </c:pt>
                <c:pt idx="13">
                  <c:v>0.56830000000000003</c:v>
                </c:pt>
              </c:numCache>
            </c:numRef>
          </c:yVal>
          <c:smooth val="1"/>
        </c:ser>
        <c:ser>
          <c:idx val="3"/>
          <c:order val="3"/>
          <c:tx>
            <c:v>plate</c:v>
          </c:tx>
          <c:xVal>
            <c:numRef>
              <c:f>Coefficiente!$Q$10:$Q$24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</c:numCache>
            </c:numRef>
          </c:xVal>
          <c:yVal>
            <c:numRef>
              <c:f>Coefficiente!$R$10:$R$24</c:f>
              <c:numCache>
                <c:formatCode>General</c:formatCode>
                <c:ptCount val="15"/>
                <c:pt idx="0">
                  <c:v>-0.1026</c:v>
                </c:pt>
                <c:pt idx="1">
                  <c:v>-3.9800000000000002E-2</c:v>
                </c:pt>
                <c:pt idx="2">
                  <c:v>0</c:v>
                </c:pt>
                <c:pt idx="3">
                  <c:v>4.7100000000000003E-2</c:v>
                </c:pt>
                <c:pt idx="4">
                  <c:v>9.11E-2</c:v>
                </c:pt>
                <c:pt idx="5">
                  <c:v>0.1588</c:v>
                </c:pt>
                <c:pt idx="6">
                  <c:v>0.22140000000000001</c:v>
                </c:pt>
                <c:pt idx="7">
                  <c:v>0.28520000000000001</c:v>
                </c:pt>
                <c:pt idx="8">
                  <c:v>0.34670000000000001</c:v>
                </c:pt>
                <c:pt idx="9">
                  <c:v>0.46510000000000001</c:v>
                </c:pt>
                <c:pt idx="10">
                  <c:v>0.53390000000000004</c:v>
                </c:pt>
                <c:pt idx="11">
                  <c:v>0.60250000000000004</c:v>
                </c:pt>
                <c:pt idx="12">
                  <c:v>0.65510000000000002</c:v>
                </c:pt>
                <c:pt idx="13">
                  <c:v>0.64</c:v>
                </c:pt>
                <c:pt idx="14">
                  <c:v>0.65249999999999997</c:v>
                </c:pt>
              </c:numCache>
            </c:numRef>
          </c:yVal>
          <c:smooth val="1"/>
        </c:ser>
        <c:axId val="134885760"/>
        <c:axId val="134887680"/>
      </c:scatterChart>
      <c:valAx>
        <c:axId val="13488576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alpha</a:t>
                </a:r>
                <a:r>
                  <a:rPr lang="it-IT" baseline="0"/>
                  <a:t> (deg)</a:t>
                </a:r>
                <a:endParaRPr lang="it-IT"/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34887680"/>
        <c:crosses val="autoZero"/>
        <c:crossBetween val="midCat"/>
      </c:valAx>
      <c:valAx>
        <c:axId val="13488768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Cnf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34885760"/>
        <c:crosses val="autoZero"/>
        <c:crossBetween val="midCat"/>
      </c:valAx>
    </c:plotArea>
    <c:legend>
      <c:legendPos val="r"/>
      <c:legendEntry>
        <c:idx val="4"/>
        <c:delete val="1"/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32" footer="0.30000000000000032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Ch con angoli equivalenti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body 0°</c:v>
          </c:tx>
          <c:xVal>
            <c:numRef>
              <c:f>Coefficiente!$A$10:$A$23</c:f>
              <c:numCache>
                <c:formatCode>General</c:formatCode>
                <c:ptCount val="14"/>
                <c:pt idx="0">
                  <c:v>-1.25</c:v>
                </c:pt>
                <c:pt idx="1">
                  <c:v>-0.92</c:v>
                </c:pt>
                <c:pt idx="2">
                  <c:v>0.02</c:v>
                </c:pt>
                <c:pt idx="3">
                  <c:v>1.06</c:v>
                </c:pt>
                <c:pt idx="4">
                  <c:v>2.02</c:v>
                </c:pt>
                <c:pt idx="5">
                  <c:v>3.03</c:v>
                </c:pt>
                <c:pt idx="6">
                  <c:v>4.0199999999999996</c:v>
                </c:pt>
                <c:pt idx="7">
                  <c:v>6.03</c:v>
                </c:pt>
                <c:pt idx="8">
                  <c:v>8.02</c:v>
                </c:pt>
                <c:pt idx="9">
                  <c:v>14.02</c:v>
                </c:pt>
                <c:pt idx="10">
                  <c:v>16.03</c:v>
                </c:pt>
                <c:pt idx="11">
                  <c:v>18.05</c:v>
                </c:pt>
                <c:pt idx="12">
                  <c:v>20.059999999999999</c:v>
                </c:pt>
                <c:pt idx="13">
                  <c:v>22.06</c:v>
                </c:pt>
              </c:numCache>
            </c:numRef>
          </c:xVal>
          <c:yVal>
            <c:numRef>
              <c:f>Coefficiente!$C$10:$C$23</c:f>
              <c:numCache>
                <c:formatCode>General</c:formatCode>
                <c:ptCount val="14"/>
                <c:pt idx="0">
                  <c:v>-2.1600000000000001E-2</c:v>
                </c:pt>
                <c:pt idx="1">
                  <c:v>-1.6799999999999999E-2</c:v>
                </c:pt>
                <c:pt idx="2">
                  <c:v>0</c:v>
                </c:pt>
                <c:pt idx="3">
                  <c:v>1.9699999999999999E-2</c:v>
                </c:pt>
                <c:pt idx="4">
                  <c:v>3.8800000000000001E-2</c:v>
                </c:pt>
                <c:pt idx="5">
                  <c:v>5.91E-2</c:v>
                </c:pt>
                <c:pt idx="6">
                  <c:v>8.1100000000000005E-2</c:v>
                </c:pt>
                <c:pt idx="7">
                  <c:v>0.1222</c:v>
                </c:pt>
                <c:pt idx="8">
                  <c:v>0.12720000000000001</c:v>
                </c:pt>
                <c:pt idx="9">
                  <c:v>8.2199999999999995E-2</c:v>
                </c:pt>
                <c:pt idx="10">
                  <c:v>8.5599999999999996E-2</c:v>
                </c:pt>
                <c:pt idx="11">
                  <c:v>8.7999999999999995E-2</c:v>
                </c:pt>
                <c:pt idx="12">
                  <c:v>8.9700000000000002E-2</c:v>
                </c:pt>
                <c:pt idx="13">
                  <c:v>9.2200000000000004E-2</c:v>
                </c:pt>
              </c:numCache>
            </c:numRef>
          </c:yVal>
          <c:smooth val="1"/>
        </c:ser>
        <c:ser>
          <c:idx val="1"/>
          <c:order val="1"/>
          <c:tx>
            <c:v>body 10°</c:v>
          </c:tx>
          <c:marker>
            <c:symbol val="square"/>
            <c:size val="4"/>
          </c:marker>
          <c:xVal>
            <c:numRef>
              <c:f>Coefficiente!$G$10:$G$25</c:f>
              <c:numCache>
                <c:formatCode>General</c:formatCode>
                <c:ptCount val="16"/>
                <c:pt idx="0">
                  <c:v>8.94</c:v>
                </c:pt>
                <c:pt idx="1">
                  <c:v>9.11</c:v>
                </c:pt>
                <c:pt idx="2">
                  <c:v>10</c:v>
                </c:pt>
                <c:pt idx="3">
                  <c:v>11.09</c:v>
                </c:pt>
                <c:pt idx="4">
                  <c:v>12</c:v>
                </c:pt>
                <c:pt idx="5">
                  <c:v>13.01</c:v>
                </c:pt>
                <c:pt idx="6">
                  <c:v>14.01</c:v>
                </c:pt>
                <c:pt idx="7">
                  <c:v>16.190000000000001</c:v>
                </c:pt>
                <c:pt idx="8">
                  <c:v>18</c:v>
                </c:pt>
                <c:pt idx="9">
                  <c:v>20.02</c:v>
                </c:pt>
                <c:pt idx="10">
                  <c:v>22.009999999999998</c:v>
                </c:pt>
                <c:pt idx="11">
                  <c:v>24.259999999999998</c:v>
                </c:pt>
                <c:pt idx="12">
                  <c:v>26</c:v>
                </c:pt>
                <c:pt idx="13">
                  <c:v>28.05</c:v>
                </c:pt>
                <c:pt idx="14">
                  <c:v>30.03</c:v>
                </c:pt>
                <c:pt idx="15">
                  <c:v>32.299999999999997</c:v>
                </c:pt>
              </c:numCache>
            </c:numRef>
          </c:xVal>
          <c:yVal>
            <c:numRef>
              <c:f>Coefficiente!$I$10:$I$25</c:f>
              <c:numCache>
                <c:formatCode>General</c:formatCode>
                <c:ptCount val="16"/>
                <c:pt idx="0">
                  <c:v>7.6499999999999999E-2</c:v>
                </c:pt>
                <c:pt idx="1">
                  <c:v>7.5499999999999998E-2</c:v>
                </c:pt>
                <c:pt idx="2">
                  <c:v>7.3099999999999998E-2</c:v>
                </c:pt>
                <c:pt idx="3">
                  <c:v>7.2499999999999995E-2</c:v>
                </c:pt>
                <c:pt idx="4">
                  <c:v>7.7600000000000002E-2</c:v>
                </c:pt>
                <c:pt idx="5">
                  <c:v>7.7499999999999999E-2</c:v>
                </c:pt>
                <c:pt idx="6">
                  <c:v>7.7700000000000005E-2</c:v>
                </c:pt>
                <c:pt idx="7">
                  <c:v>5.1700000000000003E-2</c:v>
                </c:pt>
                <c:pt idx="8">
                  <c:v>5.04E-2</c:v>
                </c:pt>
                <c:pt idx="9">
                  <c:v>5.11E-2</c:v>
                </c:pt>
                <c:pt idx="10">
                  <c:v>5.0299999999999997E-2</c:v>
                </c:pt>
                <c:pt idx="11">
                  <c:v>5.0099999999999999E-2</c:v>
                </c:pt>
                <c:pt idx="12">
                  <c:v>5.0200000000000002E-2</c:v>
                </c:pt>
                <c:pt idx="13">
                  <c:v>5.1799999999999999E-2</c:v>
                </c:pt>
                <c:pt idx="14">
                  <c:v>5.1799999999999999E-2</c:v>
                </c:pt>
                <c:pt idx="15">
                  <c:v>5.1799999999999999E-2</c:v>
                </c:pt>
              </c:numCache>
            </c:numRef>
          </c:yVal>
          <c:smooth val="1"/>
        </c:ser>
        <c:ser>
          <c:idx val="2"/>
          <c:order val="2"/>
          <c:tx>
            <c:v>body -10°</c:v>
          </c:tx>
          <c:xVal>
            <c:numRef>
              <c:f>Coefficiente!$L$10:$L$23</c:f>
              <c:numCache>
                <c:formatCode>General</c:formatCode>
                <c:ptCount val="14"/>
                <c:pt idx="0">
                  <c:v>-11.379999999999999</c:v>
                </c:pt>
                <c:pt idx="1">
                  <c:v>-10.87</c:v>
                </c:pt>
                <c:pt idx="2">
                  <c:v>-9.99</c:v>
                </c:pt>
                <c:pt idx="3">
                  <c:v>-8.99</c:v>
                </c:pt>
                <c:pt idx="4">
                  <c:v>-7.98</c:v>
                </c:pt>
                <c:pt idx="5">
                  <c:v>-6.98</c:v>
                </c:pt>
                <c:pt idx="6">
                  <c:v>-5.97</c:v>
                </c:pt>
                <c:pt idx="7">
                  <c:v>-3.8600000000000003</c:v>
                </c:pt>
                <c:pt idx="8">
                  <c:v>-1.9800000000000004</c:v>
                </c:pt>
                <c:pt idx="9">
                  <c:v>1.9999999999999574E-2</c:v>
                </c:pt>
                <c:pt idx="10">
                  <c:v>2.0199999999999996</c:v>
                </c:pt>
                <c:pt idx="11">
                  <c:v>3.0199999999999996</c:v>
                </c:pt>
                <c:pt idx="12">
                  <c:v>4.0199999999999996</c:v>
                </c:pt>
                <c:pt idx="13">
                  <c:v>6.0100000000000016</c:v>
                </c:pt>
              </c:numCache>
            </c:numRef>
          </c:xVal>
          <c:yVal>
            <c:numRef>
              <c:f>Coefficiente!$N$10:$N$23</c:f>
              <c:numCache>
                <c:formatCode>General</c:formatCode>
                <c:ptCount val="14"/>
                <c:pt idx="0">
                  <c:v>-7.0699999999999999E-2</c:v>
                </c:pt>
                <c:pt idx="1">
                  <c:v>-7.2499999999999995E-2</c:v>
                </c:pt>
                <c:pt idx="2">
                  <c:v>-7.5200000000000003E-2</c:v>
                </c:pt>
                <c:pt idx="3">
                  <c:v>-7.7600000000000002E-2</c:v>
                </c:pt>
                <c:pt idx="4">
                  <c:v>-0.08</c:v>
                </c:pt>
                <c:pt idx="5">
                  <c:v>-7.3599999999999999E-2</c:v>
                </c:pt>
                <c:pt idx="6">
                  <c:v>-5.8799999999999998E-2</c:v>
                </c:pt>
                <c:pt idx="7">
                  <c:v>-1.9900000000000001E-2</c:v>
                </c:pt>
                <c:pt idx="8">
                  <c:v>1.89E-2</c:v>
                </c:pt>
                <c:pt idx="9">
                  <c:v>5.8000000000000003E-2</c:v>
                </c:pt>
                <c:pt idx="10">
                  <c:v>9.9000000000000005E-2</c:v>
                </c:pt>
                <c:pt idx="11">
                  <c:v>0.1178</c:v>
                </c:pt>
                <c:pt idx="12">
                  <c:v>0.13969999999999999</c:v>
                </c:pt>
                <c:pt idx="13">
                  <c:v>0.16539999999999999</c:v>
                </c:pt>
              </c:numCache>
            </c:numRef>
          </c:yVal>
          <c:smooth val="1"/>
        </c:ser>
        <c:ser>
          <c:idx val="3"/>
          <c:order val="3"/>
          <c:tx>
            <c:v>Plate</c:v>
          </c:tx>
          <c:xVal>
            <c:numRef>
              <c:f>Coefficiente!$Q$10:$Q$24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</c:numCache>
            </c:numRef>
          </c:xVal>
          <c:yVal>
            <c:numRef>
              <c:f>Coefficiente!$S$10:$S$24</c:f>
              <c:numCache>
                <c:formatCode>General</c:formatCode>
                <c:ptCount val="15"/>
                <c:pt idx="0">
                  <c:v>-3.1130000000000001E-2</c:v>
                </c:pt>
                <c:pt idx="1">
                  <c:v>-1.4800000000000001E-2</c:v>
                </c:pt>
                <c:pt idx="2">
                  <c:v>0</c:v>
                </c:pt>
                <c:pt idx="3">
                  <c:v>1.43E-2</c:v>
                </c:pt>
                <c:pt idx="4">
                  <c:v>2.9899999999999999E-2</c:v>
                </c:pt>
                <c:pt idx="5">
                  <c:v>4.7899999999999998E-2</c:v>
                </c:pt>
                <c:pt idx="6">
                  <c:v>6.1699999999999998E-2</c:v>
                </c:pt>
                <c:pt idx="7">
                  <c:v>7.9899999999999999E-2</c:v>
                </c:pt>
                <c:pt idx="8">
                  <c:v>9.8900000000000002E-2</c:v>
                </c:pt>
                <c:pt idx="9">
                  <c:v>0.12759999999999999</c:v>
                </c:pt>
                <c:pt idx="10">
                  <c:v>0.1235</c:v>
                </c:pt>
                <c:pt idx="11">
                  <c:v>0.1208</c:v>
                </c:pt>
                <c:pt idx="12">
                  <c:v>0.1217</c:v>
                </c:pt>
                <c:pt idx="13">
                  <c:v>0.1089</c:v>
                </c:pt>
                <c:pt idx="14">
                  <c:v>0.10680000000000001</c:v>
                </c:pt>
              </c:numCache>
            </c:numRef>
          </c:yVal>
          <c:smooth val="1"/>
        </c:ser>
        <c:ser>
          <c:idx val="4"/>
          <c:order val="4"/>
          <c:tx>
            <c:v>lin body 0°</c:v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Coefficiente!$A$10:$A$17</c:f>
              <c:numCache>
                <c:formatCode>General</c:formatCode>
                <c:ptCount val="8"/>
                <c:pt idx="0">
                  <c:v>-1.25</c:v>
                </c:pt>
                <c:pt idx="1">
                  <c:v>-0.92</c:v>
                </c:pt>
                <c:pt idx="2">
                  <c:v>0.02</c:v>
                </c:pt>
                <c:pt idx="3">
                  <c:v>1.06</c:v>
                </c:pt>
                <c:pt idx="4">
                  <c:v>2.02</c:v>
                </c:pt>
                <c:pt idx="5">
                  <c:v>3.03</c:v>
                </c:pt>
                <c:pt idx="6">
                  <c:v>4.0199999999999996</c:v>
                </c:pt>
                <c:pt idx="7">
                  <c:v>6.03</c:v>
                </c:pt>
              </c:numCache>
            </c:numRef>
          </c:xVal>
          <c:yVal>
            <c:numRef>
              <c:f>Coefficiente!$D$10:$D$17</c:f>
              <c:numCache>
                <c:formatCode>General</c:formatCode>
                <c:ptCount val="8"/>
                <c:pt idx="0">
                  <c:v>-2.4952481768147124E-2</c:v>
                </c:pt>
                <c:pt idx="1">
                  <c:v>-1.8365026581356286E-2</c:v>
                </c:pt>
                <c:pt idx="2">
                  <c:v>3.9923970829035401E-4</c:v>
                </c:pt>
                <c:pt idx="3">
                  <c:v>2.1159704539388764E-2</c:v>
                </c:pt>
                <c:pt idx="4">
                  <c:v>4.0323210537325752E-2</c:v>
                </c:pt>
                <c:pt idx="5">
                  <c:v>6.0484815805988627E-2</c:v>
                </c:pt>
                <c:pt idx="6">
                  <c:v>8.0247181366361137E-2</c:v>
                </c:pt>
                <c:pt idx="7">
                  <c:v>0.12037077204954173</c:v>
                </c:pt>
              </c:numCache>
            </c:numRef>
          </c:yVal>
          <c:smooth val="1"/>
        </c:ser>
        <c:axId val="135206784"/>
        <c:axId val="135217152"/>
      </c:scatterChart>
      <c:valAx>
        <c:axId val="13520678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Alpha (deg)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35217152"/>
        <c:crosses val="autoZero"/>
        <c:crossBetween val="midCat"/>
      </c:valAx>
      <c:valAx>
        <c:axId val="13521715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Chm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35206784"/>
        <c:crosses val="autoZero"/>
        <c:crossBetween val="midCat"/>
      </c:valAx>
      <c:spPr>
        <a:ln>
          <a:noFill/>
        </a:ln>
      </c:spPr>
    </c:plotArea>
    <c:legend>
      <c:legendPos val="r"/>
      <c:layout/>
    </c:legend>
    <c:plotVisOnly val="1"/>
    <c:dispBlanksAs val="span"/>
  </c:chart>
  <c:printSettings>
    <c:headerFooter/>
    <c:pageMargins b="0.75000000000000022" l="0.70000000000000018" r="0.70000000000000018" t="0.75000000000000022" header="0.31496062992126006" footer="0.31496062992126006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Tratti lineari Ch con angoli equivalenti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body 0°</c:v>
          </c:tx>
          <c:trendline>
            <c:trendlineType val="linear"/>
            <c:intercept val="0"/>
            <c:dispEq val="1"/>
            <c:trendlineLbl>
              <c:layout>
                <c:manualLayout>
                  <c:x val="7.2279294054413343E-2"/>
                  <c:y val="-4.6461186589637674E-2"/>
                </c:manualLayout>
              </c:layout>
              <c:numFmt formatCode="#,##0.0000" sourceLinked="0"/>
            </c:trendlineLbl>
          </c:trendline>
          <c:xVal>
            <c:numRef>
              <c:f>Coefficiente!$A$10:$A$17</c:f>
              <c:numCache>
                <c:formatCode>General</c:formatCode>
                <c:ptCount val="8"/>
                <c:pt idx="0">
                  <c:v>-1.25</c:v>
                </c:pt>
                <c:pt idx="1">
                  <c:v>-0.92</c:v>
                </c:pt>
                <c:pt idx="2">
                  <c:v>0.02</c:v>
                </c:pt>
                <c:pt idx="3">
                  <c:v>1.06</c:v>
                </c:pt>
                <c:pt idx="4">
                  <c:v>2.02</c:v>
                </c:pt>
                <c:pt idx="5">
                  <c:v>3.03</c:v>
                </c:pt>
                <c:pt idx="6">
                  <c:v>4.0199999999999996</c:v>
                </c:pt>
                <c:pt idx="7">
                  <c:v>6.03</c:v>
                </c:pt>
              </c:numCache>
            </c:numRef>
          </c:xVal>
          <c:yVal>
            <c:numRef>
              <c:f>Coefficiente!$C$10:$C$17</c:f>
              <c:numCache>
                <c:formatCode>General</c:formatCode>
                <c:ptCount val="8"/>
                <c:pt idx="0">
                  <c:v>-2.1600000000000001E-2</c:v>
                </c:pt>
                <c:pt idx="1">
                  <c:v>-1.6799999999999999E-2</c:v>
                </c:pt>
                <c:pt idx="2">
                  <c:v>0</c:v>
                </c:pt>
                <c:pt idx="3">
                  <c:v>1.9699999999999999E-2</c:v>
                </c:pt>
                <c:pt idx="4">
                  <c:v>3.8800000000000001E-2</c:v>
                </c:pt>
                <c:pt idx="5">
                  <c:v>5.91E-2</c:v>
                </c:pt>
                <c:pt idx="6">
                  <c:v>8.1100000000000005E-2</c:v>
                </c:pt>
                <c:pt idx="7">
                  <c:v>0.1222</c:v>
                </c:pt>
              </c:numCache>
            </c:numRef>
          </c:yVal>
          <c:smooth val="1"/>
        </c:ser>
        <c:ser>
          <c:idx val="2"/>
          <c:order val="1"/>
          <c:tx>
            <c:v>body -10°</c:v>
          </c:tx>
          <c:trendline>
            <c:trendlineType val="linear"/>
            <c:dispEq val="1"/>
            <c:trendlineLbl>
              <c:layout>
                <c:manualLayout>
                  <c:x val="-4.3618780627965793E-2"/>
                  <c:y val="-3.1721484720066782E-4"/>
                </c:manualLayout>
              </c:layout>
              <c:numFmt formatCode="General" sourceLinked="0"/>
            </c:trendlineLbl>
          </c:trendline>
          <c:xVal>
            <c:numRef>
              <c:f>Coefficiente!$L$16:$L$22</c:f>
              <c:numCache>
                <c:formatCode>General</c:formatCode>
                <c:ptCount val="7"/>
                <c:pt idx="0">
                  <c:v>-5.97</c:v>
                </c:pt>
                <c:pt idx="1">
                  <c:v>-3.8600000000000003</c:v>
                </c:pt>
                <c:pt idx="2">
                  <c:v>-1.9800000000000004</c:v>
                </c:pt>
                <c:pt idx="3">
                  <c:v>1.9999999999999574E-2</c:v>
                </c:pt>
                <c:pt idx="4">
                  <c:v>2.0199999999999996</c:v>
                </c:pt>
                <c:pt idx="5">
                  <c:v>3.0199999999999996</c:v>
                </c:pt>
                <c:pt idx="6">
                  <c:v>4.0199999999999996</c:v>
                </c:pt>
              </c:numCache>
            </c:numRef>
          </c:xVal>
          <c:yVal>
            <c:numRef>
              <c:f>Coefficiente!$N$16:$N$22</c:f>
              <c:numCache>
                <c:formatCode>General</c:formatCode>
                <c:ptCount val="7"/>
                <c:pt idx="0">
                  <c:v>-5.8799999999999998E-2</c:v>
                </c:pt>
                <c:pt idx="1">
                  <c:v>-1.9900000000000001E-2</c:v>
                </c:pt>
                <c:pt idx="2">
                  <c:v>1.89E-2</c:v>
                </c:pt>
                <c:pt idx="3">
                  <c:v>5.8000000000000003E-2</c:v>
                </c:pt>
                <c:pt idx="4">
                  <c:v>9.9000000000000005E-2</c:v>
                </c:pt>
                <c:pt idx="5">
                  <c:v>0.1178</c:v>
                </c:pt>
                <c:pt idx="6">
                  <c:v>0.13969999999999999</c:v>
                </c:pt>
              </c:numCache>
            </c:numRef>
          </c:yVal>
          <c:smooth val="1"/>
        </c:ser>
        <c:ser>
          <c:idx val="3"/>
          <c:order val="2"/>
          <c:tx>
            <c:v>Plate</c:v>
          </c:tx>
          <c:trendline>
            <c:trendlineType val="linear"/>
            <c:intercept val="0"/>
            <c:dispEq val="1"/>
            <c:trendlineLbl>
              <c:layout>
                <c:manualLayout>
                  <c:x val="7.1218203662787416E-2"/>
                  <c:y val="0.14664343215515152"/>
                </c:manualLayout>
              </c:layout>
              <c:numFmt formatCode="General" sourceLinked="0"/>
            </c:trendlineLbl>
          </c:trendline>
          <c:xVal>
            <c:numRef>
              <c:f>Coefficiente!$Q$10:$Q$19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xVal>
          <c:yVal>
            <c:numRef>
              <c:f>Coefficiente!$S$10:$S$19</c:f>
              <c:numCache>
                <c:formatCode>General</c:formatCode>
                <c:ptCount val="10"/>
                <c:pt idx="0">
                  <c:v>-3.1130000000000001E-2</c:v>
                </c:pt>
                <c:pt idx="1">
                  <c:v>-1.4800000000000001E-2</c:v>
                </c:pt>
                <c:pt idx="2">
                  <c:v>0</c:v>
                </c:pt>
                <c:pt idx="3">
                  <c:v>1.43E-2</c:v>
                </c:pt>
                <c:pt idx="4">
                  <c:v>2.9899999999999999E-2</c:v>
                </c:pt>
                <c:pt idx="5">
                  <c:v>4.7899999999999998E-2</c:v>
                </c:pt>
                <c:pt idx="6">
                  <c:v>6.1699999999999998E-2</c:v>
                </c:pt>
                <c:pt idx="7">
                  <c:v>7.9899999999999999E-2</c:v>
                </c:pt>
                <c:pt idx="8">
                  <c:v>9.8900000000000002E-2</c:v>
                </c:pt>
                <c:pt idx="9">
                  <c:v>0.12759999999999999</c:v>
                </c:pt>
              </c:numCache>
            </c:numRef>
          </c:yVal>
          <c:smooth val="1"/>
        </c:ser>
        <c:axId val="144113664"/>
        <c:axId val="144115584"/>
      </c:scatterChart>
      <c:valAx>
        <c:axId val="14411366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Alpha (deg)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44115584"/>
        <c:crosses val="autoZero"/>
        <c:crossBetween val="midCat"/>
      </c:valAx>
      <c:valAx>
        <c:axId val="14411558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Chm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44113664"/>
        <c:crosses val="autoZero"/>
        <c:crossBetween val="midCat"/>
      </c:valAx>
      <c:spPr>
        <a:ln>
          <a:noFill/>
        </a:ln>
      </c:spPr>
    </c:plotArea>
    <c:legend>
      <c:legendPos val="r"/>
      <c:layout/>
    </c:legend>
    <c:plotVisOnly val="1"/>
    <c:dispBlanksAs val="span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400"/>
            </a:pPr>
            <a:r>
              <a:rPr lang="it-IT" sz="1400" baseline="0"/>
              <a:t>Tratti lineari Cnf con angoli equivalenti</a:t>
            </a:r>
            <a:endParaRPr lang="it-IT" sz="1400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body 0°</c:v>
          </c:tx>
          <c:trendline>
            <c:trendlineType val="linear"/>
            <c:intercept val="0"/>
            <c:dispEq val="1"/>
            <c:trendlineLbl>
              <c:layout>
                <c:manualLayout>
                  <c:x val="8.3368047196427389E-2"/>
                  <c:y val="-3.7228537922121475E-2"/>
                </c:manualLayout>
              </c:layout>
              <c:numFmt formatCode="General" sourceLinked="0"/>
            </c:trendlineLbl>
          </c:trendline>
          <c:xVal>
            <c:numRef>
              <c:f>Coefficiente!$A$10:$A$18</c:f>
              <c:numCache>
                <c:formatCode>General</c:formatCode>
                <c:ptCount val="9"/>
                <c:pt idx="0">
                  <c:v>-1.25</c:v>
                </c:pt>
                <c:pt idx="1">
                  <c:v>-0.92</c:v>
                </c:pt>
                <c:pt idx="2">
                  <c:v>0.02</c:v>
                </c:pt>
                <c:pt idx="3">
                  <c:v>1.06</c:v>
                </c:pt>
                <c:pt idx="4">
                  <c:v>2.02</c:v>
                </c:pt>
                <c:pt idx="5">
                  <c:v>3.03</c:v>
                </c:pt>
                <c:pt idx="6">
                  <c:v>4.0199999999999996</c:v>
                </c:pt>
                <c:pt idx="7">
                  <c:v>6.03</c:v>
                </c:pt>
                <c:pt idx="8">
                  <c:v>8.02</c:v>
                </c:pt>
              </c:numCache>
            </c:numRef>
          </c:xVal>
          <c:yVal>
            <c:numRef>
              <c:f>Coefficiente!$B$10:$B$18</c:f>
              <c:numCache>
                <c:formatCode>General</c:formatCode>
                <c:ptCount val="9"/>
                <c:pt idx="0">
                  <c:v>-7.1300000000000002E-2</c:v>
                </c:pt>
                <c:pt idx="1">
                  <c:v>-4.2099999999999999E-2</c:v>
                </c:pt>
                <c:pt idx="2">
                  <c:v>0</c:v>
                </c:pt>
                <c:pt idx="3">
                  <c:v>6.3899999999999998E-2</c:v>
                </c:pt>
                <c:pt idx="4">
                  <c:v>0.1406</c:v>
                </c:pt>
                <c:pt idx="5">
                  <c:v>0.22220000000000001</c:v>
                </c:pt>
                <c:pt idx="6">
                  <c:v>0.3009</c:v>
                </c:pt>
                <c:pt idx="7">
                  <c:v>0.4405</c:v>
                </c:pt>
                <c:pt idx="8">
                  <c:v>0.55940000000000001</c:v>
                </c:pt>
              </c:numCache>
            </c:numRef>
          </c:yVal>
          <c:smooth val="1"/>
        </c:ser>
        <c:ser>
          <c:idx val="2"/>
          <c:order val="1"/>
          <c:tx>
            <c:v>body -10°</c:v>
          </c:tx>
          <c:trendline>
            <c:trendlineType val="log"/>
          </c:trendline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Coefficiente!$L$16:$L$23</c:f>
              <c:numCache>
                <c:formatCode>General</c:formatCode>
                <c:ptCount val="8"/>
                <c:pt idx="0">
                  <c:v>-5.97</c:v>
                </c:pt>
                <c:pt idx="1">
                  <c:v>-3.8600000000000003</c:v>
                </c:pt>
                <c:pt idx="2">
                  <c:v>-1.9800000000000004</c:v>
                </c:pt>
                <c:pt idx="3">
                  <c:v>1.9999999999999574E-2</c:v>
                </c:pt>
                <c:pt idx="4">
                  <c:v>2.0199999999999996</c:v>
                </c:pt>
                <c:pt idx="5">
                  <c:v>3.0199999999999996</c:v>
                </c:pt>
                <c:pt idx="6">
                  <c:v>4.0199999999999996</c:v>
                </c:pt>
                <c:pt idx="7">
                  <c:v>6.0100000000000016</c:v>
                </c:pt>
              </c:numCache>
            </c:numRef>
          </c:xVal>
          <c:yVal>
            <c:numRef>
              <c:f>Coefficiente!$M$16:$M$23</c:f>
              <c:numCache>
                <c:formatCode>General</c:formatCode>
                <c:ptCount val="8"/>
                <c:pt idx="0">
                  <c:v>-0.2601</c:v>
                </c:pt>
                <c:pt idx="1">
                  <c:v>-0.1171</c:v>
                </c:pt>
                <c:pt idx="2">
                  <c:v>1.23E-2</c:v>
                </c:pt>
                <c:pt idx="3">
                  <c:v>0.14960000000000001</c:v>
                </c:pt>
                <c:pt idx="4">
                  <c:v>0.29210000000000003</c:v>
                </c:pt>
                <c:pt idx="5">
                  <c:v>0.35120000000000001</c:v>
                </c:pt>
                <c:pt idx="6">
                  <c:v>0.43519999999999998</c:v>
                </c:pt>
                <c:pt idx="7">
                  <c:v>0.56830000000000003</c:v>
                </c:pt>
              </c:numCache>
            </c:numRef>
          </c:yVal>
          <c:smooth val="1"/>
        </c:ser>
        <c:ser>
          <c:idx val="3"/>
          <c:order val="2"/>
          <c:tx>
            <c:v>plate</c:v>
          </c:tx>
          <c:trendline>
            <c:trendlineType val="linear"/>
            <c:intercept val="0"/>
            <c:dispEq val="1"/>
            <c:trendlineLbl>
              <c:layout>
                <c:manualLayout>
                  <c:x val="7.7699262082453091E-2"/>
                  <c:y val="6.5923142585900166E-2"/>
                </c:manualLayout>
              </c:layout>
              <c:numFmt formatCode="General" sourceLinked="0"/>
            </c:trendlineLbl>
          </c:trendline>
          <c:xVal>
            <c:numRef>
              <c:f>Coefficiente!$Q$10:$Q$19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xVal>
          <c:yVal>
            <c:numRef>
              <c:f>Coefficiente!$R$10:$R$19</c:f>
              <c:numCache>
                <c:formatCode>General</c:formatCode>
                <c:ptCount val="10"/>
                <c:pt idx="0">
                  <c:v>-0.1026</c:v>
                </c:pt>
                <c:pt idx="1">
                  <c:v>-3.9800000000000002E-2</c:v>
                </c:pt>
                <c:pt idx="2">
                  <c:v>0</c:v>
                </c:pt>
                <c:pt idx="3">
                  <c:v>4.7100000000000003E-2</c:v>
                </c:pt>
                <c:pt idx="4">
                  <c:v>9.11E-2</c:v>
                </c:pt>
                <c:pt idx="5">
                  <c:v>0.1588</c:v>
                </c:pt>
                <c:pt idx="6">
                  <c:v>0.22140000000000001</c:v>
                </c:pt>
                <c:pt idx="7">
                  <c:v>0.28520000000000001</c:v>
                </c:pt>
                <c:pt idx="8">
                  <c:v>0.34670000000000001</c:v>
                </c:pt>
                <c:pt idx="9">
                  <c:v>0.46510000000000001</c:v>
                </c:pt>
              </c:numCache>
            </c:numRef>
          </c:yVal>
          <c:smooth val="1"/>
        </c:ser>
        <c:axId val="144177792"/>
        <c:axId val="144454400"/>
      </c:scatterChart>
      <c:valAx>
        <c:axId val="14417779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alpha</a:t>
                </a:r>
                <a:r>
                  <a:rPr lang="it-IT" baseline="0"/>
                  <a:t> (deg)</a:t>
                </a:r>
                <a:endParaRPr lang="it-IT"/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44454400"/>
        <c:crosses val="autoZero"/>
        <c:crossBetween val="midCat"/>
      </c:valAx>
      <c:valAx>
        <c:axId val="14445440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Cnf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4417779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5209872352166285"/>
          <c:y val="0.33301422428579452"/>
          <c:w val="0.23501882663536128"/>
          <c:h val="0.43970610056721632"/>
        </c:manualLayout>
      </c:layout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400"/>
            </a:pPr>
            <a:r>
              <a:rPr lang="it-IT" sz="1400" baseline="0"/>
              <a:t>Cnf </a:t>
            </a:r>
            <a:endParaRPr lang="it-IT" sz="1400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body 0°</c:v>
          </c:tx>
          <c:xVal>
            <c:numRef>
              <c:f>Coefficiente!$A$10:$A$23</c:f>
              <c:numCache>
                <c:formatCode>General</c:formatCode>
                <c:ptCount val="14"/>
                <c:pt idx="0">
                  <c:v>-1.25</c:v>
                </c:pt>
                <c:pt idx="1">
                  <c:v>-0.92</c:v>
                </c:pt>
                <c:pt idx="2">
                  <c:v>0.02</c:v>
                </c:pt>
                <c:pt idx="3">
                  <c:v>1.06</c:v>
                </c:pt>
                <c:pt idx="4">
                  <c:v>2.02</c:v>
                </c:pt>
                <c:pt idx="5">
                  <c:v>3.03</c:v>
                </c:pt>
                <c:pt idx="6">
                  <c:v>4.0199999999999996</c:v>
                </c:pt>
                <c:pt idx="7">
                  <c:v>6.03</c:v>
                </c:pt>
                <c:pt idx="8">
                  <c:v>8.02</c:v>
                </c:pt>
                <c:pt idx="9">
                  <c:v>14.02</c:v>
                </c:pt>
                <c:pt idx="10">
                  <c:v>16.03</c:v>
                </c:pt>
                <c:pt idx="11">
                  <c:v>18.05</c:v>
                </c:pt>
                <c:pt idx="12">
                  <c:v>20.059999999999999</c:v>
                </c:pt>
                <c:pt idx="13">
                  <c:v>22.06</c:v>
                </c:pt>
              </c:numCache>
            </c:numRef>
          </c:xVal>
          <c:yVal>
            <c:numRef>
              <c:f>Coefficiente!$B$10:$B$23</c:f>
              <c:numCache>
                <c:formatCode>General</c:formatCode>
                <c:ptCount val="14"/>
                <c:pt idx="0">
                  <c:v>-7.1300000000000002E-2</c:v>
                </c:pt>
                <c:pt idx="1">
                  <c:v>-4.2099999999999999E-2</c:v>
                </c:pt>
                <c:pt idx="2">
                  <c:v>0</c:v>
                </c:pt>
                <c:pt idx="3">
                  <c:v>6.3899999999999998E-2</c:v>
                </c:pt>
                <c:pt idx="4">
                  <c:v>0.1406</c:v>
                </c:pt>
                <c:pt idx="5">
                  <c:v>0.22220000000000001</c:v>
                </c:pt>
                <c:pt idx="6">
                  <c:v>0.3009</c:v>
                </c:pt>
                <c:pt idx="7">
                  <c:v>0.4405</c:v>
                </c:pt>
                <c:pt idx="8">
                  <c:v>0.55940000000000001</c:v>
                </c:pt>
                <c:pt idx="9">
                  <c:v>0.50739999999999996</c:v>
                </c:pt>
                <c:pt idx="10">
                  <c:v>0.54330000000000001</c:v>
                </c:pt>
                <c:pt idx="11">
                  <c:v>0.59870000000000001</c:v>
                </c:pt>
                <c:pt idx="12">
                  <c:v>0.65449999999999997</c:v>
                </c:pt>
                <c:pt idx="13">
                  <c:v>0.71509999999999996</c:v>
                </c:pt>
              </c:numCache>
            </c:numRef>
          </c:yVal>
          <c:smooth val="1"/>
        </c:ser>
        <c:ser>
          <c:idx val="1"/>
          <c:order val="1"/>
          <c:tx>
            <c:v>body +10°</c:v>
          </c:tx>
          <c:xVal>
            <c:numRef>
              <c:f>Coefficiente!$F$10:$F$25</c:f>
              <c:numCache>
                <c:formatCode>General</c:formatCode>
                <c:ptCount val="16"/>
                <c:pt idx="0">
                  <c:v>-1.06</c:v>
                </c:pt>
                <c:pt idx="1">
                  <c:v>-0.89</c:v>
                </c:pt>
                <c:pt idx="2">
                  <c:v>0</c:v>
                </c:pt>
                <c:pt idx="3">
                  <c:v>1.0900000000000001</c:v>
                </c:pt>
                <c:pt idx="4">
                  <c:v>2</c:v>
                </c:pt>
                <c:pt idx="5">
                  <c:v>3.01</c:v>
                </c:pt>
                <c:pt idx="6">
                  <c:v>4.01</c:v>
                </c:pt>
                <c:pt idx="7">
                  <c:v>6.19</c:v>
                </c:pt>
                <c:pt idx="8">
                  <c:v>8</c:v>
                </c:pt>
                <c:pt idx="9">
                  <c:v>10.02</c:v>
                </c:pt>
                <c:pt idx="10">
                  <c:v>12.01</c:v>
                </c:pt>
                <c:pt idx="11">
                  <c:v>14.26</c:v>
                </c:pt>
                <c:pt idx="12">
                  <c:v>16</c:v>
                </c:pt>
                <c:pt idx="13">
                  <c:v>18.05</c:v>
                </c:pt>
                <c:pt idx="14">
                  <c:v>20.03</c:v>
                </c:pt>
                <c:pt idx="15">
                  <c:v>22.3</c:v>
                </c:pt>
              </c:numCache>
            </c:numRef>
          </c:xVal>
          <c:yVal>
            <c:numRef>
              <c:f>Coefficiente!$H$10:$H$25</c:f>
              <c:numCache>
                <c:formatCode>General</c:formatCode>
                <c:ptCount val="16"/>
                <c:pt idx="0">
                  <c:v>0.48730000000000001</c:v>
                </c:pt>
                <c:pt idx="1">
                  <c:v>0.49759999999999999</c:v>
                </c:pt>
                <c:pt idx="2">
                  <c:v>0.53920000000000001</c:v>
                </c:pt>
                <c:pt idx="3">
                  <c:v>0.58889999999999998</c:v>
                </c:pt>
                <c:pt idx="4">
                  <c:v>0.64659999999999995</c:v>
                </c:pt>
                <c:pt idx="5">
                  <c:v>0.66759999999999997</c:v>
                </c:pt>
                <c:pt idx="6">
                  <c:v>0.68159999999999998</c:v>
                </c:pt>
                <c:pt idx="7">
                  <c:v>0.56989999999999996</c:v>
                </c:pt>
                <c:pt idx="8">
                  <c:v>0.5806</c:v>
                </c:pt>
                <c:pt idx="9">
                  <c:v>0.62190000000000001</c:v>
                </c:pt>
                <c:pt idx="10">
                  <c:v>0.65480000000000005</c:v>
                </c:pt>
                <c:pt idx="11">
                  <c:v>0.69930000000000003</c:v>
                </c:pt>
                <c:pt idx="12">
                  <c:v>0.74360000000000004</c:v>
                </c:pt>
                <c:pt idx="13">
                  <c:v>0.78349999999999997</c:v>
                </c:pt>
                <c:pt idx="14">
                  <c:v>0.85340000000000005</c:v>
                </c:pt>
                <c:pt idx="15">
                  <c:v>0.91990000000000005</c:v>
                </c:pt>
              </c:numCache>
            </c:numRef>
          </c:yVal>
          <c:smooth val="1"/>
        </c:ser>
        <c:ser>
          <c:idx val="2"/>
          <c:order val="2"/>
          <c:tx>
            <c:v>body -10°</c:v>
          </c:tx>
          <c:trendline>
            <c:trendlineType val="log"/>
          </c:trendline>
          <c:xVal>
            <c:numRef>
              <c:f>Coefficiente!$K$10:$K$23</c:f>
              <c:numCache>
                <c:formatCode>General</c:formatCode>
                <c:ptCount val="14"/>
                <c:pt idx="0">
                  <c:v>-1.38</c:v>
                </c:pt>
                <c:pt idx="1">
                  <c:v>-0.87</c:v>
                </c:pt>
                <c:pt idx="2">
                  <c:v>0.01</c:v>
                </c:pt>
                <c:pt idx="3">
                  <c:v>1.01</c:v>
                </c:pt>
                <c:pt idx="4">
                  <c:v>2.02</c:v>
                </c:pt>
                <c:pt idx="5">
                  <c:v>3.02</c:v>
                </c:pt>
                <c:pt idx="6">
                  <c:v>4.03</c:v>
                </c:pt>
                <c:pt idx="7">
                  <c:v>6.14</c:v>
                </c:pt>
                <c:pt idx="8">
                  <c:v>8.02</c:v>
                </c:pt>
                <c:pt idx="9">
                  <c:v>10.02</c:v>
                </c:pt>
                <c:pt idx="10">
                  <c:v>12.02</c:v>
                </c:pt>
                <c:pt idx="11">
                  <c:v>13.02</c:v>
                </c:pt>
                <c:pt idx="12">
                  <c:v>14.02</c:v>
                </c:pt>
                <c:pt idx="13">
                  <c:v>16.010000000000002</c:v>
                </c:pt>
              </c:numCache>
            </c:numRef>
          </c:xVal>
          <c:yVal>
            <c:numRef>
              <c:f>Coefficiente!$M$10:$M$23</c:f>
              <c:numCache>
                <c:formatCode>General</c:formatCode>
                <c:ptCount val="14"/>
                <c:pt idx="0">
                  <c:v>-0.4758</c:v>
                </c:pt>
                <c:pt idx="1">
                  <c:v>-0.46789999999999998</c:v>
                </c:pt>
                <c:pt idx="2">
                  <c:v>-0.44259999999999999</c:v>
                </c:pt>
                <c:pt idx="3">
                  <c:v>-0.4098</c:v>
                </c:pt>
                <c:pt idx="4">
                  <c:v>-0.36899999999999999</c:v>
                </c:pt>
                <c:pt idx="5">
                  <c:v>-0.31890000000000002</c:v>
                </c:pt>
                <c:pt idx="6">
                  <c:v>-0.2601</c:v>
                </c:pt>
                <c:pt idx="7">
                  <c:v>-0.1171</c:v>
                </c:pt>
                <c:pt idx="8">
                  <c:v>1.23E-2</c:v>
                </c:pt>
                <c:pt idx="9">
                  <c:v>0.14960000000000001</c:v>
                </c:pt>
                <c:pt idx="10">
                  <c:v>0.29210000000000003</c:v>
                </c:pt>
                <c:pt idx="11">
                  <c:v>0.35120000000000001</c:v>
                </c:pt>
                <c:pt idx="12">
                  <c:v>0.43519999999999998</c:v>
                </c:pt>
                <c:pt idx="13">
                  <c:v>0.56830000000000003</c:v>
                </c:pt>
              </c:numCache>
            </c:numRef>
          </c:yVal>
          <c:smooth val="1"/>
        </c:ser>
        <c:ser>
          <c:idx val="3"/>
          <c:order val="3"/>
          <c:tx>
            <c:v>plate</c:v>
          </c:tx>
          <c:xVal>
            <c:numRef>
              <c:f>Coefficiente!$Q$10:$Q$24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</c:numCache>
            </c:numRef>
          </c:xVal>
          <c:yVal>
            <c:numRef>
              <c:f>Coefficiente!$R$10:$R$24</c:f>
              <c:numCache>
                <c:formatCode>General</c:formatCode>
                <c:ptCount val="15"/>
                <c:pt idx="0">
                  <c:v>-0.1026</c:v>
                </c:pt>
                <c:pt idx="1">
                  <c:v>-3.9800000000000002E-2</c:v>
                </c:pt>
                <c:pt idx="2">
                  <c:v>0</c:v>
                </c:pt>
                <c:pt idx="3">
                  <c:v>4.7100000000000003E-2</c:v>
                </c:pt>
                <c:pt idx="4">
                  <c:v>9.11E-2</c:v>
                </c:pt>
                <c:pt idx="5">
                  <c:v>0.1588</c:v>
                </c:pt>
                <c:pt idx="6">
                  <c:v>0.22140000000000001</c:v>
                </c:pt>
                <c:pt idx="7">
                  <c:v>0.28520000000000001</c:v>
                </c:pt>
                <c:pt idx="8">
                  <c:v>0.34670000000000001</c:v>
                </c:pt>
                <c:pt idx="9">
                  <c:v>0.46510000000000001</c:v>
                </c:pt>
                <c:pt idx="10">
                  <c:v>0.53390000000000004</c:v>
                </c:pt>
                <c:pt idx="11">
                  <c:v>0.60250000000000004</c:v>
                </c:pt>
                <c:pt idx="12">
                  <c:v>0.65510000000000002</c:v>
                </c:pt>
                <c:pt idx="13">
                  <c:v>0.64</c:v>
                </c:pt>
                <c:pt idx="14">
                  <c:v>0.65249999999999997</c:v>
                </c:pt>
              </c:numCache>
            </c:numRef>
          </c:yVal>
          <c:smooth val="1"/>
        </c:ser>
        <c:axId val="144511360"/>
        <c:axId val="144513280"/>
      </c:scatterChart>
      <c:valAx>
        <c:axId val="14451136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alpha</a:t>
                </a:r>
                <a:r>
                  <a:rPr lang="it-IT" baseline="0"/>
                  <a:t> (deg)</a:t>
                </a:r>
                <a:endParaRPr lang="it-IT"/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44513280"/>
        <c:crosses val="autoZero"/>
        <c:crossBetween val="midCat"/>
      </c:valAx>
      <c:valAx>
        <c:axId val="14451328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Cnf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44511360"/>
        <c:crosses val="autoZero"/>
        <c:crossBetween val="midCat"/>
      </c:valAx>
    </c:plotArea>
    <c:legend>
      <c:legendPos val="r"/>
      <c:legendEntry>
        <c:idx val="4"/>
        <c:delete val="1"/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32" footer="0.30000000000000032"/>
    <c:pageSetup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Ch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body 0°</c:v>
          </c:tx>
          <c:xVal>
            <c:numRef>
              <c:f>Coefficiente!$A$10:$A$23</c:f>
              <c:numCache>
                <c:formatCode>General</c:formatCode>
                <c:ptCount val="14"/>
                <c:pt idx="0">
                  <c:v>-1.25</c:v>
                </c:pt>
                <c:pt idx="1">
                  <c:v>-0.92</c:v>
                </c:pt>
                <c:pt idx="2">
                  <c:v>0.02</c:v>
                </c:pt>
                <c:pt idx="3">
                  <c:v>1.06</c:v>
                </c:pt>
                <c:pt idx="4">
                  <c:v>2.02</c:v>
                </c:pt>
                <c:pt idx="5">
                  <c:v>3.03</c:v>
                </c:pt>
                <c:pt idx="6">
                  <c:v>4.0199999999999996</c:v>
                </c:pt>
                <c:pt idx="7">
                  <c:v>6.03</c:v>
                </c:pt>
                <c:pt idx="8">
                  <c:v>8.02</c:v>
                </c:pt>
                <c:pt idx="9">
                  <c:v>14.02</c:v>
                </c:pt>
                <c:pt idx="10">
                  <c:v>16.03</c:v>
                </c:pt>
                <c:pt idx="11">
                  <c:v>18.05</c:v>
                </c:pt>
                <c:pt idx="12">
                  <c:v>20.059999999999999</c:v>
                </c:pt>
                <c:pt idx="13">
                  <c:v>22.06</c:v>
                </c:pt>
              </c:numCache>
            </c:numRef>
          </c:xVal>
          <c:yVal>
            <c:numRef>
              <c:f>Coefficiente!$C$10:$C$23</c:f>
              <c:numCache>
                <c:formatCode>General</c:formatCode>
                <c:ptCount val="14"/>
                <c:pt idx="0">
                  <c:v>-2.1600000000000001E-2</c:v>
                </c:pt>
                <c:pt idx="1">
                  <c:v>-1.6799999999999999E-2</c:v>
                </c:pt>
                <c:pt idx="2">
                  <c:v>0</c:v>
                </c:pt>
                <c:pt idx="3">
                  <c:v>1.9699999999999999E-2</c:v>
                </c:pt>
                <c:pt idx="4">
                  <c:v>3.8800000000000001E-2</c:v>
                </c:pt>
                <c:pt idx="5">
                  <c:v>5.91E-2</c:v>
                </c:pt>
                <c:pt idx="6">
                  <c:v>8.1100000000000005E-2</c:v>
                </c:pt>
                <c:pt idx="7">
                  <c:v>0.1222</c:v>
                </c:pt>
                <c:pt idx="8">
                  <c:v>0.12720000000000001</c:v>
                </c:pt>
                <c:pt idx="9">
                  <c:v>8.2199999999999995E-2</c:v>
                </c:pt>
                <c:pt idx="10">
                  <c:v>8.5599999999999996E-2</c:v>
                </c:pt>
                <c:pt idx="11">
                  <c:v>8.7999999999999995E-2</c:v>
                </c:pt>
                <c:pt idx="12">
                  <c:v>8.9700000000000002E-2</c:v>
                </c:pt>
                <c:pt idx="13">
                  <c:v>9.2200000000000004E-2</c:v>
                </c:pt>
              </c:numCache>
            </c:numRef>
          </c:yVal>
          <c:smooth val="1"/>
        </c:ser>
        <c:ser>
          <c:idx val="1"/>
          <c:order val="1"/>
          <c:tx>
            <c:v>body +10°</c:v>
          </c:tx>
          <c:marker>
            <c:symbol val="square"/>
            <c:size val="4"/>
          </c:marker>
          <c:xVal>
            <c:numRef>
              <c:f>Coefficiente!$F$10:$F$25</c:f>
              <c:numCache>
                <c:formatCode>General</c:formatCode>
                <c:ptCount val="16"/>
                <c:pt idx="0">
                  <c:v>-1.06</c:v>
                </c:pt>
                <c:pt idx="1">
                  <c:v>-0.89</c:v>
                </c:pt>
                <c:pt idx="2">
                  <c:v>0</c:v>
                </c:pt>
                <c:pt idx="3">
                  <c:v>1.0900000000000001</c:v>
                </c:pt>
                <c:pt idx="4">
                  <c:v>2</c:v>
                </c:pt>
                <c:pt idx="5">
                  <c:v>3.01</c:v>
                </c:pt>
                <c:pt idx="6">
                  <c:v>4.01</c:v>
                </c:pt>
                <c:pt idx="7">
                  <c:v>6.19</c:v>
                </c:pt>
                <c:pt idx="8">
                  <c:v>8</c:v>
                </c:pt>
                <c:pt idx="9">
                  <c:v>10.02</c:v>
                </c:pt>
                <c:pt idx="10">
                  <c:v>12.01</c:v>
                </c:pt>
                <c:pt idx="11">
                  <c:v>14.26</c:v>
                </c:pt>
                <c:pt idx="12">
                  <c:v>16</c:v>
                </c:pt>
                <c:pt idx="13">
                  <c:v>18.05</c:v>
                </c:pt>
                <c:pt idx="14">
                  <c:v>20.03</c:v>
                </c:pt>
                <c:pt idx="15">
                  <c:v>22.3</c:v>
                </c:pt>
              </c:numCache>
            </c:numRef>
          </c:xVal>
          <c:yVal>
            <c:numRef>
              <c:f>Coefficiente!$I$10:$I$25</c:f>
              <c:numCache>
                <c:formatCode>General</c:formatCode>
                <c:ptCount val="16"/>
                <c:pt idx="0">
                  <c:v>7.6499999999999999E-2</c:v>
                </c:pt>
                <c:pt idx="1">
                  <c:v>7.5499999999999998E-2</c:v>
                </c:pt>
                <c:pt idx="2">
                  <c:v>7.3099999999999998E-2</c:v>
                </c:pt>
                <c:pt idx="3">
                  <c:v>7.2499999999999995E-2</c:v>
                </c:pt>
                <c:pt idx="4">
                  <c:v>7.7600000000000002E-2</c:v>
                </c:pt>
                <c:pt idx="5">
                  <c:v>7.7499999999999999E-2</c:v>
                </c:pt>
                <c:pt idx="6">
                  <c:v>7.7700000000000005E-2</c:v>
                </c:pt>
                <c:pt idx="7">
                  <c:v>5.1700000000000003E-2</c:v>
                </c:pt>
                <c:pt idx="8">
                  <c:v>5.04E-2</c:v>
                </c:pt>
                <c:pt idx="9">
                  <c:v>5.11E-2</c:v>
                </c:pt>
                <c:pt idx="10">
                  <c:v>5.0299999999999997E-2</c:v>
                </c:pt>
                <c:pt idx="11">
                  <c:v>5.0099999999999999E-2</c:v>
                </c:pt>
                <c:pt idx="12">
                  <c:v>5.0200000000000002E-2</c:v>
                </c:pt>
                <c:pt idx="13">
                  <c:v>5.1799999999999999E-2</c:v>
                </c:pt>
                <c:pt idx="14">
                  <c:v>5.1799999999999999E-2</c:v>
                </c:pt>
                <c:pt idx="15">
                  <c:v>5.1799999999999999E-2</c:v>
                </c:pt>
              </c:numCache>
            </c:numRef>
          </c:yVal>
          <c:smooth val="1"/>
        </c:ser>
        <c:ser>
          <c:idx val="2"/>
          <c:order val="2"/>
          <c:tx>
            <c:v>body -10°</c:v>
          </c:tx>
          <c:xVal>
            <c:numRef>
              <c:f>Coefficiente!$K$10:$K$23</c:f>
              <c:numCache>
                <c:formatCode>General</c:formatCode>
                <c:ptCount val="14"/>
                <c:pt idx="0">
                  <c:v>-1.38</c:v>
                </c:pt>
                <c:pt idx="1">
                  <c:v>-0.87</c:v>
                </c:pt>
                <c:pt idx="2">
                  <c:v>0.01</c:v>
                </c:pt>
                <c:pt idx="3">
                  <c:v>1.01</c:v>
                </c:pt>
                <c:pt idx="4">
                  <c:v>2.02</c:v>
                </c:pt>
                <c:pt idx="5">
                  <c:v>3.02</c:v>
                </c:pt>
                <c:pt idx="6">
                  <c:v>4.03</c:v>
                </c:pt>
                <c:pt idx="7">
                  <c:v>6.14</c:v>
                </c:pt>
                <c:pt idx="8">
                  <c:v>8.02</c:v>
                </c:pt>
                <c:pt idx="9">
                  <c:v>10.02</c:v>
                </c:pt>
                <c:pt idx="10">
                  <c:v>12.02</c:v>
                </c:pt>
                <c:pt idx="11">
                  <c:v>13.02</c:v>
                </c:pt>
                <c:pt idx="12">
                  <c:v>14.02</c:v>
                </c:pt>
                <c:pt idx="13">
                  <c:v>16.010000000000002</c:v>
                </c:pt>
              </c:numCache>
            </c:numRef>
          </c:xVal>
          <c:yVal>
            <c:numRef>
              <c:f>Coefficiente!$N$10:$N$23</c:f>
              <c:numCache>
                <c:formatCode>General</c:formatCode>
                <c:ptCount val="14"/>
                <c:pt idx="0">
                  <c:v>-7.0699999999999999E-2</c:v>
                </c:pt>
                <c:pt idx="1">
                  <c:v>-7.2499999999999995E-2</c:v>
                </c:pt>
                <c:pt idx="2">
                  <c:v>-7.5200000000000003E-2</c:v>
                </c:pt>
                <c:pt idx="3">
                  <c:v>-7.7600000000000002E-2</c:v>
                </c:pt>
                <c:pt idx="4">
                  <c:v>-0.08</c:v>
                </c:pt>
                <c:pt idx="5">
                  <c:v>-7.3599999999999999E-2</c:v>
                </c:pt>
                <c:pt idx="6">
                  <c:v>-5.8799999999999998E-2</c:v>
                </c:pt>
                <c:pt idx="7">
                  <c:v>-1.9900000000000001E-2</c:v>
                </c:pt>
                <c:pt idx="8">
                  <c:v>1.89E-2</c:v>
                </c:pt>
                <c:pt idx="9">
                  <c:v>5.8000000000000003E-2</c:v>
                </c:pt>
                <c:pt idx="10">
                  <c:v>9.9000000000000005E-2</c:v>
                </c:pt>
                <c:pt idx="11">
                  <c:v>0.1178</c:v>
                </c:pt>
                <c:pt idx="12">
                  <c:v>0.13969999999999999</c:v>
                </c:pt>
                <c:pt idx="13">
                  <c:v>0.16539999999999999</c:v>
                </c:pt>
              </c:numCache>
            </c:numRef>
          </c:yVal>
          <c:smooth val="1"/>
        </c:ser>
        <c:ser>
          <c:idx val="3"/>
          <c:order val="3"/>
          <c:tx>
            <c:v>Plate</c:v>
          </c:tx>
          <c:xVal>
            <c:numRef>
              <c:f>Coefficiente!$Q$10:$Q$24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</c:numCache>
            </c:numRef>
          </c:xVal>
          <c:yVal>
            <c:numRef>
              <c:f>Coefficiente!$S$10:$S$24</c:f>
              <c:numCache>
                <c:formatCode>General</c:formatCode>
                <c:ptCount val="15"/>
                <c:pt idx="0">
                  <c:v>-3.1130000000000001E-2</c:v>
                </c:pt>
                <c:pt idx="1">
                  <c:v>-1.4800000000000001E-2</c:v>
                </c:pt>
                <c:pt idx="2">
                  <c:v>0</c:v>
                </c:pt>
                <c:pt idx="3">
                  <c:v>1.43E-2</c:v>
                </c:pt>
                <c:pt idx="4">
                  <c:v>2.9899999999999999E-2</c:v>
                </c:pt>
                <c:pt idx="5">
                  <c:v>4.7899999999999998E-2</c:v>
                </c:pt>
                <c:pt idx="6">
                  <c:v>6.1699999999999998E-2</c:v>
                </c:pt>
                <c:pt idx="7">
                  <c:v>7.9899999999999999E-2</c:v>
                </c:pt>
                <c:pt idx="8">
                  <c:v>9.8900000000000002E-2</c:v>
                </c:pt>
                <c:pt idx="9">
                  <c:v>0.12759999999999999</c:v>
                </c:pt>
                <c:pt idx="10">
                  <c:v>0.1235</c:v>
                </c:pt>
                <c:pt idx="11">
                  <c:v>0.1208</c:v>
                </c:pt>
                <c:pt idx="12">
                  <c:v>0.1217</c:v>
                </c:pt>
                <c:pt idx="13">
                  <c:v>0.1089</c:v>
                </c:pt>
                <c:pt idx="14">
                  <c:v>0.10680000000000001</c:v>
                </c:pt>
              </c:numCache>
            </c:numRef>
          </c:yVal>
          <c:smooth val="1"/>
        </c:ser>
        <c:axId val="144540800"/>
        <c:axId val="144542720"/>
      </c:scatterChart>
      <c:valAx>
        <c:axId val="14454080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Alpha (deg)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44542720"/>
        <c:crosses val="autoZero"/>
        <c:crossBetween val="midCat"/>
      </c:valAx>
      <c:valAx>
        <c:axId val="14454272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Chm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44540800"/>
        <c:crosses val="autoZero"/>
        <c:crossBetween val="midCat"/>
      </c:valAx>
      <c:spPr>
        <a:ln>
          <a:noFill/>
        </a:ln>
      </c:spPr>
    </c:plotArea>
    <c:legend>
      <c:legendPos val="r"/>
      <c:layout/>
    </c:legend>
    <c:plotVisOnly val="1"/>
    <c:dispBlanksAs val="span"/>
  </c:chart>
  <c:printSettings>
    <c:headerFooter/>
    <c:pageMargins b="0.75000000000000022" l="0.70000000000000018" r="0.70000000000000018" t="0.75000000000000022" header="0.30000000000000032" footer="0.30000000000000032"/>
    <c:pageSetup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Tratti lineari Ch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rendline>
            <c:trendlineType val="linear"/>
            <c:intercept val="0"/>
            <c:dispEq val="1"/>
            <c:trendlineLbl>
              <c:layout/>
              <c:numFmt formatCode="General" sourceLinked="0"/>
            </c:trendlineLbl>
          </c:trendline>
          <c:xVal>
            <c:numRef>
              <c:f>Coefficiente!$A$10:$A$17</c:f>
              <c:numCache>
                <c:formatCode>General</c:formatCode>
                <c:ptCount val="8"/>
                <c:pt idx="0">
                  <c:v>-1.25</c:v>
                </c:pt>
                <c:pt idx="1">
                  <c:v>-0.92</c:v>
                </c:pt>
                <c:pt idx="2">
                  <c:v>0.02</c:v>
                </c:pt>
                <c:pt idx="3">
                  <c:v>1.06</c:v>
                </c:pt>
                <c:pt idx="4">
                  <c:v>2.02</c:v>
                </c:pt>
                <c:pt idx="5">
                  <c:v>3.03</c:v>
                </c:pt>
                <c:pt idx="6">
                  <c:v>4.0199999999999996</c:v>
                </c:pt>
                <c:pt idx="7">
                  <c:v>6.03</c:v>
                </c:pt>
              </c:numCache>
            </c:numRef>
          </c:xVal>
          <c:yVal>
            <c:numRef>
              <c:f>Coefficiente!$C$10:$C$17</c:f>
              <c:numCache>
                <c:formatCode>General</c:formatCode>
                <c:ptCount val="8"/>
                <c:pt idx="0">
                  <c:v>-2.1600000000000001E-2</c:v>
                </c:pt>
                <c:pt idx="1">
                  <c:v>-1.6799999999999999E-2</c:v>
                </c:pt>
                <c:pt idx="2">
                  <c:v>0</c:v>
                </c:pt>
                <c:pt idx="3">
                  <c:v>1.9699999999999999E-2</c:v>
                </c:pt>
                <c:pt idx="4">
                  <c:v>3.8800000000000001E-2</c:v>
                </c:pt>
                <c:pt idx="5">
                  <c:v>5.91E-2</c:v>
                </c:pt>
                <c:pt idx="6">
                  <c:v>8.1100000000000005E-2</c:v>
                </c:pt>
                <c:pt idx="7">
                  <c:v>0.1222</c:v>
                </c:pt>
              </c:numCache>
            </c:numRef>
          </c:yVal>
          <c:smooth val="1"/>
        </c:ser>
        <c:ser>
          <c:idx val="2"/>
          <c:order val="1"/>
          <c:trendline>
            <c:trendlineType val="linear"/>
            <c:dispEq val="1"/>
            <c:trendlineLbl>
              <c:layout>
                <c:manualLayout>
                  <c:x val="4.8178195463375768E-2"/>
                  <c:y val="0.32688104378820904"/>
                </c:manualLayout>
              </c:layout>
              <c:numFmt formatCode="General" sourceLinked="0"/>
            </c:trendlineLbl>
          </c:trendline>
          <c:xVal>
            <c:numRef>
              <c:f>Coefficiente!$K$16:$K$22</c:f>
              <c:numCache>
                <c:formatCode>General</c:formatCode>
                <c:ptCount val="7"/>
                <c:pt idx="0">
                  <c:v>4.03</c:v>
                </c:pt>
                <c:pt idx="1">
                  <c:v>6.14</c:v>
                </c:pt>
                <c:pt idx="2">
                  <c:v>8.02</c:v>
                </c:pt>
                <c:pt idx="3">
                  <c:v>10.02</c:v>
                </c:pt>
                <c:pt idx="4">
                  <c:v>12.02</c:v>
                </c:pt>
                <c:pt idx="5">
                  <c:v>13.02</c:v>
                </c:pt>
                <c:pt idx="6">
                  <c:v>14.02</c:v>
                </c:pt>
              </c:numCache>
            </c:numRef>
          </c:xVal>
          <c:yVal>
            <c:numRef>
              <c:f>Coefficiente!$N$16:$N$22</c:f>
              <c:numCache>
                <c:formatCode>General</c:formatCode>
                <c:ptCount val="7"/>
                <c:pt idx="0">
                  <c:v>-5.8799999999999998E-2</c:v>
                </c:pt>
                <c:pt idx="1">
                  <c:v>-1.9900000000000001E-2</c:v>
                </c:pt>
                <c:pt idx="2">
                  <c:v>1.89E-2</c:v>
                </c:pt>
                <c:pt idx="3">
                  <c:v>5.8000000000000003E-2</c:v>
                </c:pt>
                <c:pt idx="4">
                  <c:v>9.9000000000000005E-2</c:v>
                </c:pt>
                <c:pt idx="5">
                  <c:v>0.1178</c:v>
                </c:pt>
                <c:pt idx="6">
                  <c:v>0.13969999999999999</c:v>
                </c:pt>
              </c:numCache>
            </c:numRef>
          </c:yVal>
          <c:smooth val="1"/>
        </c:ser>
        <c:ser>
          <c:idx val="3"/>
          <c:order val="2"/>
          <c:trendline>
            <c:trendlineType val="linear"/>
            <c:intercept val="0"/>
            <c:dispEq val="1"/>
            <c:trendlineLbl>
              <c:layout>
                <c:manualLayout>
                  <c:x val="0.13697764943524193"/>
                  <c:y val="-5.9578423078298021E-4"/>
                </c:manualLayout>
              </c:layout>
              <c:numFmt formatCode="General" sourceLinked="0"/>
            </c:trendlineLbl>
          </c:trendline>
          <c:xVal>
            <c:numRef>
              <c:f>Coefficiente!$Q$10:$Q$19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xVal>
          <c:yVal>
            <c:numRef>
              <c:f>Coefficiente!$S$10:$S$19</c:f>
              <c:numCache>
                <c:formatCode>General</c:formatCode>
                <c:ptCount val="10"/>
                <c:pt idx="0">
                  <c:v>-3.1130000000000001E-2</c:v>
                </c:pt>
                <c:pt idx="1">
                  <c:v>-1.4800000000000001E-2</c:v>
                </c:pt>
                <c:pt idx="2">
                  <c:v>0</c:v>
                </c:pt>
                <c:pt idx="3">
                  <c:v>1.43E-2</c:v>
                </c:pt>
                <c:pt idx="4">
                  <c:v>2.9899999999999999E-2</c:v>
                </c:pt>
                <c:pt idx="5">
                  <c:v>4.7899999999999998E-2</c:v>
                </c:pt>
                <c:pt idx="6">
                  <c:v>6.1699999999999998E-2</c:v>
                </c:pt>
                <c:pt idx="7">
                  <c:v>7.9899999999999999E-2</c:v>
                </c:pt>
                <c:pt idx="8">
                  <c:v>9.8900000000000002E-2</c:v>
                </c:pt>
                <c:pt idx="9">
                  <c:v>0.12759999999999999</c:v>
                </c:pt>
              </c:numCache>
            </c:numRef>
          </c:yVal>
          <c:smooth val="1"/>
        </c:ser>
        <c:axId val="144649216"/>
        <c:axId val="144675968"/>
      </c:scatterChart>
      <c:valAx>
        <c:axId val="14464921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Alpha (deg)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44675968"/>
        <c:crosses val="autoZero"/>
        <c:crossBetween val="midCat"/>
      </c:valAx>
      <c:valAx>
        <c:axId val="14467596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Chm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44649216"/>
        <c:crosses val="autoZero"/>
        <c:crossBetween val="midCat"/>
      </c:valAx>
      <c:spPr>
        <a:ln>
          <a:noFill/>
        </a:ln>
      </c:spPr>
    </c:plotArea>
    <c:legend>
      <c:legendPos val="r"/>
      <c:layout/>
    </c:legend>
    <c:plotVisOnly val="1"/>
    <c:dispBlanksAs val="span"/>
  </c:chart>
  <c:printSettings>
    <c:headerFooter/>
    <c:pageMargins b="0.75000000000000022" l="0.70000000000000018" r="0.70000000000000018" t="0.75000000000000022" header="0.31496062992126006" footer="0.31496062992126006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Ch con angoli equivalenti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body 0°</c:v>
          </c:tx>
          <c:xVal>
            <c:numRef>
              <c:f>Coefficiente!$A$10:$A$23</c:f>
              <c:numCache>
                <c:formatCode>General</c:formatCode>
                <c:ptCount val="14"/>
                <c:pt idx="0">
                  <c:v>-1.25</c:v>
                </c:pt>
                <c:pt idx="1">
                  <c:v>-0.92</c:v>
                </c:pt>
                <c:pt idx="2">
                  <c:v>0.02</c:v>
                </c:pt>
                <c:pt idx="3">
                  <c:v>1.06</c:v>
                </c:pt>
                <c:pt idx="4">
                  <c:v>2.02</c:v>
                </c:pt>
                <c:pt idx="5">
                  <c:v>3.03</c:v>
                </c:pt>
                <c:pt idx="6">
                  <c:v>4.0199999999999996</c:v>
                </c:pt>
                <c:pt idx="7">
                  <c:v>6.03</c:v>
                </c:pt>
                <c:pt idx="8">
                  <c:v>8.02</c:v>
                </c:pt>
                <c:pt idx="9">
                  <c:v>14.02</c:v>
                </c:pt>
                <c:pt idx="10">
                  <c:v>16.03</c:v>
                </c:pt>
                <c:pt idx="11">
                  <c:v>18.05</c:v>
                </c:pt>
                <c:pt idx="12">
                  <c:v>20.059999999999999</c:v>
                </c:pt>
                <c:pt idx="13">
                  <c:v>22.06</c:v>
                </c:pt>
              </c:numCache>
            </c:numRef>
          </c:xVal>
          <c:yVal>
            <c:numRef>
              <c:f>Coefficiente!$C$10:$C$23</c:f>
              <c:numCache>
                <c:formatCode>General</c:formatCode>
                <c:ptCount val="14"/>
                <c:pt idx="0">
                  <c:v>-2.1600000000000001E-2</c:v>
                </c:pt>
                <c:pt idx="1">
                  <c:v>-1.6799999999999999E-2</c:v>
                </c:pt>
                <c:pt idx="2">
                  <c:v>0</c:v>
                </c:pt>
                <c:pt idx="3">
                  <c:v>1.9699999999999999E-2</c:v>
                </c:pt>
                <c:pt idx="4">
                  <c:v>3.8800000000000001E-2</c:v>
                </c:pt>
                <c:pt idx="5">
                  <c:v>5.91E-2</c:v>
                </c:pt>
                <c:pt idx="6">
                  <c:v>8.1100000000000005E-2</c:v>
                </c:pt>
                <c:pt idx="7">
                  <c:v>0.1222</c:v>
                </c:pt>
                <c:pt idx="8">
                  <c:v>0.12720000000000001</c:v>
                </c:pt>
                <c:pt idx="9">
                  <c:v>8.2199999999999995E-2</c:v>
                </c:pt>
                <c:pt idx="10">
                  <c:v>8.5599999999999996E-2</c:v>
                </c:pt>
                <c:pt idx="11">
                  <c:v>8.7999999999999995E-2</c:v>
                </c:pt>
                <c:pt idx="12">
                  <c:v>8.9700000000000002E-2</c:v>
                </c:pt>
                <c:pt idx="13">
                  <c:v>9.2200000000000004E-2</c:v>
                </c:pt>
              </c:numCache>
            </c:numRef>
          </c:yVal>
          <c:smooth val="1"/>
        </c:ser>
        <c:ser>
          <c:idx val="2"/>
          <c:order val="1"/>
          <c:tx>
            <c:v>body -10°</c:v>
          </c:tx>
          <c:xVal>
            <c:numRef>
              <c:f>Coefficiente!$L$10:$L$23</c:f>
              <c:numCache>
                <c:formatCode>General</c:formatCode>
                <c:ptCount val="14"/>
                <c:pt idx="0">
                  <c:v>-11.379999999999999</c:v>
                </c:pt>
                <c:pt idx="1">
                  <c:v>-10.87</c:v>
                </c:pt>
                <c:pt idx="2">
                  <c:v>-9.99</c:v>
                </c:pt>
                <c:pt idx="3">
                  <c:v>-8.99</c:v>
                </c:pt>
                <c:pt idx="4">
                  <c:v>-7.98</c:v>
                </c:pt>
                <c:pt idx="5">
                  <c:v>-6.98</c:v>
                </c:pt>
                <c:pt idx="6">
                  <c:v>-5.97</c:v>
                </c:pt>
                <c:pt idx="7">
                  <c:v>-3.8600000000000003</c:v>
                </c:pt>
                <c:pt idx="8">
                  <c:v>-1.9800000000000004</c:v>
                </c:pt>
                <c:pt idx="9">
                  <c:v>1.9999999999999574E-2</c:v>
                </c:pt>
                <c:pt idx="10">
                  <c:v>2.0199999999999996</c:v>
                </c:pt>
                <c:pt idx="11">
                  <c:v>3.0199999999999996</c:v>
                </c:pt>
                <c:pt idx="12">
                  <c:v>4.0199999999999996</c:v>
                </c:pt>
                <c:pt idx="13">
                  <c:v>6.0100000000000016</c:v>
                </c:pt>
              </c:numCache>
            </c:numRef>
          </c:xVal>
          <c:yVal>
            <c:numRef>
              <c:f>Coefficiente!$N$10:$N$23</c:f>
              <c:numCache>
                <c:formatCode>General</c:formatCode>
                <c:ptCount val="14"/>
                <c:pt idx="0">
                  <c:v>-7.0699999999999999E-2</c:v>
                </c:pt>
                <c:pt idx="1">
                  <c:v>-7.2499999999999995E-2</c:v>
                </c:pt>
                <c:pt idx="2">
                  <c:v>-7.5200000000000003E-2</c:v>
                </c:pt>
                <c:pt idx="3">
                  <c:v>-7.7600000000000002E-2</c:v>
                </c:pt>
                <c:pt idx="4">
                  <c:v>-0.08</c:v>
                </c:pt>
                <c:pt idx="5">
                  <c:v>-7.3599999999999999E-2</c:v>
                </c:pt>
                <c:pt idx="6">
                  <c:v>-5.8799999999999998E-2</c:v>
                </c:pt>
                <c:pt idx="7">
                  <c:v>-1.9900000000000001E-2</c:v>
                </c:pt>
                <c:pt idx="8">
                  <c:v>1.89E-2</c:v>
                </c:pt>
                <c:pt idx="9">
                  <c:v>5.8000000000000003E-2</c:v>
                </c:pt>
                <c:pt idx="10">
                  <c:v>9.9000000000000005E-2</c:v>
                </c:pt>
                <c:pt idx="11">
                  <c:v>0.1178</c:v>
                </c:pt>
                <c:pt idx="12">
                  <c:v>0.13969999999999999</c:v>
                </c:pt>
                <c:pt idx="13">
                  <c:v>0.16539999999999999</c:v>
                </c:pt>
              </c:numCache>
            </c:numRef>
          </c:yVal>
          <c:smooth val="1"/>
        </c:ser>
        <c:ser>
          <c:idx val="4"/>
          <c:order val="2"/>
          <c:tx>
            <c:v>lin body 0°</c:v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Coefficiente!$A$10:$A$17</c:f>
              <c:numCache>
                <c:formatCode>General</c:formatCode>
                <c:ptCount val="8"/>
                <c:pt idx="0">
                  <c:v>-1.25</c:v>
                </c:pt>
                <c:pt idx="1">
                  <c:v>-0.92</c:v>
                </c:pt>
                <c:pt idx="2">
                  <c:v>0.02</c:v>
                </c:pt>
                <c:pt idx="3">
                  <c:v>1.06</c:v>
                </c:pt>
                <c:pt idx="4">
                  <c:v>2.02</c:v>
                </c:pt>
                <c:pt idx="5">
                  <c:v>3.03</c:v>
                </c:pt>
                <c:pt idx="6">
                  <c:v>4.0199999999999996</c:v>
                </c:pt>
                <c:pt idx="7">
                  <c:v>6.03</c:v>
                </c:pt>
              </c:numCache>
            </c:numRef>
          </c:xVal>
          <c:yVal>
            <c:numRef>
              <c:f>Coefficiente!$D$10:$D$17</c:f>
              <c:numCache>
                <c:formatCode>General</c:formatCode>
                <c:ptCount val="8"/>
                <c:pt idx="0">
                  <c:v>-2.4952481768147124E-2</c:v>
                </c:pt>
                <c:pt idx="1">
                  <c:v>-1.8365026581356286E-2</c:v>
                </c:pt>
                <c:pt idx="2">
                  <c:v>3.9923970829035401E-4</c:v>
                </c:pt>
                <c:pt idx="3">
                  <c:v>2.1159704539388764E-2</c:v>
                </c:pt>
                <c:pt idx="4">
                  <c:v>4.0323210537325752E-2</c:v>
                </c:pt>
                <c:pt idx="5">
                  <c:v>6.0484815805988627E-2</c:v>
                </c:pt>
                <c:pt idx="6">
                  <c:v>8.0247181366361137E-2</c:v>
                </c:pt>
                <c:pt idx="7">
                  <c:v>0.12037077204954173</c:v>
                </c:pt>
              </c:numCache>
            </c:numRef>
          </c:yVal>
          <c:smooth val="1"/>
        </c:ser>
        <c:axId val="144579200"/>
        <c:axId val="144589568"/>
      </c:scatterChart>
      <c:valAx>
        <c:axId val="14457920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Alpha (deg)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44589568"/>
        <c:crosses val="autoZero"/>
        <c:crossBetween val="midCat"/>
      </c:valAx>
      <c:valAx>
        <c:axId val="14458956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Chm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44579200"/>
        <c:crosses val="autoZero"/>
        <c:crossBetween val="midCat"/>
      </c:valAx>
      <c:spPr>
        <a:ln>
          <a:noFill/>
        </a:ln>
      </c:spPr>
    </c:plotArea>
    <c:legend>
      <c:legendPos val="r"/>
      <c:layout/>
    </c:legend>
    <c:plotVisOnly val="1"/>
    <c:dispBlanksAs val="span"/>
  </c:chart>
  <c:printSettings>
    <c:headerFooter/>
    <c:pageMargins b="0.75000000000000044" l="0.7000000000000004" r="0.7000000000000004" t="0.75000000000000044" header="0.31496062992126028" footer="0.31496062992126028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Momento di cerniera al</a:t>
            </a:r>
            <a:r>
              <a:rPr lang="it-IT" baseline="0"/>
              <a:t> variare di alfa e delta</a:t>
            </a:r>
            <a:endParaRPr lang="it-IT"/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'Momento di cerniera'!$C$17:$C$26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'Momento di cerniera'!$D$17:$D$26</c:f>
              <c:numCache>
                <c:formatCode>General</c:formatCode>
                <c:ptCount val="10"/>
                <c:pt idx="0">
                  <c:v>0</c:v>
                </c:pt>
                <c:pt idx="1">
                  <c:v>5.0069958317237135E-3</c:v>
                </c:pt>
                <c:pt idx="2">
                  <c:v>1.0013991663447427E-2</c:v>
                </c:pt>
                <c:pt idx="3">
                  <c:v>1.502098749517114E-2</c:v>
                </c:pt>
                <c:pt idx="4">
                  <c:v>2.0027983326894854E-2</c:v>
                </c:pt>
                <c:pt idx="5">
                  <c:v>2.5034979158618572E-2</c:v>
                </c:pt>
                <c:pt idx="6">
                  <c:v>3.0041974990342279E-2</c:v>
                </c:pt>
                <c:pt idx="7">
                  <c:v>3.5048970822066004E-2</c:v>
                </c:pt>
                <c:pt idx="8">
                  <c:v>4.0055966653789708E-2</c:v>
                </c:pt>
                <c:pt idx="9">
                  <c:v>4.5062962485513426E-2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'Momento di cerniera'!$C$17:$C$26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'Momento di cerniera'!$E$17:$E$26</c:f>
              <c:numCache>
                <c:formatCode>General</c:formatCode>
                <c:ptCount val="10"/>
                <c:pt idx="0">
                  <c:v>-7.1226628887231577E-3</c:v>
                </c:pt>
                <c:pt idx="1">
                  <c:v>-2.1156670569994437E-3</c:v>
                </c:pt>
                <c:pt idx="2">
                  <c:v>2.8913287747242703E-3</c:v>
                </c:pt>
                <c:pt idx="3">
                  <c:v>7.8983246064479821E-3</c:v>
                </c:pt>
                <c:pt idx="4">
                  <c:v>1.2905320438171698E-2</c:v>
                </c:pt>
                <c:pt idx="5">
                  <c:v>1.7912316269895413E-2</c:v>
                </c:pt>
                <c:pt idx="6">
                  <c:v>2.2919312101619124E-2</c:v>
                </c:pt>
                <c:pt idx="7">
                  <c:v>2.7926307933342845E-2</c:v>
                </c:pt>
                <c:pt idx="8">
                  <c:v>3.2933303765066556E-2</c:v>
                </c:pt>
                <c:pt idx="9">
                  <c:v>3.7940299596790267E-2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'Momento di cerniera'!$C$17:$C$26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'Momento di cerniera'!$F$17:$F$26</c:f>
              <c:numCache>
                <c:formatCode>General</c:formatCode>
                <c:ptCount val="10"/>
                <c:pt idx="0">
                  <c:v>-1.4245325777446315E-2</c:v>
                </c:pt>
                <c:pt idx="1">
                  <c:v>-9.2383299457226009E-3</c:v>
                </c:pt>
                <c:pt idx="2">
                  <c:v>-4.2313341139988874E-3</c:v>
                </c:pt>
                <c:pt idx="3">
                  <c:v>7.7566171772482529E-4</c:v>
                </c:pt>
                <c:pt idx="4">
                  <c:v>5.7826575494485406E-3</c:v>
                </c:pt>
                <c:pt idx="5">
                  <c:v>1.0789653381172257E-2</c:v>
                </c:pt>
                <c:pt idx="6">
                  <c:v>1.5796649212895964E-2</c:v>
                </c:pt>
                <c:pt idx="7">
                  <c:v>2.0803645044619686E-2</c:v>
                </c:pt>
                <c:pt idx="8">
                  <c:v>2.5810640876343396E-2</c:v>
                </c:pt>
                <c:pt idx="9">
                  <c:v>3.0817636708067111E-2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'Momento di cerniera'!$C$17:$C$26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'Momento di cerniera'!$G$17:$G$26</c:f>
              <c:numCache>
                <c:formatCode>General</c:formatCode>
                <c:ptCount val="10"/>
                <c:pt idx="0">
                  <c:v>-2.1367988666169471E-2</c:v>
                </c:pt>
                <c:pt idx="1">
                  <c:v>-1.6360992834445757E-2</c:v>
                </c:pt>
                <c:pt idx="2">
                  <c:v>-1.1353997002722044E-2</c:v>
                </c:pt>
                <c:pt idx="3">
                  <c:v>-6.3470011709983324E-3</c:v>
                </c:pt>
                <c:pt idx="4">
                  <c:v>-1.3400053392746167E-3</c:v>
                </c:pt>
                <c:pt idx="5">
                  <c:v>3.6669904924490986E-3</c:v>
                </c:pt>
                <c:pt idx="6">
                  <c:v>8.6739863241728082E-3</c:v>
                </c:pt>
                <c:pt idx="7">
                  <c:v>1.368098215589653E-2</c:v>
                </c:pt>
                <c:pt idx="8">
                  <c:v>1.8687977987620241E-2</c:v>
                </c:pt>
                <c:pt idx="9">
                  <c:v>2.3694973819343955E-2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'Momento di cerniera'!$C$17:$C$26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'Momento di cerniera'!$H$17:$H$26</c:f>
              <c:numCache>
                <c:formatCode>General</c:formatCode>
                <c:ptCount val="10"/>
                <c:pt idx="0">
                  <c:v>-2.8490651554892631E-2</c:v>
                </c:pt>
                <c:pt idx="1">
                  <c:v>-2.3483655723168913E-2</c:v>
                </c:pt>
                <c:pt idx="2">
                  <c:v>-1.8476659891445202E-2</c:v>
                </c:pt>
                <c:pt idx="3">
                  <c:v>-1.3469664059721489E-2</c:v>
                </c:pt>
                <c:pt idx="4">
                  <c:v>-8.4626682279977748E-3</c:v>
                </c:pt>
                <c:pt idx="5">
                  <c:v>-3.4556723962740586E-3</c:v>
                </c:pt>
                <c:pt idx="6">
                  <c:v>1.5513234354496506E-3</c:v>
                </c:pt>
                <c:pt idx="7">
                  <c:v>6.5583192671733719E-3</c:v>
                </c:pt>
                <c:pt idx="8">
                  <c:v>1.1565315098897081E-2</c:v>
                </c:pt>
                <c:pt idx="9">
                  <c:v>1.6572310930620796E-2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'Momento di cerniera'!$C$17:$C$26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'Momento di cerniera'!$I$17:$I$26</c:f>
              <c:numCache>
                <c:formatCode>General</c:formatCode>
                <c:ptCount val="10"/>
                <c:pt idx="0">
                  <c:v>-3.561331444361579E-2</c:v>
                </c:pt>
                <c:pt idx="1">
                  <c:v>-3.0606318611892072E-2</c:v>
                </c:pt>
                <c:pt idx="2">
                  <c:v>-2.5599322780168361E-2</c:v>
                </c:pt>
                <c:pt idx="3">
                  <c:v>-2.0592326948444647E-2</c:v>
                </c:pt>
                <c:pt idx="4">
                  <c:v>-1.5585331116720932E-2</c:v>
                </c:pt>
                <c:pt idx="5">
                  <c:v>-1.0578335284997216E-2</c:v>
                </c:pt>
                <c:pt idx="6">
                  <c:v>-5.5713394532735071E-3</c:v>
                </c:pt>
                <c:pt idx="7">
                  <c:v>-5.643436215497853E-4</c:v>
                </c:pt>
                <c:pt idx="8">
                  <c:v>4.4426522101739243E-3</c:v>
                </c:pt>
                <c:pt idx="9">
                  <c:v>9.4496480418976396E-3</c:v>
                </c:pt>
              </c:numCache>
            </c:numRef>
          </c:yVal>
          <c:smooth val="1"/>
        </c:ser>
        <c:axId val="144835712"/>
        <c:axId val="144837632"/>
      </c:scatterChart>
      <c:valAx>
        <c:axId val="14483571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delta  [gradi]</a:t>
                </a:r>
              </a:p>
            </c:rich>
          </c:tx>
          <c:layout/>
        </c:title>
        <c:numFmt formatCode="General" sourceLinked="1"/>
        <c:tickLblPos val="nextTo"/>
        <c:crossAx val="144837632"/>
        <c:crosses val="autoZero"/>
        <c:crossBetween val="midCat"/>
      </c:valAx>
      <c:valAx>
        <c:axId val="14483763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H [Nm]</a:t>
                </a:r>
              </a:p>
              <a:p>
                <a:pPr>
                  <a:defRPr/>
                </a:pPr>
                <a:endParaRPr lang="it-IT"/>
              </a:p>
            </c:rich>
          </c:tx>
          <c:layout/>
        </c:title>
        <c:numFmt formatCode="General" sourceLinked="1"/>
        <c:tickLblPos val="nextTo"/>
        <c:crossAx val="144835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25</xdr:row>
      <xdr:rowOff>161925</xdr:rowOff>
    </xdr:from>
    <xdr:to>
      <xdr:col>9</xdr:col>
      <xdr:colOff>466724</xdr:colOff>
      <xdr:row>42</xdr:row>
      <xdr:rowOff>57150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25</xdr:row>
      <xdr:rowOff>152399</xdr:rowOff>
    </xdr:from>
    <xdr:to>
      <xdr:col>18</xdr:col>
      <xdr:colOff>371476</xdr:colOff>
      <xdr:row>42</xdr:row>
      <xdr:rowOff>19050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42</xdr:row>
      <xdr:rowOff>114300</xdr:rowOff>
    </xdr:from>
    <xdr:to>
      <xdr:col>18</xdr:col>
      <xdr:colOff>380999</xdr:colOff>
      <xdr:row>58</xdr:row>
      <xdr:rowOff>171451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161925</xdr:rowOff>
    </xdr:from>
    <xdr:to>
      <xdr:col>9</xdr:col>
      <xdr:colOff>428624</xdr:colOff>
      <xdr:row>59</xdr:row>
      <xdr:rowOff>57150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67542</xdr:rowOff>
    </xdr:from>
    <xdr:to>
      <xdr:col>9</xdr:col>
      <xdr:colOff>428624</xdr:colOff>
      <xdr:row>75</xdr:row>
      <xdr:rowOff>153267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539462</xdr:colOff>
      <xdr:row>59</xdr:row>
      <xdr:rowOff>58016</xdr:rowOff>
    </xdr:from>
    <xdr:to>
      <xdr:col>18</xdr:col>
      <xdr:colOff>333376</xdr:colOff>
      <xdr:row>75</xdr:row>
      <xdr:rowOff>115167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77</xdr:row>
      <xdr:rowOff>0</xdr:rowOff>
    </xdr:from>
    <xdr:to>
      <xdr:col>18</xdr:col>
      <xdr:colOff>403514</xdr:colOff>
      <xdr:row>93</xdr:row>
      <xdr:rowOff>57151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27</xdr:col>
      <xdr:colOff>400051</xdr:colOff>
      <xdr:row>44</xdr:row>
      <xdr:rowOff>57151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27</xdr:row>
      <xdr:rowOff>114299</xdr:rowOff>
    </xdr:from>
    <xdr:to>
      <xdr:col>8</xdr:col>
      <xdr:colOff>523874</xdr:colOff>
      <xdr:row>46</xdr:row>
      <xdr:rowOff>85724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T31"/>
  <sheetViews>
    <sheetView zoomScaleNormal="100" workbookViewId="0">
      <selection activeCell="N12" sqref="N12"/>
    </sheetView>
  </sheetViews>
  <sheetFormatPr defaultRowHeight="15"/>
  <cols>
    <col min="7" max="7" width="9.140625" customWidth="1"/>
  </cols>
  <sheetData>
    <row r="5" spans="1:20">
      <c r="A5" t="s">
        <v>2</v>
      </c>
    </row>
    <row r="8" spans="1:20">
      <c r="A8" t="s">
        <v>3</v>
      </c>
      <c r="F8" t="s">
        <v>4</v>
      </c>
      <c r="K8" t="s">
        <v>5</v>
      </c>
      <c r="Q8" t="s">
        <v>6</v>
      </c>
    </row>
    <row r="9" spans="1:20">
      <c r="A9" s="1" t="s">
        <v>0</v>
      </c>
      <c r="B9" s="1" t="s">
        <v>1</v>
      </c>
      <c r="C9" s="1" t="s">
        <v>9</v>
      </c>
      <c r="D9" s="1" t="s">
        <v>10</v>
      </c>
      <c r="F9" s="1" t="s">
        <v>0</v>
      </c>
      <c r="G9" s="1" t="s">
        <v>8</v>
      </c>
      <c r="H9" s="1" t="s">
        <v>1</v>
      </c>
      <c r="I9" s="1" t="s">
        <v>9</v>
      </c>
      <c r="K9" s="1" t="s">
        <v>0</v>
      </c>
      <c r="L9" s="1" t="s">
        <v>7</v>
      </c>
      <c r="M9" s="1" t="s">
        <v>1</v>
      </c>
      <c r="N9" s="1" t="s">
        <v>9</v>
      </c>
      <c r="O9" s="1" t="s">
        <v>10</v>
      </c>
      <c r="Q9" s="1" t="s">
        <v>0</v>
      </c>
      <c r="R9" s="1" t="s">
        <v>1</v>
      </c>
      <c r="S9" s="1" t="s">
        <v>9</v>
      </c>
      <c r="T9" s="1" t="s">
        <v>10</v>
      </c>
    </row>
    <row r="10" spans="1:20">
      <c r="A10" s="1">
        <v>-1.25</v>
      </c>
      <c r="B10" s="1">
        <v>-7.1300000000000002E-2</v>
      </c>
      <c r="C10" s="1">
        <v>-2.1600000000000001E-2</v>
      </c>
      <c r="D10" s="1">
        <f t="shared" ref="D10:D17" si="0">0.0199619854145177*A10</f>
        <v>-2.4952481768147124E-2</v>
      </c>
      <c r="F10" s="1">
        <v>-1.06</v>
      </c>
      <c r="G10">
        <f>F10+10</f>
        <v>8.94</v>
      </c>
      <c r="H10" s="1">
        <v>0.48730000000000001</v>
      </c>
      <c r="I10" s="1">
        <v>7.6499999999999999E-2</v>
      </c>
      <c r="K10" s="1">
        <v>-1.38</v>
      </c>
      <c r="L10">
        <f>K10-10</f>
        <v>-11.379999999999999</v>
      </c>
      <c r="M10" s="1">
        <v>-0.4758</v>
      </c>
      <c r="N10" s="1">
        <v>-7.0699999999999999E-2</v>
      </c>
      <c r="Q10" s="1">
        <v>-2</v>
      </c>
      <c r="R10" s="1">
        <v>-0.1026</v>
      </c>
      <c r="S10" s="1">
        <v>-3.1130000000000001E-2</v>
      </c>
      <c r="T10">
        <f t="shared" ref="T10:T19" si="1">0.015971*Q10</f>
        <v>-3.1941999999999998E-2</v>
      </c>
    </row>
    <row r="11" spans="1:20">
      <c r="A11" s="1">
        <v>-0.92</v>
      </c>
      <c r="B11" s="1">
        <v>-4.2099999999999999E-2</v>
      </c>
      <c r="C11" s="1">
        <v>-1.6799999999999999E-2</v>
      </c>
      <c r="D11" s="1">
        <f t="shared" si="0"/>
        <v>-1.8365026581356286E-2</v>
      </c>
      <c r="F11" s="1">
        <v>-0.89</v>
      </c>
      <c r="G11">
        <f t="shared" ref="G11:G25" si="2">F11+10</f>
        <v>9.11</v>
      </c>
      <c r="H11" s="1">
        <v>0.49759999999999999</v>
      </c>
      <c r="I11" s="1">
        <v>7.5499999999999998E-2</v>
      </c>
      <c r="K11" s="1">
        <v>-0.87</v>
      </c>
      <c r="L11">
        <f t="shared" ref="L11:L23" si="3">K11-10</f>
        <v>-10.87</v>
      </c>
      <c r="M11" s="1">
        <v>-0.46789999999999998</v>
      </c>
      <c r="N11" s="1">
        <v>-7.2499999999999995E-2</v>
      </c>
      <c r="Q11" s="1">
        <v>-1</v>
      </c>
      <c r="R11" s="1">
        <v>-3.9800000000000002E-2</v>
      </c>
      <c r="S11" s="1">
        <v>-1.4800000000000001E-2</v>
      </c>
      <c r="T11">
        <f t="shared" si="1"/>
        <v>-1.5970999999999999E-2</v>
      </c>
    </row>
    <row r="12" spans="1:20">
      <c r="A12" s="1">
        <v>0.02</v>
      </c>
      <c r="B12" s="1">
        <v>0</v>
      </c>
      <c r="C12" s="1">
        <v>0</v>
      </c>
      <c r="D12" s="1">
        <f t="shared" si="0"/>
        <v>3.9923970829035401E-4</v>
      </c>
      <c r="F12" s="1">
        <v>0</v>
      </c>
      <c r="G12">
        <f t="shared" si="2"/>
        <v>10</v>
      </c>
      <c r="H12" s="1">
        <v>0.53920000000000001</v>
      </c>
      <c r="I12" s="1">
        <v>7.3099999999999998E-2</v>
      </c>
      <c r="K12" s="1">
        <v>0.01</v>
      </c>
      <c r="L12">
        <f t="shared" si="3"/>
        <v>-9.99</v>
      </c>
      <c r="M12" s="1">
        <v>-0.44259999999999999</v>
      </c>
      <c r="N12" s="1">
        <v>-7.5200000000000003E-2</v>
      </c>
      <c r="Q12" s="1">
        <v>0</v>
      </c>
      <c r="R12" s="1">
        <v>0</v>
      </c>
      <c r="S12" s="1">
        <v>0</v>
      </c>
      <c r="T12">
        <f t="shared" si="1"/>
        <v>0</v>
      </c>
    </row>
    <row r="13" spans="1:20">
      <c r="A13" s="1">
        <v>1.06</v>
      </c>
      <c r="B13" s="1">
        <v>6.3899999999999998E-2</v>
      </c>
      <c r="C13" s="1">
        <v>1.9699999999999999E-2</v>
      </c>
      <c r="D13" s="1">
        <f t="shared" si="0"/>
        <v>2.1159704539388764E-2</v>
      </c>
      <c r="F13" s="1">
        <v>1.0900000000000001</v>
      </c>
      <c r="G13">
        <f t="shared" si="2"/>
        <v>11.09</v>
      </c>
      <c r="H13" s="1">
        <v>0.58889999999999998</v>
      </c>
      <c r="I13" s="1">
        <v>7.2499999999999995E-2</v>
      </c>
      <c r="K13" s="1">
        <v>1.01</v>
      </c>
      <c r="L13">
        <f t="shared" si="3"/>
        <v>-8.99</v>
      </c>
      <c r="M13" s="1">
        <v>-0.4098</v>
      </c>
      <c r="N13" s="1">
        <v>-7.7600000000000002E-2</v>
      </c>
      <c r="Q13" s="1">
        <v>1</v>
      </c>
      <c r="R13" s="1">
        <v>4.7100000000000003E-2</v>
      </c>
      <c r="S13" s="1">
        <v>1.43E-2</v>
      </c>
      <c r="T13">
        <f t="shared" si="1"/>
        <v>1.5970999999999999E-2</v>
      </c>
    </row>
    <row r="14" spans="1:20">
      <c r="A14" s="1">
        <v>2.02</v>
      </c>
      <c r="B14" s="1">
        <v>0.1406</v>
      </c>
      <c r="C14" s="1">
        <v>3.8800000000000001E-2</v>
      </c>
      <c r="D14" s="1">
        <f t="shared" si="0"/>
        <v>4.0323210537325752E-2</v>
      </c>
      <c r="F14" s="1">
        <v>2</v>
      </c>
      <c r="G14">
        <f t="shared" si="2"/>
        <v>12</v>
      </c>
      <c r="H14" s="1">
        <v>0.64659999999999995</v>
      </c>
      <c r="I14" s="1">
        <v>7.7600000000000002E-2</v>
      </c>
      <c r="K14" s="1">
        <v>2.02</v>
      </c>
      <c r="L14">
        <f t="shared" si="3"/>
        <v>-7.98</v>
      </c>
      <c r="M14" s="1">
        <v>-0.36899999999999999</v>
      </c>
      <c r="N14" s="1">
        <v>-0.08</v>
      </c>
      <c r="Q14" s="1">
        <v>2</v>
      </c>
      <c r="R14" s="1">
        <v>9.11E-2</v>
      </c>
      <c r="S14" s="1">
        <v>2.9899999999999999E-2</v>
      </c>
      <c r="T14">
        <f t="shared" si="1"/>
        <v>3.1941999999999998E-2</v>
      </c>
    </row>
    <row r="15" spans="1:20">
      <c r="A15" s="1">
        <v>3.03</v>
      </c>
      <c r="B15" s="1">
        <v>0.22220000000000001</v>
      </c>
      <c r="C15" s="1">
        <v>5.91E-2</v>
      </c>
      <c r="D15" s="1">
        <f t="shared" si="0"/>
        <v>6.0484815805988627E-2</v>
      </c>
      <c r="F15" s="1">
        <v>3.01</v>
      </c>
      <c r="G15">
        <f t="shared" si="2"/>
        <v>13.01</v>
      </c>
      <c r="H15" s="1">
        <v>0.66759999999999997</v>
      </c>
      <c r="I15" s="1">
        <v>7.7499999999999999E-2</v>
      </c>
      <c r="K15" s="1">
        <v>3.02</v>
      </c>
      <c r="L15">
        <f t="shared" si="3"/>
        <v>-6.98</v>
      </c>
      <c r="M15" s="1">
        <v>-0.31890000000000002</v>
      </c>
      <c r="N15" s="1">
        <v>-7.3599999999999999E-2</v>
      </c>
      <c r="O15">
        <f t="shared" ref="O15:O22" si="4">0.0152603119442837*L15</f>
        <v>-0.10651697737110023</v>
      </c>
      <c r="Q15" s="1">
        <v>3</v>
      </c>
      <c r="R15" s="1">
        <v>0.1588</v>
      </c>
      <c r="S15" s="1">
        <v>4.7899999999999998E-2</v>
      </c>
      <c r="T15">
        <f t="shared" si="1"/>
        <v>4.7912999999999997E-2</v>
      </c>
    </row>
    <row r="16" spans="1:20">
      <c r="A16" s="1">
        <v>4.0199999999999996</v>
      </c>
      <c r="B16" s="1">
        <v>0.3009</v>
      </c>
      <c r="C16" s="1">
        <v>8.1100000000000005E-2</v>
      </c>
      <c r="D16" s="1">
        <f t="shared" si="0"/>
        <v>8.0247181366361137E-2</v>
      </c>
      <c r="F16" s="1">
        <v>4.01</v>
      </c>
      <c r="G16">
        <f t="shared" si="2"/>
        <v>14.01</v>
      </c>
      <c r="H16" s="1">
        <v>0.68159999999999998</v>
      </c>
      <c r="I16" s="1">
        <v>7.7700000000000005E-2</v>
      </c>
      <c r="K16" s="1">
        <v>4.03</v>
      </c>
      <c r="L16">
        <f t="shared" si="3"/>
        <v>-5.97</v>
      </c>
      <c r="M16" s="1">
        <v>-0.2601</v>
      </c>
      <c r="N16" s="1">
        <v>-5.8799999999999998E-2</v>
      </c>
      <c r="O16">
        <f t="shared" si="4"/>
        <v>-9.1104062307373682E-2</v>
      </c>
      <c r="Q16" s="1">
        <v>4</v>
      </c>
      <c r="R16" s="1">
        <v>0.22140000000000001</v>
      </c>
      <c r="S16" s="1">
        <v>6.1699999999999998E-2</v>
      </c>
      <c r="T16">
        <f t="shared" si="1"/>
        <v>6.3883999999999996E-2</v>
      </c>
    </row>
    <row r="17" spans="1:20">
      <c r="A17" s="1">
        <v>6.03</v>
      </c>
      <c r="B17" s="1">
        <v>0.4405</v>
      </c>
      <c r="C17" s="1">
        <v>0.1222</v>
      </c>
      <c r="D17" s="1">
        <f t="shared" si="0"/>
        <v>0.12037077204954173</v>
      </c>
      <c r="F17" s="1">
        <v>6.19</v>
      </c>
      <c r="G17">
        <f t="shared" si="2"/>
        <v>16.190000000000001</v>
      </c>
      <c r="H17" s="1">
        <v>0.56989999999999996</v>
      </c>
      <c r="I17" s="1">
        <v>5.1700000000000003E-2</v>
      </c>
      <c r="K17" s="1">
        <v>6.14</v>
      </c>
      <c r="L17">
        <f t="shared" si="3"/>
        <v>-3.8600000000000003</v>
      </c>
      <c r="M17" s="1">
        <v>-0.1171</v>
      </c>
      <c r="N17" s="1">
        <v>-1.9900000000000001E-2</v>
      </c>
      <c r="O17">
        <f t="shared" si="4"/>
        <v>-5.8904804104935087E-2</v>
      </c>
      <c r="Q17" s="1">
        <v>5</v>
      </c>
      <c r="R17" s="1">
        <v>0.28520000000000001</v>
      </c>
      <c r="S17" s="1">
        <v>7.9899999999999999E-2</v>
      </c>
      <c r="T17">
        <f t="shared" si="1"/>
        <v>7.9854999999999995E-2</v>
      </c>
    </row>
    <row r="18" spans="1:20">
      <c r="A18" s="1">
        <v>8.02</v>
      </c>
      <c r="B18" s="1">
        <v>0.55940000000000001</v>
      </c>
      <c r="C18" s="1">
        <v>0.12720000000000001</v>
      </c>
      <c r="D18" s="1"/>
      <c r="F18" s="1">
        <v>8</v>
      </c>
      <c r="G18">
        <f t="shared" si="2"/>
        <v>18</v>
      </c>
      <c r="H18" s="1">
        <v>0.5806</v>
      </c>
      <c r="I18" s="1">
        <v>5.04E-2</v>
      </c>
      <c r="K18" s="1">
        <v>8.02</v>
      </c>
      <c r="L18">
        <f t="shared" si="3"/>
        <v>-1.9800000000000004</v>
      </c>
      <c r="M18" s="1">
        <v>1.23E-2</v>
      </c>
      <c r="N18" s="1">
        <v>1.89E-2</v>
      </c>
      <c r="O18">
        <f t="shared" si="4"/>
        <v>-3.0215417649681733E-2</v>
      </c>
      <c r="Q18" s="1">
        <v>6</v>
      </c>
      <c r="R18" s="1">
        <v>0.34670000000000001</v>
      </c>
      <c r="S18" s="1">
        <v>9.8900000000000002E-2</v>
      </c>
      <c r="T18">
        <f t="shared" si="1"/>
        <v>9.5825999999999995E-2</v>
      </c>
    </row>
    <row r="19" spans="1:20">
      <c r="A19" s="1">
        <v>14.02</v>
      </c>
      <c r="B19" s="1">
        <v>0.50739999999999996</v>
      </c>
      <c r="C19" s="1">
        <v>8.2199999999999995E-2</v>
      </c>
      <c r="D19" s="1"/>
      <c r="F19" s="1">
        <v>10.02</v>
      </c>
      <c r="G19">
        <f t="shared" si="2"/>
        <v>20.02</v>
      </c>
      <c r="H19" s="1">
        <v>0.62190000000000001</v>
      </c>
      <c r="I19" s="1">
        <v>5.11E-2</v>
      </c>
      <c r="K19" s="1">
        <v>10.02</v>
      </c>
      <c r="L19">
        <f t="shared" si="3"/>
        <v>1.9999999999999574E-2</v>
      </c>
      <c r="M19" s="1">
        <v>0.14960000000000001</v>
      </c>
      <c r="N19" s="1">
        <v>5.8000000000000003E-2</v>
      </c>
      <c r="O19">
        <f t="shared" si="4"/>
        <v>3.0520623888566752E-4</v>
      </c>
      <c r="Q19" s="1">
        <v>8</v>
      </c>
      <c r="R19" s="1">
        <v>0.46510000000000001</v>
      </c>
      <c r="S19" s="1">
        <v>0.12759999999999999</v>
      </c>
      <c r="T19">
        <f t="shared" si="1"/>
        <v>0.12776799999999999</v>
      </c>
    </row>
    <row r="20" spans="1:20">
      <c r="A20" s="1">
        <v>16.03</v>
      </c>
      <c r="B20" s="1">
        <v>0.54330000000000001</v>
      </c>
      <c r="C20" s="1">
        <v>8.5599999999999996E-2</v>
      </c>
      <c r="D20" s="1"/>
      <c r="F20" s="1">
        <v>12.01</v>
      </c>
      <c r="G20">
        <f t="shared" si="2"/>
        <v>22.009999999999998</v>
      </c>
      <c r="H20" s="1">
        <v>0.65480000000000005</v>
      </c>
      <c r="I20" s="1">
        <v>5.0299999999999997E-2</v>
      </c>
      <c r="K20" s="1">
        <v>12.02</v>
      </c>
      <c r="L20">
        <f t="shared" si="3"/>
        <v>2.0199999999999996</v>
      </c>
      <c r="M20" s="1">
        <v>0.29210000000000003</v>
      </c>
      <c r="N20" s="1">
        <v>9.9000000000000005E-2</v>
      </c>
      <c r="O20">
        <f t="shared" si="4"/>
        <v>3.0825830127453067E-2</v>
      </c>
      <c r="Q20" s="1">
        <v>10</v>
      </c>
      <c r="R20" s="1">
        <v>0.53390000000000004</v>
      </c>
      <c r="S20" s="1">
        <v>0.1235</v>
      </c>
    </row>
    <row r="21" spans="1:20">
      <c r="A21" s="1">
        <v>18.05</v>
      </c>
      <c r="B21" s="1">
        <v>0.59870000000000001</v>
      </c>
      <c r="C21" s="1">
        <v>8.7999999999999995E-2</v>
      </c>
      <c r="D21" s="1"/>
      <c r="F21" s="1">
        <v>14.26</v>
      </c>
      <c r="G21">
        <f t="shared" si="2"/>
        <v>24.259999999999998</v>
      </c>
      <c r="H21" s="1">
        <v>0.69930000000000003</v>
      </c>
      <c r="I21" s="1">
        <v>5.0099999999999999E-2</v>
      </c>
      <c r="K21" s="1">
        <v>13.02</v>
      </c>
      <c r="L21">
        <f t="shared" si="3"/>
        <v>3.0199999999999996</v>
      </c>
      <c r="M21" s="1">
        <v>0.35120000000000001</v>
      </c>
      <c r="N21" s="1">
        <v>0.1178</v>
      </c>
      <c r="O21">
        <f t="shared" si="4"/>
        <v>4.6086142071736766E-2</v>
      </c>
      <c r="Q21" s="1">
        <v>12</v>
      </c>
      <c r="R21" s="1">
        <v>0.60250000000000004</v>
      </c>
      <c r="S21" s="1">
        <v>0.1208</v>
      </c>
    </row>
    <row r="22" spans="1:20">
      <c r="A22" s="1">
        <v>20.059999999999999</v>
      </c>
      <c r="B22" s="1">
        <v>0.65449999999999997</v>
      </c>
      <c r="C22" s="1">
        <v>8.9700000000000002E-2</v>
      </c>
      <c r="D22" s="1"/>
      <c r="F22" s="1">
        <v>16</v>
      </c>
      <c r="G22">
        <f t="shared" si="2"/>
        <v>26</v>
      </c>
      <c r="H22" s="1">
        <v>0.74360000000000004</v>
      </c>
      <c r="I22" s="1">
        <v>5.0200000000000002E-2</v>
      </c>
      <c r="K22" s="1">
        <v>14.02</v>
      </c>
      <c r="L22">
        <f t="shared" si="3"/>
        <v>4.0199999999999996</v>
      </c>
      <c r="M22" s="1">
        <v>0.43519999999999998</v>
      </c>
      <c r="N22" s="1">
        <v>0.13969999999999999</v>
      </c>
      <c r="O22">
        <f t="shared" si="4"/>
        <v>6.1346454016020471E-2</v>
      </c>
      <c r="Q22" s="1">
        <v>14</v>
      </c>
      <c r="R22" s="1">
        <v>0.65510000000000002</v>
      </c>
      <c r="S22" s="1">
        <v>0.1217</v>
      </c>
    </row>
    <row r="23" spans="1:20">
      <c r="A23" s="1">
        <v>22.06</v>
      </c>
      <c r="B23" s="1">
        <v>0.71509999999999996</v>
      </c>
      <c r="C23" s="1">
        <v>9.2200000000000004E-2</v>
      </c>
      <c r="D23" s="1"/>
      <c r="F23" s="1">
        <v>18.05</v>
      </c>
      <c r="G23">
        <f t="shared" si="2"/>
        <v>28.05</v>
      </c>
      <c r="H23" s="1">
        <v>0.78349999999999997</v>
      </c>
      <c r="I23" s="1">
        <v>5.1799999999999999E-2</v>
      </c>
      <c r="K23" s="1">
        <v>16.010000000000002</v>
      </c>
      <c r="L23">
        <f t="shared" si="3"/>
        <v>6.0100000000000016</v>
      </c>
      <c r="M23" s="1">
        <v>0.56830000000000003</v>
      </c>
      <c r="N23" s="1">
        <v>0.16539999999999999</v>
      </c>
      <c r="Q23" s="1">
        <v>16</v>
      </c>
      <c r="R23" s="1">
        <v>0.64</v>
      </c>
      <c r="S23" s="1">
        <v>0.1089</v>
      </c>
    </row>
    <row r="24" spans="1:20">
      <c r="A24" s="1"/>
      <c r="B24" s="1"/>
      <c r="C24" s="1"/>
      <c r="D24" s="1"/>
      <c r="F24" s="1">
        <v>20.03</v>
      </c>
      <c r="G24">
        <f t="shared" si="2"/>
        <v>30.03</v>
      </c>
      <c r="H24" s="1">
        <v>0.85340000000000005</v>
      </c>
      <c r="I24" s="1">
        <v>5.1799999999999999E-2</v>
      </c>
      <c r="Q24" s="1">
        <v>18</v>
      </c>
      <c r="R24" s="1">
        <v>0.65249999999999997</v>
      </c>
      <c r="S24" s="1">
        <v>0.10680000000000001</v>
      </c>
    </row>
    <row r="25" spans="1:20">
      <c r="A25" s="1"/>
      <c r="B25" s="1"/>
      <c r="C25" s="1"/>
      <c r="D25" s="1"/>
      <c r="F25" s="1">
        <v>22.3</v>
      </c>
      <c r="G25">
        <f t="shared" si="2"/>
        <v>32.299999999999997</v>
      </c>
      <c r="H25" s="1">
        <v>0.91990000000000005</v>
      </c>
      <c r="I25" s="1">
        <v>5.1799999999999999E-2</v>
      </c>
    </row>
    <row r="26" spans="1:20">
      <c r="A26" s="1"/>
      <c r="B26" s="1"/>
      <c r="C26" s="1"/>
      <c r="D26" s="1"/>
      <c r="G26" s="1"/>
      <c r="H26" s="1"/>
      <c r="I26" s="1"/>
    </row>
    <row r="27" spans="1:20">
      <c r="A27" s="1"/>
      <c r="B27" s="1"/>
      <c r="C27" s="1"/>
      <c r="D27" s="1"/>
      <c r="E27" s="1"/>
      <c r="F27" s="1"/>
      <c r="G27" s="1"/>
    </row>
    <row r="28" spans="1:20">
      <c r="A28" s="1"/>
      <c r="B28" s="1"/>
      <c r="C28" s="1"/>
      <c r="D28" s="1"/>
      <c r="E28" s="1"/>
      <c r="F28" s="1"/>
      <c r="G28" s="1"/>
    </row>
    <row r="29" spans="1:20">
      <c r="A29" s="1"/>
      <c r="B29" s="1"/>
      <c r="C29" s="1"/>
      <c r="D29" s="1"/>
      <c r="E29" s="1"/>
      <c r="F29" s="1"/>
      <c r="G29" s="1"/>
      <c r="H29" s="1"/>
    </row>
    <row r="30" spans="1:20">
      <c r="A30" s="1"/>
      <c r="B30" s="1"/>
      <c r="C30" s="1"/>
      <c r="D30" s="1"/>
      <c r="E30" s="1"/>
      <c r="F30" s="1"/>
      <c r="G30" s="1"/>
      <c r="H30" s="1"/>
    </row>
    <row r="31" spans="1:20">
      <c r="A31" s="1"/>
      <c r="B31" s="1"/>
      <c r="C31" s="1"/>
      <c r="D31" s="1"/>
      <c r="E31" s="1"/>
      <c r="F31" s="1"/>
      <c r="G31" s="1"/>
      <c r="H31" s="1"/>
    </row>
  </sheetData>
  <pageMargins left="0.7" right="0.7" top="0.75" bottom="0.75" header="0.3" footer="0.3"/>
  <pageSetup paperSize="9" scale="9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7:N33"/>
  <sheetViews>
    <sheetView tabSelected="1" topLeftCell="A4" workbookViewId="0">
      <selection activeCell="C13" sqref="C13"/>
    </sheetView>
  </sheetViews>
  <sheetFormatPr defaultRowHeight="15"/>
  <sheetData>
    <row r="7" spans="2:14">
      <c r="B7" s="2" t="s">
        <v>11</v>
      </c>
      <c r="C7" s="1">
        <v>1.22</v>
      </c>
      <c r="E7" s="2" t="s">
        <v>17</v>
      </c>
      <c r="F7" s="2">
        <f>V/a</f>
        <v>0.2857142857142857</v>
      </c>
      <c r="G7" s="2"/>
    </row>
    <row r="8" spans="2:14">
      <c r="B8" s="2" t="s">
        <v>12</v>
      </c>
      <c r="C8" s="1">
        <v>2.2560000000000002E-3</v>
      </c>
      <c r="E8" s="2"/>
      <c r="F8" s="2"/>
      <c r="G8" s="2"/>
    </row>
    <row r="9" spans="2:14">
      <c r="B9" s="2" t="s">
        <v>13</v>
      </c>
      <c r="C9" s="1">
        <v>3.1E-2</v>
      </c>
      <c r="E9" s="2"/>
      <c r="F9" s="2"/>
      <c r="G9" s="2"/>
    </row>
    <row r="10" spans="2:14">
      <c r="B10" s="2" t="s">
        <v>14</v>
      </c>
      <c r="C10" s="1">
        <v>100</v>
      </c>
      <c r="E10" s="2"/>
      <c r="F10" s="2"/>
      <c r="G10" s="2"/>
    </row>
    <row r="11" spans="2:14">
      <c r="B11" s="2" t="s">
        <v>18</v>
      </c>
      <c r="C11" s="1">
        <v>350</v>
      </c>
    </row>
    <row r="12" spans="2:14">
      <c r="B12" s="2" t="s">
        <v>19</v>
      </c>
      <c r="C12" s="1">
        <v>0.91679999999999995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14">
      <c r="B13" s="2" t="s">
        <v>20</v>
      </c>
      <c r="C13" s="1">
        <v>0.64448000000000005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2:14"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4">
      <c r="C15" s="3" t="s">
        <v>0</v>
      </c>
      <c r="D15" s="1">
        <v>0</v>
      </c>
      <c r="E15" s="1">
        <v>-1</v>
      </c>
      <c r="F15" s="1">
        <v>-2</v>
      </c>
      <c r="G15" s="1">
        <v>-3</v>
      </c>
      <c r="H15" s="1">
        <v>-4</v>
      </c>
      <c r="I15" s="1">
        <v>-5</v>
      </c>
      <c r="J15" s="1"/>
      <c r="K15" s="1"/>
      <c r="L15" s="1"/>
      <c r="M15" s="1"/>
      <c r="N15" s="1"/>
    </row>
    <row r="16" spans="2:14">
      <c r="C16" s="1" t="s">
        <v>15</v>
      </c>
      <c r="D16" s="1" t="s">
        <v>16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>
      <c r="C17" s="1">
        <v>0</v>
      </c>
      <c r="D17" s="1">
        <f>1/2*ro*V^2*S*MAC*1/(SQRT(1-M^2))*(CHalfa*D$15/57.3+CHdelta*$C17/57.3)</f>
        <v>0</v>
      </c>
      <c r="E17" s="1">
        <f t="shared" ref="D17:I26" si="0">1/2*ro*V^2*S*MAC*1/(SQRT(1-M^2))*(CHalfa*E$15/57.3+CHdelta*$C17/57.3)</f>
        <v>-7.1226628887231577E-3</v>
      </c>
      <c r="F17" s="1">
        <f t="shared" si="0"/>
        <v>-1.4245325777446315E-2</v>
      </c>
      <c r="G17" s="1">
        <f t="shared" si="0"/>
        <v>-2.1367988666169471E-2</v>
      </c>
      <c r="H17" s="1">
        <f t="shared" si="0"/>
        <v>-2.8490651554892631E-2</v>
      </c>
      <c r="I17" s="1">
        <f t="shared" si="0"/>
        <v>-3.561331444361579E-2</v>
      </c>
      <c r="J17" s="1"/>
      <c r="K17" s="1"/>
      <c r="L17" s="1"/>
      <c r="M17" s="1"/>
      <c r="N17" s="1"/>
    </row>
    <row r="18" spans="3:14">
      <c r="C18" s="1">
        <v>1</v>
      </c>
      <c r="D18" s="1">
        <f>1/2*ro*V^2*S*MAC*1/(SQRT(1-M^2))*(CHalfa*D$15/57.3+CHdelta*$C18/57.3)</f>
        <v>5.0069958317237135E-3</v>
      </c>
      <c r="E18" s="1">
        <f t="shared" si="0"/>
        <v>-2.1156670569994437E-3</v>
      </c>
      <c r="F18" s="1">
        <f t="shared" si="0"/>
        <v>-9.2383299457226009E-3</v>
      </c>
      <c r="G18" s="1">
        <f t="shared" si="0"/>
        <v>-1.6360992834445757E-2</v>
      </c>
      <c r="H18" s="1">
        <f t="shared" si="0"/>
        <v>-2.3483655723168913E-2</v>
      </c>
      <c r="I18" s="1">
        <f t="shared" si="0"/>
        <v>-3.0606318611892072E-2</v>
      </c>
      <c r="J18" s="1"/>
      <c r="K18" s="1"/>
      <c r="L18" s="1"/>
      <c r="M18" s="1"/>
      <c r="N18" s="1"/>
    </row>
    <row r="19" spans="3:14">
      <c r="C19" s="1">
        <v>2</v>
      </c>
      <c r="D19" s="1">
        <f t="shared" si="0"/>
        <v>1.0013991663447427E-2</v>
      </c>
      <c r="E19" s="1">
        <f t="shared" si="0"/>
        <v>2.8913287747242703E-3</v>
      </c>
      <c r="F19" s="1">
        <f t="shared" si="0"/>
        <v>-4.2313341139988874E-3</v>
      </c>
      <c r="G19" s="1">
        <f t="shared" si="0"/>
        <v>-1.1353997002722044E-2</v>
      </c>
      <c r="H19" s="1">
        <f t="shared" si="0"/>
        <v>-1.8476659891445202E-2</v>
      </c>
      <c r="I19" s="1">
        <f t="shared" si="0"/>
        <v>-2.5599322780168361E-2</v>
      </c>
      <c r="J19" s="1"/>
      <c r="K19" s="1"/>
      <c r="L19" s="1"/>
      <c r="M19" s="1"/>
      <c r="N19" s="1"/>
    </row>
    <row r="20" spans="3:14">
      <c r="C20" s="1">
        <v>3</v>
      </c>
      <c r="D20" s="1">
        <f t="shared" si="0"/>
        <v>1.502098749517114E-2</v>
      </c>
      <c r="E20" s="1">
        <f t="shared" si="0"/>
        <v>7.8983246064479821E-3</v>
      </c>
      <c r="F20" s="1">
        <f t="shared" si="0"/>
        <v>7.7566171772482529E-4</v>
      </c>
      <c r="G20" s="1">
        <f t="shared" si="0"/>
        <v>-6.3470011709983324E-3</v>
      </c>
      <c r="H20" s="1">
        <f t="shared" si="0"/>
        <v>-1.3469664059721489E-2</v>
      </c>
      <c r="I20" s="1">
        <f t="shared" si="0"/>
        <v>-2.0592326948444647E-2</v>
      </c>
      <c r="J20" s="1"/>
      <c r="K20" s="1"/>
      <c r="L20" s="1"/>
      <c r="M20" s="1"/>
      <c r="N20" s="1"/>
    </row>
    <row r="21" spans="3:14">
      <c r="C21" s="1">
        <v>4</v>
      </c>
      <c r="D21" s="1">
        <f t="shared" si="0"/>
        <v>2.0027983326894854E-2</v>
      </c>
      <c r="E21" s="1">
        <f t="shared" si="0"/>
        <v>1.2905320438171698E-2</v>
      </c>
      <c r="F21" s="1">
        <f t="shared" si="0"/>
        <v>5.7826575494485406E-3</v>
      </c>
      <c r="G21" s="1">
        <f t="shared" si="0"/>
        <v>-1.3400053392746167E-3</v>
      </c>
      <c r="H21" s="1">
        <f t="shared" si="0"/>
        <v>-8.4626682279977748E-3</v>
      </c>
      <c r="I21" s="1">
        <f t="shared" si="0"/>
        <v>-1.5585331116720932E-2</v>
      </c>
      <c r="J21" s="1"/>
      <c r="K21" s="1"/>
      <c r="L21" s="1"/>
      <c r="M21" s="1"/>
      <c r="N21" s="1"/>
    </row>
    <row r="22" spans="3:14">
      <c r="C22" s="1">
        <v>5</v>
      </c>
      <c r="D22" s="1">
        <f t="shared" si="0"/>
        <v>2.5034979158618572E-2</v>
      </c>
      <c r="E22" s="1">
        <f t="shared" si="0"/>
        <v>1.7912316269895413E-2</v>
      </c>
      <c r="F22" s="1">
        <f t="shared" si="0"/>
        <v>1.0789653381172257E-2</v>
      </c>
      <c r="G22" s="1">
        <f t="shared" si="0"/>
        <v>3.6669904924490986E-3</v>
      </c>
      <c r="H22" s="1">
        <f t="shared" si="0"/>
        <v>-3.4556723962740586E-3</v>
      </c>
      <c r="I22" s="1">
        <f t="shared" si="0"/>
        <v>-1.0578335284997216E-2</v>
      </c>
      <c r="J22" s="1"/>
      <c r="K22" s="1"/>
      <c r="L22" s="1"/>
      <c r="M22" s="1"/>
      <c r="N22" s="1"/>
    </row>
    <row r="23" spans="3:14">
      <c r="C23" s="1">
        <v>6</v>
      </c>
      <c r="D23" s="1">
        <f t="shared" si="0"/>
        <v>3.0041974990342279E-2</v>
      </c>
      <c r="E23" s="1">
        <f t="shared" si="0"/>
        <v>2.2919312101619124E-2</v>
      </c>
      <c r="F23" s="1">
        <f t="shared" si="0"/>
        <v>1.5796649212895964E-2</v>
      </c>
      <c r="G23" s="1">
        <f t="shared" si="0"/>
        <v>8.6739863241728082E-3</v>
      </c>
      <c r="H23" s="1">
        <f t="shared" si="0"/>
        <v>1.5513234354496506E-3</v>
      </c>
      <c r="I23" s="1">
        <f t="shared" si="0"/>
        <v>-5.5713394532735071E-3</v>
      </c>
      <c r="J23" s="1"/>
      <c r="K23" s="1"/>
      <c r="L23" s="1"/>
      <c r="M23" s="1"/>
      <c r="N23" s="1"/>
    </row>
    <row r="24" spans="3:14">
      <c r="C24" s="1">
        <v>7</v>
      </c>
      <c r="D24" s="1">
        <f t="shared" si="0"/>
        <v>3.5048970822066004E-2</v>
      </c>
      <c r="E24" s="1">
        <f t="shared" si="0"/>
        <v>2.7926307933342845E-2</v>
      </c>
      <c r="F24" s="1">
        <f t="shared" si="0"/>
        <v>2.0803645044619686E-2</v>
      </c>
      <c r="G24" s="1">
        <f t="shared" si="0"/>
        <v>1.368098215589653E-2</v>
      </c>
      <c r="H24" s="1">
        <f t="shared" si="0"/>
        <v>6.5583192671733719E-3</v>
      </c>
      <c r="I24" s="1">
        <f t="shared" si="0"/>
        <v>-5.643436215497853E-4</v>
      </c>
      <c r="J24" s="1"/>
      <c r="K24" s="1"/>
      <c r="L24" s="1"/>
      <c r="M24" s="1"/>
      <c r="N24" s="1"/>
    </row>
    <row r="25" spans="3:14">
      <c r="C25" s="1">
        <v>8</v>
      </c>
      <c r="D25" s="1">
        <f t="shared" si="0"/>
        <v>4.0055966653789708E-2</v>
      </c>
      <c r="E25" s="1">
        <f t="shared" si="0"/>
        <v>3.2933303765066556E-2</v>
      </c>
      <c r="F25" s="1">
        <f t="shared" si="0"/>
        <v>2.5810640876343396E-2</v>
      </c>
      <c r="G25" s="1">
        <f t="shared" si="0"/>
        <v>1.8687977987620241E-2</v>
      </c>
      <c r="H25" s="1">
        <f t="shared" si="0"/>
        <v>1.1565315098897081E-2</v>
      </c>
      <c r="I25" s="1">
        <f t="shared" si="0"/>
        <v>4.4426522101739243E-3</v>
      </c>
      <c r="J25" s="1"/>
      <c r="K25" s="1"/>
      <c r="L25" s="1"/>
      <c r="M25" s="1"/>
      <c r="N25" s="1"/>
    </row>
    <row r="26" spans="3:14">
      <c r="C26" s="1">
        <v>9</v>
      </c>
      <c r="D26" s="1">
        <f t="shared" si="0"/>
        <v>4.5062962485513426E-2</v>
      </c>
      <c r="E26" s="1">
        <f t="shared" si="0"/>
        <v>3.7940299596790267E-2</v>
      </c>
      <c r="F26" s="1">
        <f t="shared" si="0"/>
        <v>3.0817636708067111E-2</v>
      </c>
      <c r="G26" s="1">
        <f t="shared" si="0"/>
        <v>2.3694973819343955E-2</v>
      </c>
      <c r="H26" s="1">
        <f t="shared" si="0"/>
        <v>1.6572310930620796E-2</v>
      </c>
      <c r="I26" s="1">
        <f t="shared" si="0"/>
        <v>9.4496480418976396E-3</v>
      </c>
      <c r="J26" s="1"/>
      <c r="K26" s="1"/>
      <c r="L26" s="1"/>
      <c r="M26" s="1"/>
      <c r="N26" s="1"/>
    </row>
    <row r="27" spans="3:14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pageMargins left="0.7" right="0.7" top="0.75" bottom="0.75" header="0.3" footer="0.3"/>
  <pageSetup paperSize="9" orientation="portrait" verticalDpi="300" r:id="rId1"/>
  <drawing r:id="rId2"/>
  <legacyDrawing r:id="rId3"/>
  <oleObjects>
    <oleObject progId="Equation.DSMT4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Coefficiente</vt:lpstr>
      <vt:lpstr>Momento di cerniera</vt:lpstr>
      <vt:lpstr>a</vt:lpstr>
      <vt:lpstr>CHalfa</vt:lpstr>
      <vt:lpstr>CHdelta</vt:lpstr>
      <vt:lpstr>M</vt:lpstr>
      <vt:lpstr>MAC</vt:lpstr>
      <vt:lpstr>ro</vt:lpstr>
      <vt:lpstr>S</vt:lpstr>
      <vt:lpstr>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2012-03-28T10:31:05Z</dcterms:modified>
</cp:coreProperties>
</file>