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E1CD9648-CE55-4695-B58C-1CD1610C000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10" i="1"/>
  <c r="D11" i="1"/>
  <c r="D9" i="1"/>
  <c r="D3" i="1"/>
  <c r="D2" i="1"/>
  <c r="D8" i="1"/>
  <c r="D17" i="1"/>
  <c r="L2" i="1"/>
  <c r="D16" i="1"/>
  <c r="D15" i="1"/>
  <c r="D14" i="1"/>
  <c r="D5" i="1"/>
  <c r="D4" i="1"/>
  <c r="I17" i="1"/>
  <c r="B3" i="1"/>
  <c r="B10" i="1"/>
  <c r="B15" i="1"/>
  <c r="B16" i="1"/>
  <c r="I11" i="1"/>
  <c r="B8" i="1"/>
  <c r="I14" i="1"/>
  <c r="B14" i="1"/>
  <c r="I5" i="1"/>
  <c r="B2" i="1"/>
  <c r="I16" i="1"/>
  <c r="B17" i="1"/>
  <c r="B4" i="1"/>
  <c r="B11" i="1"/>
  <c r="B5" i="1"/>
  <c r="F11" i="1"/>
  <c r="I2" i="1"/>
  <c r="F10" i="1"/>
  <c r="B9" i="1"/>
  <c r="I4" i="1"/>
  <c r="F14" i="1"/>
  <c r="I3" i="1"/>
  <c r="I8" i="1"/>
  <c r="I10" i="1"/>
  <c r="F9" i="1"/>
  <c r="I15" i="1"/>
  <c r="F3" i="1"/>
  <c r="I9" i="1"/>
  <c r="F15" i="1"/>
  <c r="F5" i="1"/>
  <c r="F2" i="1"/>
  <c r="F17" i="1"/>
  <c r="F4" i="1"/>
  <c r="F16" i="1"/>
  <c r="F8" i="1"/>
  <c r="D5" i="3" l="1"/>
  <c r="E8" i="1"/>
  <c r="E14" i="1"/>
  <c r="E16" i="1"/>
  <c r="E2" i="1"/>
  <c r="E15" i="1"/>
  <c r="E10" i="1"/>
  <c r="E5" i="1"/>
  <c r="E11" i="1"/>
  <c r="E9" i="1"/>
  <c r="E17" i="1"/>
  <c r="E4" i="1"/>
  <c r="E3" i="1"/>
  <c r="I25" i="1" l="1"/>
  <c r="F7" i="3"/>
  <c r="J25" i="1" s="1"/>
  <c r="G15" i="1"/>
  <c r="G3" i="1"/>
  <c r="G10" i="1"/>
  <c r="G17" i="1"/>
  <c r="G8" i="1"/>
  <c r="G5" i="1"/>
  <c r="G14" i="1"/>
  <c r="G11" i="1"/>
  <c r="G2" i="1"/>
  <c r="G4" i="1"/>
  <c r="G9" i="1"/>
  <c r="G16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<sst xmlns="http://schemas.openxmlformats.org/spreadsheetml/2006/main" count="60" uniqueCount="46">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</sst>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3762.4</v>
        <stp/>
        <stp>IF1908.CFE</stp>
        <stp>Rt_Price</stp>
        <tr r="D3" s="1"/>
      </tp>
      <tp>
        <v>3754.6</v>
        <stp/>
        <stp>IF1909.CFE</stp>
        <stp>Rt_Price</stp>
        <tr r="D4" s="1"/>
      </tp>
      <tp>
        <v>2874</v>
        <stp/>
        <stp>IH1907.CFE</stp>
        <stp>Rt_Price</stp>
        <tr r="D8" s="1"/>
      </tp>
      <tp>
        <v>4708.2</v>
        <stp/>
        <stp>IC1909.CFE</stp>
        <stp>Rt_Price</stp>
        <tr r="D16" s="1"/>
      </tp>
      <tp>
        <v>4765.2</v>
        <stp/>
        <stp>IC1908.CFE</stp>
        <stp>Rt_Price</stp>
        <tr r="D15" s="1"/>
      </tp>
      <tp>
        <v>4829.4000000000005</v>
        <stp/>
        <stp>IC1907.CFE</stp>
        <stp>Rt_Price</stp>
        <tr r="D14" s="1"/>
      </tp>
      <tp>
        <v>2871.4</v>
        <stp/>
        <stp>IH1908.CFE</stp>
        <stp>Rt_Price</stp>
        <tr r="D9" s="1"/>
      </tp>
      <tp>
        <v>3771.4</v>
        <stp/>
        <stp>IF1907.CFE</stp>
        <stp>Rt_Price</stp>
        <tr r="D2" s="1"/>
      </tp>
      <tp>
        <v>2870.8</v>
        <stp/>
        <stp>IH1909.CFE</stp>
        <stp>Rt_Price</stp>
        <tr r="D10" s="1"/>
      </tp>
      <tp>
        <v>2888</v>
        <stp/>
        <stp>IH1912.CFE</stp>
        <stp>Rt_Price</stp>
        <tr r="D11" s="1"/>
      </tp>
      <tp>
        <v>3750.6</v>
        <stp/>
        <stp>IF1912.CFE</stp>
        <stp>Rt_Price</stp>
        <tr r="D5" s="1"/>
      </tp>
      <tp>
        <v>4594</v>
        <stp/>
        <stp>IC1912.CFE</stp>
        <stp>Rt_Price</stp>
        <tr r="D17" s="1"/>
      </tp>
      <tp>
        <v>3793.13</v>
        <stp/>
        <stp>000300.SH</stp>
        <stp>Rt_Price</stp>
        <tr r="E3" s="1"/>
        <tr r="E4" s="1"/>
        <tr r="E5" s="1"/>
        <tr r="E2" s="1"/>
        <tr r="L2" s="1"/>
      </tp>
      <tp>
        <v>2881.55</v>
        <stp/>
        <stp>000016.SH</stp>
        <stp>Rt_Price</stp>
        <tr r="E9" s="1"/>
        <tr r="E11" s="1"/>
        <tr r="E10" s="1"/>
        <tr r="E8" s="1"/>
      </tp>
      <tp>
        <v>4881.62</v>
        <stp/>
        <stp>000905.SH</stp>
        <stp>Rt_Price</stp>
        <tr r="E17" s="1"/>
        <tr r="E15" s="1"/>
        <tr r="E16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N17" sqref="N17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43654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3771.4</v>
      </c>
      <c r="E2" s="10">
        <f>D2-RTD("wdf.rtq",,"000300.SH","Rt_Price")</f>
        <v>-21.730000000000018</v>
      </c>
      <c r="F2" s="28">
        <f ca="1">[1]!s_dq_close(C2,$K$1)-[1]!i_dq_close("000300.SH",$K$1)</f>
        <v>-22.789699999999812</v>
      </c>
      <c r="G2" s="11">
        <f>E2/[1]!i_dq_close("000300.SH","")</f>
        <v>-5.7287785334627543E-3</v>
      </c>
      <c r="H2" s="12">
        <f ca="1">365*G2/(I2-TODAY())</f>
        <v>-0.20910041647139055</v>
      </c>
      <c r="I2" s="9" t="str">
        <f>[1]!s_info_lddate(C2)</f>
        <v>2019-07-19</v>
      </c>
      <c r="K2" s="26">
        <f ca="1">TODAY()</f>
        <v>43655</v>
      </c>
      <c r="L2" s="29">
        <f>RTD("wdf.rtq",,"000300.SH","Rt_Price")</f>
        <v>3793.13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3762.4</v>
      </c>
      <c r="E3" s="10">
        <f>D3-RTD("wdf.rtq",,"000300.SH","Rt_Price")</f>
        <v>-30.730000000000018</v>
      </c>
      <c r="F3" s="28">
        <f ca="1">[1]!s_dq_close(C3,$K$1)-[1]!i_dq_close("000300.SH",$K$1)</f>
        <v>-32.389699999999721</v>
      </c>
      <c r="G3" s="11">
        <f>E3/[1]!i_dq_close("000300.SH","")</f>
        <v>-8.101489384873926E-3</v>
      </c>
      <c r="H3" s="12">
        <f ca="1">365*G3/(I3-TODAY())</f>
        <v>-7.7816937512604809E-2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3754.6</v>
      </c>
      <c r="E4" s="10">
        <f>D4-RTD("wdf.rtq",,"000300.SH","Rt_Price")</f>
        <v>-38.5300000000002</v>
      </c>
      <c r="F4" s="28">
        <f ca="1">[1]!s_dq_close(C4,$K$1)-[1]!i_dq_close("000300.SH",$K$1)</f>
        <v>-36.189699999999903</v>
      </c>
      <c r="G4" s="11">
        <f>E4/[1]!i_dq_close("000300.SH","")</f>
        <v>-1.0157838789430322E-2</v>
      </c>
      <c r="H4" s="12">
        <f t="shared" ref="H4" ca="1" si="0">365*G4/(I4-TODAY())</f>
        <v>-5.078919394715161E-2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3750.6</v>
      </c>
      <c r="E5" s="10">
        <f>D5-RTD("wdf.rtq",,"000300.SH","Rt_Price")</f>
        <v>-42.5300000000002</v>
      </c>
      <c r="F5" s="28">
        <f ca="1">[1]!s_dq_close(C5,$K$1)-[1]!i_dq_close("000300.SH",$K$1)</f>
        <v>-44.789699999999812</v>
      </c>
      <c r="G5" s="11">
        <f>E5/[1]!i_dq_close("000300.SH","")</f>
        <v>-1.1212376945613065E-2</v>
      </c>
      <c r="H5" s="12">
        <f ca="1">365*G5/(I5-TODAY())</f>
        <v>-2.4954375519199809E-2</v>
      </c>
      <c r="I5" s="9" t="str">
        <f>[1]!s_info_lddate(C5)</f>
        <v>2019-12-20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2874</v>
      </c>
      <c r="E8" s="10">
        <f>D8-RTD("wdf.rtq",,"000016.SH","Rt_Price")</f>
        <v>-7.5500000000001819</v>
      </c>
      <c r="F8" s="10">
        <f ca="1">[1]!s_dq_close(C8,$K$1)-[1]!i_dq_close("000016.SH",$K$1)</f>
        <v>-13.3121000000001</v>
      </c>
      <c r="G8" s="11">
        <f>E8/[1]!i_dq_close("000016.SH","")</f>
        <v>-2.6201160992531149E-3</v>
      </c>
      <c r="H8" s="12">
        <f ca="1">365*G8/(I8-TODAY())</f>
        <v>-9.5634237622738691E-2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2871.4</v>
      </c>
      <c r="E9" s="10">
        <f>D9-RTD("wdf.rtq",,"000016.SH","Rt_Price")</f>
        <v>-10.150000000000091</v>
      </c>
      <c r="F9" s="10">
        <f ca="1">[1]!s_dq_close(C9,$K$1)-[1]!i_dq_close("000016.SH",$K$1)</f>
        <v>-14.512099999999919</v>
      </c>
      <c r="G9" s="11">
        <f>E9/[1]!i_dq_close("000016.SH","")</f>
        <v>-3.5224077360819488E-3</v>
      </c>
      <c r="H9" s="12">
        <f ca="1">365*G9/(I9-TODAY())</f>
        <v>-3.3833653254471352E-2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2870.8</v>
      </c>
      <c r="E10" s="10">
        <f>D10-RTD("wdf.rtq",,"000016.SH","Rt_Price")</f>
        <v>-10.75</v>
      </c>
      <c r="F10" s="10">
        <f ca="1">[1]!s_dq_close(C10,$K$1)-[1]!i_dq_close("000016.SH",$K$1)</f>
        <v>-14.712099999999737</v>
      </c>
      <c r="G10" s="11">
        <f>E10/[1]!i_dq_close("000016.SH","")</f>
        <v>-3.7306288830424245E-3</v>
      </c>
      <c r="H10" s="12">
        <f ca="1">365*G10/(I10-TODAY())</f>
        <v>-1.8653144415212125E-2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2888</v>
      </c>
      <c r="E11" s="10">
        <f>D11-RTD("wdf.rtq",,"000016.SH","Rt_Price")</f>
        <v>6.4499999999998181</v>
      </c>
      <c r="F11" s="10">
        <f ca="1">[1]!s_dq_close(C11,$K$1)-[1]!i_dq_close("000016.SH",$K$1)</f>
        <v>-5.3121000000001004</v>
      </c>
      <c r="G11" s="11">
        <f>E11/[1]!i_dq_close("000016.SH","")</f>
        <v>2.2383773298253916E-3</v>
      </c>
      <c r="H11" s="12">
        <f ca="1">365*G11/(I11-TODAY())</f>
        <v>4.9817544230869992E-3</v>
      </c>
      <c r="I11" s="9" t="str">
        <f>[1]!s_info_lddate(C11)</f>
        <v>2019-12-20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4829.4000000000005</v>
      </c>
      <c r="E14" s="10">
        <f>D14-RTD("wdf.rtq",,"000905.SH","Rt_Price")</f>
        <v>-52.219999999999345</v>
      </c>
      <c r="F14" s="10">
        <f ca="1">[1]!s_dq_close(C14,$K$1)-[1]!i_dq_close("000905.SH",$K$1)</f>
        <v>-49.180699999999888</v>
      </c>
      <c r="G14" s="11">
        <f>E14/[1]!i_dq_close("000905.SH","")</f>
        <v>-1.0697260860039564E-2</v>
      </c>
      <c r="H14" s="12">
        <f ca="1">365*G14/(I14-TODAY())</f>
        <v>-0.39045002139144408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4765.2</v>
      </c>
      <c r="E15" s="10">
        <f>D15-RTD("wdf.rtq",,"000905.SH","Rt_Price")</f>
        <v>-116.42000000000007</v>
      </c>
      <c r="F15" s="10">
        <f ca="1">[1]!s_dq_close(C15,$K$1)-[1]!i_dq_close("000905.SH",$K$1)</f>
        <v>-102.78070000000025</v>
      </c>
      <c r="G15" s="11">
        <f>E15/[1]!i_dq_close("000905.SH","")</f>
        <v>-2.3848623311486451E-2</v>
      </c>
      <c r="H15" s="12">
        <f ca="1">365*G15/(I15-TODAY())</f>
        <v>-0.22907230286033037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4708.2</v>
      </c>
      <c r="E16" s="10">
        <f>D16-RTD("wdf.rtq",,"000905.SH","Rt_Price")</f>
        <v>-173.42000000000007</v>
      </c>
      <c r="F16" s="10">
        <f ca="1">[1]!s_dq_close(C16,$K$1)-[1]!i_dq_close("000905.SH",$K$1)</f>
        <v>-163.58070000000043</v>
      </c>
      <c r="G16" s="11">
        <f>E16/[1]!i_dq_close("000905.SH","")</f>
        <v>-3.552506660949991E-2</v>
      </c>
      <c r="H16" s="12">
        <f t="shared" ref="H16" ca="1" si="1">365*G16/(I16-TODAY())</f>
        <v>-0.17762533304749956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4594</v>
      </c>
      <c r="E17" s="10">
        <f>D17-RTD("wdf.rtq",,"000905.SH","Rt_Price")</f>
        <v>-287.61999999999989</v>
      </c>
      <c r="F17" s="10">
        <f ca="1">[1]!s_dq_close(C17,$K$1)-[1]!i_dq_close("000905.SH",$K$1)</f>
        <v>-280.78070000000025</v>
      </c>
      <c r="G17" s="11">
        <f>E17/[1]!i_dq_close("000905.SH","")</f>
        <v>-5.891892318201105E-2</v>
      </c>
      <c r="H17" s="12">
        <f t="shared" ref="H17" ca="1" si="2">365*G17/(I17-TODAY())</f>
        <v>-0.13113053025264654</v>
      </c>
      <c r="I17" s="9" t="str">
        <f>[1]!s_info_lddate(C17)</f>
        <v>2019-12-20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21.61</v>
      </c>
      <c r="H25" s="18">
        <f>G25/100</f>
        <v>0.21609999999999999</v>
      </c>
      <c r="I25" s="15">
        <f>_xlfn.STDEV.S(Sheet3!D5:D34)*SQRT(260)</f>
        <v>0.18588707027702056</v>
      </c>
      <c r="J25" s="19">
        <f>H25-Sheet3!F7</f>
        <v>3.0212929722979426E-2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43612</v>
      </c>
      <c r="B4" s="23">
        <f>[1]!WSD("510050.SH",B3:B3,"-30TD","","TradingCalendar=SSE","rptType=1","ShowCodes=N","ShowParams=Y","cols=1;rows=31")</f>
        <v>2.714</v>
      </c>
    </row>
    <row r="5" spans="1:6" x14ac:dyDescent="0.15">
      <c r="A5" s="32">
        <v>43613</v>
      </c>
      <c r="B5" s="23">
        <v>2.7330000000000001</v>
      </c>
      <c r="D5">
        <f>LN(B5/B4)</f>
        <v>6.9763455332536488E-3</v>
      </c>
    </row>
    <row r="6" spans="1:6" x14ac:dyDescent="0.15">
      <c r="A6" s="32">
        <v>43614</v>
      </c>
      <c r="B6" s="23">
        <v>2.7480000000000002</v>
      </c>
      <c r="D6">
        <f t="shared" ref="D6:D9" si="0">LN(B6/B5)</f>
        <v>5.4734674141719069E-3</v>
      </c>
      <c r="F6" s="4" t="s">
        <v>12</v>
      </c>
    </row>
    <row r="7" spans="1:6" x14ac:dyDescent="0.15">
      <c r="A7" s="32">
        <v>43615</v>
      </c>
      <c r="B7" s="23">
        <v>2.7370000000000001</v>
      </c>
      <c r="D7">
        <f t="shared" si="0"/>
        <v>-4.0109443015609383E-3</v>
      </c>
      <c r="F7" s="4">
        <f>_xlfn.STDEV.S(D5:D34)*SQRT(260)</f>
        <v>0.18588707027702056</v>
      </c>
    </row>
    <row r="8" spans="1:6" x14ac:dyDescent="0.15">
      <c r="A8" s="32">
        <v>43616</v>
      </c>
      <c r="B8" s="23">
        <v>2.7280000000000002</v>
      </c>
      <c r="D8">
        <f t="shared" si="0"/>
        <v>-3.2936900773263512E-3</v>
      </c>
    </row>
    <row r="9" spans="1:6" x14ac:dyDescent="0.15">
      <c r="A9" s="32">
        <v>43619</v>
      </c>
      <c r="B9" s="23">
        <v>2.74</v>
      </c>
      <c r="D9">
        <f t="shared" si="0"/>
        <v>4.3891804187631868E-3</v>
      </c>
    </row>
    <row r="10" spans="1:6" x14ac:dyDescent="0.15">
      <c r="A10" s="32">
        <v>43620</v>
      </c>
      <c r="B10" s="23">
        <v>2.722</v>
      </c>
      <c r="D10">
        <f>LN(B10/B9)</f>
        <v>-6.5910161707046647E-3</v>
      </c>
    </row>
    <row r="11" spans="1:6" x14ac:dyDescent="0.15">
      <c r="A11" s="32">
        <v>43621</v>
      </c>
      <c r="B11" s="23">
        <v>2.718</v>
      </c>
      <c r="D11">
        <f>LN(B11/B10)</f>
        <v>-1.4705885003223535E-3</v>
      </c>
    </row>
    <row r="12" spans="1:6" x14ac:dyDescent="0.15">
      <c r="A12" s="32">
        <v>43622</v>
      </c>
      <c r="B12" s="23">
        <v>2.7040000000000002</v>
      </c>
      <c r="D12">
        <f t="shared" ref="D12:D33" si="1">LN(B12/B11)</f>
        <v>-5.1641575482342635E-3</v>
      </c>
    </row>
    <row r="13" spans="1:6" x14ac:dyDescent="0.15">
      <c r="A13" s="32">
        <v>43626</v>
      </c>
      <c r="B13" s="23">
        <v>2.7389999999999999</v>
      </c>
      <c r="D13">
        <f t="shared" si="1"/>
        <v>1.2860732100223336E-2</v>
      </c>
    </row>
    <row r="14" spans="1:6" x14ac:dyDescent="0.15">
      <c r="A14" s="32">
        <v>43627</v>
      </c>
      <c r="B14" s="23">
        <v>2.8140000000000001</v>
      </c>
      <c r="D14">
        <f t="shared" si="1"/>
        <v>2.7014068411256163E-2</v>
      </c>
    </row>
    <row r="15" spans="1:6" x14ac:dyDescent="0.15">
      <c r="A15" s="32">
        <v>43628</v>
      </c>
      <c r="B15" s="23">
        <v>2.802</v>
      </c>
      <c r="D15">
        <f t="shared" si="1"/>
        <v>-4.2735107773820497E-3</v>
      </c>
    </row>
    <row r="16" spans="1:6" x14ac:dyDescent="0.15">
      <c r="A16" s="32">
        <v>43629</v>
      </c>
      <c r="B16" s="23">
        <v>2.7959999999999998</v>
      </c>
      <c r="D16">
        <f t="shared" si="1"/>
        <v>-2.1436235432515643E-3</v>
      </c>
    </row>
    <row r="17" spans="1:4" x14ac:dyDescent="0.15">
      <c r="A17" s="32">
        <v>43630</v>
      </c>
      <c r="B17" s="23">
        <v>2.79</v>
      </c>
      <c r="D17">
        <f t="shared" si="1"/>
        <v>-2.1482285382894949E-3</v>
      </c>
    </row>
    <row r="18" spans="1:4" x14ac:dyDescent="0.15">
      <c r="A18" s="32">
        <v>43633</v>
      </c>
      <c r="B18" s="23">
        <v>2.7989999999999999</v>
      </c>
      <c r="D18">
        <f t="shared" si="1"/>
        <v>3.2206147000421572E-3</v>
      </c>
    </row>
    <row r="19" spans="1:4" x14ac:dyDescent="0.15">
      <c r="A19" s="32">
        <v>43634</v>
      </c>
      <c r="B19" s="23">
        <v>2.81</v>
      </c>
      <c r="D19">
        <f t="shared" si="1"/>
        <v>3.9222728123378681E-3</v>
      </c>
    </row>
    <row r="20" spans="1:4" x14ac:dyDescent="0.15">
      <c r="A20" s="32">
        <v>43635</v>
      </c>
      <c r="B20" s="23">
        <v>2.8559999999999999</v>
      </c>
      <c r="D20">
        <f t="shared" si="1"/>
        <v>1.6237561131683526E-2</v>
      </c>
    </row>
    <row r="21" spans="1:4" x14ac:dyDescent="0.15">
      <c r="A21" s="32">
        <v>43636</v>
      </c>
      <c r="B21" s="23">
        <v>2.9540000000000002</v>
      </c>
      <c r="D21">
        <f t="shared" si="1"/>
        <v>3.3738139631850204E-2</v>
      </c>
    </row>
    <row r="22" spans="1:4" x14ac:dyDescent="0.15">
      <c r="A22" s="32">
        <v>43637</v>
      </c>
      <c r="B22" s="23">
        <v>2.9529999999999998</v>
      </c>
      <c r="D22">
        <f t="shared" si="1"/>
        <v>-3.3858134740256393E-4</v>
      </c>
    </row>
    <row r="23" spans="1:4" x14ac:dyDescent="0.15">
      <c r="A23" s="32">
        <v>43640</v>
      </c>
      <c r="B23" s="23">
        <v>2.9590000000000001</v>
      </c>
      <c r="D23">
        <f t="shared" si="1"/>
        <v>2.0297706562869547E-3</v>
      </c>
    </row>
    <row r="24" spans="1:4" x14ac:dyDescent="0.15">
      <c r="A24" s="32">
        <v>43641</v>
      </c>
      <c r="B24" s="23">
        <v>2.919</v>
      </c>
      <c r="D24">
        <f t="shared" si="1"/>
        <v>-1.3610281546094951E-2</v>
      </c>
    </row>
    <row r="25" spans="1:4" x14ac:dyDescent="0.15">
      <c r="A25" s="32">
        <v>43642</v>
      </c>
      <c r="B25" s="23">
        <v>2.9159999999999999</v>
      </c>
      <c r="D25">
        <f t="shared" si="1"/>
        <v>-1.0282777255660436E-3</v>
      </c>
    </row>
    <row r="26" spans="1:4" x14ac:dyDescent="0.15">
      <c r="A26" s="32">
        <v>43643</v>
      </c>
      <c r="B26" s="23">
        <v>2.9550000000000001</v>
      </c>
      <c r="D26">
        <f t="shared" si="1"/>
        <v>1.3285836711649937E-2</v>
      </c>
    </row>
    <row r="27" spans="1:4" x14ac:dyDescent="0.15">
      <c r="A27" s="32">
        <v>43644</v>
      </c>
      <c r="B27" s="23">
        <v>2.952</v>
      </c>
      <c r="D27">
        <f t="shared" si="1"/>
        <v>-1.0157441198355276E-3</v>
      </c>
    </row>
    <row r="28" spans="1:4" x14ac:dyDescent="0.15">
      <c r="A28" s="32">
        <v>43647</v>
      </c>
      <c r="B28" s="23">
        <v>3.02</v>
      </c>
      <c r="D28">
        <f t="shared" si="1"/>
        <v>2.2773924648552275E-2</v>
      </c>
    </row>
    <row r="29" spans="1:4" x14ac:dyDescent="0.15">
      <c r="A29" s="32">
        <v>43648</v>
      </c>
      <c r="B29" s="23">
        <v>3.016</v>
      </c>
      <c r="D29">
        <f t="shared" si="1"/>
        <v>-1.325381241068682E-3</v>
      </c>
    </row>
    <row r="30" spans="1:4" x14ac:dyDescent="0.15">
      <c r="A30" s="32">
        <v>43649</v>
      </c>
      <c r="B30" s="23">
        <v>2.9870000000000001</v>
      </c>
      <c r="D30">
        <f t="shared" si="1"/>
        <v>-9.6619109117368589E-3</v>
      </c>
    </row>
    <row r="31" spans="1:4" x14ac:dyDescent="0.15">
      <c r="A31" s="32">
        <v>43650</v>
      </c>
      <c r="B31" s="23">
        <v>2.976</v>
      </c>
      <c r="D31">
        <f t="shared" si="1"/>
        <v>-3.6894222631273003E-3</v>
      </c>
    </row>
    <row r="32" spans="1:4" x14ac:dyDescent="0.15">
      <c r="A32" s="32">
        <v>43651</v>
      </c>
      <c r="B32" s="23">
        <v>2.9870000000000001</v>
      </c>
      <c r="D32">
        <f t="shared" si="1"/>
        <v>3.6894222631272825E-3</v>
      </c>
    </row>
    <row r="33" spans="1:4" x14ac:dyDescent="0.15">
      <c r="A33" s="32">
        <v>43654</v>
      </c>
      <c r="B33" s="23">
        <v>2.9239999999999999</v>
      </c>
      <c r="D33">
        <f t="shared" si="1"/>
        <v>-2.1316997346440762E-2</v>
      </c>
    </row>
    <row r="34" spans="1:4" x14ac:dyDescent="0.15">
      <c r="A34" s="32">
        <v>43655</v>
      </c>
      <c r="B34" s="23">
        <v>2.9140000000000001</v>
      </c>
      <c r="D34">
        <f>LN(B34/B33)</f>
        <v>-3.4258341145188618E-3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2019-07-09T10:54:26Z</dcterms:modified>
</cp:coreProperties>
</file>