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codeName="ThisWorkbook" defaultThemeVersion="124226"/>
  <xr:revisionPtr revIDLastSave="0" documentId="13_ncr:1_{B230083E-2E99-43D5-A292-5E82E03029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4" i="3"/>
  <c r="K1" i="1"/>
  <c r="D17" i="1"/>
  <c r="D15" i="1"/>
  <c r="D4" i="1"/>
  <c r="D16" i="1"/>
  <c r="D14" i="1"/>
  <c r="L2" i="1"/>
  <c r="D2" i="1"/>
  <c r="D8" i="1"/>
  <c r="I4" i="1"/>
  <c r="I8" i="1"/>
  <c r="B17" i="1"/>
  <c r="I5" i="1"/>
  <c r="B10" i="1"/>
  <c r="I3" i="1"/>
  <c r="B16" i="1"/>
  <c r="B4" i="1"/>
  <c r="I15" i="1"/>
  <c r="I10" i="1"/>
  <c r="B8" i="1"/>
  <c r="I2" i="1"/>
  <c r="I14" i="1"/>
  <c r="B9" i="1"/>
  <c r="B5" i="1"/>
  <c r="I9" i="1"/>
  <c r="I16" i="1"/>
  <c r="B15" i="1"/>
  <c r="I11" i="1"/>
  <c r="B11" i="1"/>
  <c r="B3" i="1"/>
  <c r="B14" i="1"/>
  <c r="I17" i="1"/>
  <c r="B2" i="1"/>
  <c r="F10" i="1"/>
  <c r="F17" i="1"/>
  <c r="F8" i="1"/>
  <c r="F2" i="1"/>
  <c r="F14" i="1"/>
  <c r="F4" i="1"/>
  <c r="F11" i="1"/>
  <c r="F16" i="1"/>
  <c r="F3" i="1"/>
  <c r="F5" i="1"/>
  <c r="F15" i="1"/>
  <c r="D5" i="3" l="1"/>
  <c r="E2" i="1"/>
  <c r="D3" i="1"/>
  <c r="E15" i="1"/>
  <c r="D11" i="1"/>
  <c r="E4" i="1"/>
  <c r="D10" i="1"/>
  <c r="E16" i="1"/>
  <c r="E8" i="1"/>
  <c r="E14" i="1"/>
  <c r="D9" i="1"/>
  <c r="E17" i="1"/>
  <c r="D5" i="1"/>
  <c r="F9" i="1"/>
  <c r="I25" i="1" l="1"/>
  <c r="F7" i="3"/>
  <c r="J25" i="1" s="1"/>
  <c r="E10" i="1"/>
  <c r="E3" i="1"/>
  <c r="E11" i="1"/>
  <c r="E9" i="1"/>
  <c r="E5" i="1"/>
  <c r="G9" i="1"/>
  <c r="G4" i="1"/>
  <c r="G11" i="1"/>
  <c r="G5" i="1"/>
  <c r="G16" i="1"/>
  <c r="G15" i="1"/>
  <c r="G2" i="1"/>
  <c r="G10" i="1"/>
  <c r="G8" i="1"/>
  <c r="G3" i="1"/>
  <c r="G14" i="1"/>
  <c r="G17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<sst xmlns="http://schemas.openxmlformats.org/spreadsheetml/2006/main" count="60" uniqueCount="46">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</sst>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3621.6</v>
        <stp/>
        <stp>IF1908.CFE</stp>
        <stp>Rt_Price</stp>
        <tr r="D2" s="1"/>
      </tp>
      <tp>
        <v>3605</v>
        <stp/>
        <stp>IF1909.CFE</stp>
        <stp>Rt_Price</stp>
        <tr r="D3" s="1"/>
      </tp>
      <tp>
        <v>4512</v>
        <stp/>
        <stp>IC1909.CFE</stp>
        <stp>Rt_Price</stp>
        <tr r="D15" s="1"/>
      </tp>
      <tp>
        <v>2734.8</v>
        <stp/>
        <stp>IH2003.CFE</stp>
        <stp>Rt_Price</stp>
        <tr r="D11" s="1"/>
      </tp>
      <tp>
        <v>4570.6000000000004</v>
        <stp/>
        <stp>IC1908.CFE</stp>
        <stp>Rt_Price</stp>
        <tr r="D14" s="1"/>
      </tp>
      <tp>
        <v>3590</v>
        <stp/>
        <stp>IF2003.CFE</stp>
        <stp>Rt_Price</stp>
        <tr r="D5" s="1"/>
      </tp>
      <tp>
        <v>4295.8</v>
        <stp/>
        <stp>IC2003.CFE</stp>
        <stp>Rt_Price</stp>
        <tr r="D17" s="1"/>
      </tp>
      <tp>
        <v>2763.4</v>
        <stp/>
        <stp>IH1908.CFE</stp>
        <stp>Rt_Price</stp>
        <tr r="D8" s="1"/>
      </tp>
      <tp>
        <v>2747.4</v>
        <stp/>
        <stp>IH1909.CFE</stp>
        <stp>Rt_Price</stp>
        <tr r="D9" s="1"/>
      </tp>
      <tp>
        <v>2736.2000000000003</v>
        <stp/>
        <stp>IH1912.CFE</stp>
        <stp>Rt_Price</stp>
        <tr r="D10" s="1"/>
      </tp>
      <tp>
        <v>3594.4</v>
        <stp/>
        <stp>IF1912.CFE</stp>
        <stp>Rt_Price</stp>
        <tr r="D4" s="1"/>
      </tp>
      <tp>
        <v>4382</v>
        <stp/>
        <stp>IC1912.CFE</stp>
        <stp>Rt_Price</stp>
        <tr r="D16" s="1"/>
      </tp>
      <tp>
        <v>3633.53</v>
        <stp/>
        <stp>000300.SH</stp>
        <stp>Rt_Price</stp>
        <tr r="E5" s="1"/>
        <tr r="E3" s="1"/>
        <tr r="E4" s="1"/>
        <tr r="E2" s="1"/>
        <tr r="L2" s="1"/>
      </tp>
      <tp>
        <v>2772.15</v>
        <stp/>
        <stp>000016.SH</stp>
        <stp>Rt_Price</stp>
        <tr r="E9" s="1"/>
        <tr r="E11" s="1"/>
        <tr r="E10" s="1"/>
        <tr r="E8" s="1"/>
      </tp>
      <tp>
        <v>4600.3500000000004</v>
        <stp/>
        <stp>000905.SH</stp>
        <stp>Rt_Price</stp>
        <tr r="E17" s="1"/>
        <tr r="E14" s="1"/>
        <tr r="E16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4" sqref="N14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43685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3621.6</v>
      </c>
      <c r="E2" s="10">
        <f>D2-RTD("wdf.rtq",,"000300.SH","Rt_Price")</f>
        <v>-11.930000000000291</v>
      </c>
      <c r="F2" s="28">
        <f ca="1">[1]!s_dq_close(C2,$K$1)-[1]!i_dq_close("000300.SH",$K$1)</f>
        <v>-30.493599999999788</v>
      </c>
      <c r="G2" s="11">
        <f>E2/[1]!i_dq_close("000300.SH","")</f>
        <v>-3.2833088796084919E-3</v>
      </c>
      <c r="H2" s="12">
        <f ca="1">365*G2/(I2-TODAY())</f>
        <v>-0.17120110586529994</v>
      </c>
      <c r="I2" s="9" t="str">
        <f>[1]!s_info_lddate(C2)</f>
        <v>2019-08-16</v>
      </c>
      <c r="K2" s="26">
        <f ca="1">TODAY()</f>
        <v>43686</v>
      </c>
      <c r="L2" s="29">
        <f>RTD("wdf.rtq",,"000300.SH","Rt_Price")</f>
        <v>3633.53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3605</v>
      </c>
      <c r="E3" s="10">
        <f>D3-RTD("wdf.rtq",,"000300.SH","Rt_Price")</f>
        <v>-28.5300000000002</v>
      </c>
      <c r="F3" s="28">
        <f ca="1">[1]!s_dq_close(C3,$K$1)-[1]!i_dq_close("000300.SH",$K$1)</f>
        <v>-46.493599999999788</v>
      </c>
      <c r="G3" s="11">
        <f>E3/[1]!i_dq_close("000300.SH","")</f>
        <v>-7.8518694329613274E-3</v>
      </c>
      <c r="H3" s="12">
        <f ca="1">365*G3/(I3-TODAY())</f>
        <v>-6.8236484357878199E-2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3594.4</v>
      </c>
      <c r="E4" s="10">
        <f>D4-RTD("wdf.rtq",,"000300.SH","Rt_Price")</f>
        <v>-39.130000000000109</v>
      </c>
      <c r="F4" s="28">
        <f ca="1">[1]!s_dq_close(C4,$K$1)-[1]!i_dq_close("000300.SH",$K$1)</f>
        <v>-55.293599999999969</v>
      </c>
      <c r="G4" s="11">
        <f>E4/[1]!i_dq_close("000300.SH","")</f>
        <v>-1.0769143039319154E-2</v>
      </c>
      <c r="H4" s="12">
        <f t="shared" ref="H4" ca="1" si="0">365*G4/(I4-TODAY())</f>
        <v>-2.9554415107905952E-2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3590</v>
      </c>
      <c r="E5" s="10">
        <f>D5-RTD("wdf.rtq",,"000300.SH","Rt_Price")</f>
        <v>-43.5300000000002</v>
      </c>
      <c r="F5" s="28">
        <f ca="1">[1]!s_dq_close(C5,$K$1)-[1]!i_dq_close("000300.SH",$K$1)</f>
        <v>-66.493599999999788</v>
      </c>
      <c r="G5" s="11">
        <f>E5/[1]!i_dq_close("000300.SH","")</f>
        <v>-1.1980086800448854E-2</v>
      </c>
      <c r="H5" s="12">
        <f ca="1">365*G5/(I5-TODAY())</f>
        <v>-1.9521123581088536E-2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2763.4</v>
      </c>
      <c r="E8" s="10">
        <f>D8-RTD("wdf.rtq",,"000016.SH","Rt_Price")</f>
        <v>-8.75</v>
      </c>
      <c r="F8" s="10">
        <f ca="1">[1]!s_dq_close(C8,$K$1)-[1]!i_dq_close("000016.SH",$K$1)</f>
        <v>-19.871500000000196</v>
      </c>
      <c r="G8" s="11">
        <f>E8/[1]!i_dq_close("000016.SH","")</f>
        <v>-3.156395766865651E-3</v>
      </c>
      <c r="H8" s="12">
        <f ca="1">365*G8/(I8-TODAY())</f>
        <v>-0.16458349355799465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2747.4</v>
      </c>
      <c r="E9" s="10">
        <f>D9-RTD("wdf.rtq",,"000016.SH","Rt_Price")</f>
        <v>-24.75</v>
      </c>
      <c r="F9" s="10">
        <f ca="1">[1]!s_dq_close(C9,$K$1)-[1]!i_dq_close("000016.SH",$K$1)</f>
        <v>-28.871500000000196</v>
      </c>
      <c r="G9" s="11">
        <f>E9/[1]!i_dq_close("000016.SH","")</f>
        <v>-8.9280908834199844E-3</v>
      </c>
      <c r="H9" s="12">
        <f ca="1">365*G9/(I9-TODAY())</f>
        <v>-7.7589361248768918E-2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2736.2000000000003</v>
      </c>
      <c r="E10" s="10">
        <f>D10-RTD("wdf.rtq",,"000016.SH","Rt_Price")</f>
        <v>-35.949999999999818</v>
      </c>
      <c r="F10" s="10">
        <f ca="1">[1]!s_dq_close(C10,$K$1)-[1]!i_dq_close("000016.SH",$K$1)</f>
        <v>-36.871500000000196</v>
      </c>
      <c r="G10" s="11">
        <f>E10/[1]!i_dq_close("000016.SH","")</f>
        <v>-1.2968277465007951E-2</v>
      </c>
      <c r="H10" s="12">
        <f ca="1">365*G10/(I10-TODAY())</f>
        <v>-3.5589633644570691E-2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2734.8</v>
      </c>
      <c r="E11" s="10">
        <f>D11-RTD("wdf.rtq",,"000016.SH","Rt_Price")</f>
        <v>-37.349999999999909</v>
      </c>
      <c r="F11" s="10">
        <f ca="1">[1]!s_dq_close(C11,$K$1)-[1]!i_dq_close("000016.SH",$K$1)</f>
        <v>-37.471500000000106</v>
      </c>
      <c r="G11" s="11">
        <f>E11/[1]!i_dq_close("000016.SH","")</f>
        <v>-1.3473300787706487E-2</v>
      </c>
      <c r="H11" s="12">
        <f ca="1">365*G11/(I11-TODAY())</f>
        <v>-2.1954262444253875E-2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4570.6000000000004</v>
      </c>
      <c r="E14" s="10">
        <f>D14-RTD("wdf.rtq",,"000905.SH","Rt_Price")</f>
        <v>-29.75</v>
      </c>
      <c r="F14" s="10">
        <f ca="1">[1]!s_dq_close(C14,$K$1)-[1]!i_dq_close("000905.SH",$K$1)</f>
        <v>-39.500900000000001</v>
      </c>
      <c r="G14" s="11">
        <f>E14/[1]!i_dq_close("000905.SH","")</f>
        <v>-6.4668956027414074E-3</v>
      </c>
      <c r="H14" s="12">
        <f ca="1">365*G14/(I14-TODAY())</f>
        <v>-0.33720241357151626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4512</v>
      </c>
      <c r="E15" s="10">
        <f>D15-RTD("wdf.rtq",,"000905.SH","Rt_Price")</f>
        <v>-88.350000000000364</v>
      </c>
      <c r="F15" s="10">
        <f ca="1">[1]!s_dq_close(C15,$K$1)-[1]!i_dq_close("000905.SH",$K$1)</f>
        <v>-96.300900000000183</v>
      </c>
      <c r="G15" s="11">
        <f>E15/[1]!i_dq_close("000905.SH","")</f>
        <v>-1.9205049630326241E-2</v>
      </c>
      <c r="H15" s="12">
        <f ca="1">365*G15/(I15-TODAY())</f>
        <v>-0.16690102654926375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4382</v>
      </c>
      <c r="E16" s="10">
        <f>D16-RTD("wdf.rtq",,"000905.SH","Rt_Price")</f>
        <v>-218.35000000000036</v>
      </c>
      <c r="F16" s="10">
        <f ca="1">[1]!s_dq_close(C16,$K$1)-[1]!i_dq_close("000905.SH",$K$1)</f>
        <v>-217.90090000000055</v>
      </c>
      <c r="G16" s="11">
        <f>E16/[1]!i_dq_close("000905.SH","")</f>
        <v>-4.7463753104490372E-2</v>
      </c>
      <c r="H16" s="12">
        <f t="shared" ref="H16" ca="1" si="1">365*G16/(I16-TODAY())</f>
        <v>-0.1302576682942781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4295.8</v>
      </c>
      <c r="E17" s="10">
        <f>D17-RTD("wdf.rtq",,"000905.SH","Rt_Price")</f>
        <v>-304.55000000000018</v>
      </c>
      <c r="F17" s="10">
        <f ca="1">[1]!s_dq_close(C17,$K$1)-[1]!i_dq_close("000905.SH",$K$1)</f>
        <v>-298.30090000000018</v>
      </c>
      <c r="G17" s="11">
        <f>E17/[1]!i_dq_close("000905.SH","")</f>
        <v>-6.6201447254282245E-2</v>
      </c>
      <c r="H17" s="12">
        <f t="shared" ref="H17" ca="1" si="2">365*G17/(I17-TODAY())</f>
        <v>-0.10787289396345098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20.059999999999999</v>
      </c>
      <c r="H25" s="18">
        <f>G25/100</f>
        <v>0.2006</v>
      </c>
      <c r="I25" s="15">
        <f>_xlfn.STDEV.S(Sheet3!D5:D34)*SQRT(260)</f>
        <v>0.15409299591571768</v>
      </c>
      <c r="J25" s="19">
        <f>H25-Sheet3!F7</f>
        <v>4.6507004084282322E-2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43644</v>
      </c>
      <c r="B4" s="23">
        <f>[1]!WSD("510050.SH",B3:B3,"-30TD","","TradingCalendar=SSE","rptType=1","ShowCodes=N","ShowParams=Y","cols=1;rows=31")</f>
        <v>2.952</v>
      </c>
    </row>
    <row r="5" spans="1:6" x14ac:dyDescent="0.15">
      <c r="A5" s="32">
        <v>43647</v>
      </c>
      <c r="B5" s="23">
        <v>3.02</v>
      </c>
      <c r="D5">
        <f>LN(B5/B4)</f>
        <v>2.2773924648552275E-2</v>
      </c>
    </row>
    <row r="6" spans="1:6" x14ac:dyDescent="0.15">
      <c r="A6" s="32">
        <v>43648</v>
      </c>
      <c r="B6" s="23">
        <v>3.016</v>
      </c>
      <c r="D6">
        <f t="shared" ref="D6:D9" si="0">LN(B6/B5)</f>
        <v>-1.325381241068682E-3</v>
      </c>
      <c r="F6" s="4" t="s">
        <v>12</v>
      </c>
    </row>
    <row r="7" spans="1:6" x14ac:dyDescent="0.15">
      <c r="A7" s="32">
        <v>43649</v>
      </c>
      <c r="B7" s="23">
        <v>2.9870000000000001</v>
      </c>
      <c r="D7">
        <f t="shared" si="0"/>
        <v>-9.6619109117368589E-3</v>
      </c>
      <c r="F7" s="4">
        <f>_xlfn.STDEV.S(D5:D34)*SQRT(260)</f>
        <v>0.15409299591571768</v>
      </c>
    </row>
    <row r="8" spans="1:6" x14ac:dyDescent="0.15">
      <c r="A8" s="32">
        <v>43650</v>
      </c>
      <c r="B8" s="23">
        <v>2.976</v>
      </c>
      <c r="D8">
        <f t="shared" si="0"/>
        <v>-3.6894222631273003E-3</v>
      </c>
    </row>
    <row r="9" spans="1:6" x14ac:dyDescent="0.15">
      <c r="A9" s="32">
        <v>43651</v>
      </c>
      <c r="B9" s="23">
        <v>2.9870000000000001</v>
      </c>
      <c r="D9">
        <f t="shared" si="0"/>
        <v>3.6894222631272825E-3</v>
      </c>
    </row>
    <row r="10" spans="1:6" x14ac:dyDescent="0.15">
      <c r="A10" s="32">
        <v>43654</v>
      </c>
      <c r="B10" s="23">
        <v>2.9239999999999999</v>
      </c>
      <c r="D10">
        <f>LN(B10/B9)</f>
        <v>-2.1316997346440762E-2</v>
      </c>
    </row>
    <row r="11" spans="1:6" x14ac:dyDescent="0.15">
      <c r="A11" s="32">
        <v>43655</v>
      </c>
      <c r="B11" s="23">
        <v>2.9140000000000001</v>
      </c>
      <c r="D11">
        <f>LN(B11/B10)</f>
        <v>-3.4258341145188618E-3</v>
      </c>
    </row>
    <row r="12" spans="1:6" x14ac:dyDescent="0.15">
      <c r="A12" s="32">
        <v>43656</v>
      </c>
      <c r="B12" s="23">
        <v>2.9119999999999999</v>
      </c>
      <c r="D12">
        <f t="shared" ref="D12:D33" si="1">LN(B12/B11)</f>
        <v>-6.8657743857362659E-4</v>
      </c>
    </row>
    <row r="13" spans="1:6" x14ac:dyDescent="0.15">
      <c r="A13" s="32">
        <v>43657</v>
      </c>
      <c r="B13" s="23">
        <v>2.9220000000000002</v>
      </c>
      <c r="D13">
        <f t="shared" si="1"/>
        <v>3.4281829940681911E-3</v>
      </c>
    </row>
    <row r="14" spans="1:6" x14ac:dyDescent="0.15">
      <c r="A14" s="32">
        <v>43658</v>
      </c>
      <c r="B14" s="23">
        <v>2.9430000000000001</v>
      </c>
      <c r="D14">
        <f t="shared" si="1"/>
        <v>7.1611559228280065E-3</v>
      </c>
    </row>
    <row r="15" spans="1:6" x14ac:dyDescent="0.15">
      <c r="A15" s="32">
        <v>43661</v>
      </c>
      <c r="B15" s="23">
        <v>2.9420000000000002</v>
      </c>
      <c r="D15">
        <f t="shared" si="1"/>
        <v>-3.398470720898875E-4</v>
      </c>
    </row>
    <row r="16" spans="1:6" x14ac:dyDescent="0.15">
      <c r="A16" s="32">
        <v>43662</v>
      </c>
      <c r="B16" s="23">
        <v>2.9249999999999998</v>
      </c>
      <c r="D16">
        <f t="shared" si="1"/>
        <v>-5.795141495426084E-3</v>
      </c>
    </row>
    <row r="17" spans="1:4" x14ac:dyDescent="0.15">
      <c r="A17" s="32">
        <v>43663</v>
      </c>
      <c r="B17" s="23">
        <v>2.9159999999999999</v>
      </c>
      <c r="D17">
        <f t="shared" si="1"/>
        <v>-3.0816665374081122E-3</v>
      </c>
    </row>
    <row r="18" spans="1:4" x14ac:dyDescent="0.15">
      <c r="A18" s="32">
        <v>43664</v>
      </c>
      <c r="B18" s="23">
        <v>2.9049999999999998</v>
      </c>
      <c r="D18">
        <f t="shared" si="1"/>
        <v>-3.779423842537156E-3</v>
      </c>
    </row>
    <row r="19" spans="1:4" x14ac:dyDescent="0.15">
      <c r="A19" s="32">
        <v>43665</v>
      </c>
      <c r="B19" s="23">
        <v>2.94</v>
      </c>
      <c r="D19">
        <f t="shared" si="1"/>
        <v>1.197619104671584E-2</v>
      </c>
    </row>
    <row r="20" spans="1:4" x14ac:dyDescent="0.15">
      <c r="A20" s="32">
        <v>43668</v>
      </c>
      <c r="B20" s="23">
        <v>2.9220000000000002</v>
      </c>
      <c r="D20">
        <f t="shared" si="1"/>
        <v>-6.1412680220824653E-3</v>
      </c>
    </row>
    <row r="21" spans="1:4" x14ac:dyDescent="0.15">
      <c r="A21" s="32">
        <v>43669</v>
      </c>
      <c r="B21" s="23">
        <v>2.923</v>
      </c>
      <c r="D21">
        <f t="shared" si="1"/>
        <v>3.4217280060103183E-4</v>
      </c>
    </row>
    <row r="22" spans="1:4" x14ac:dyDescent="0.15">
      <c r="A22" s="32">
        <v>43670</v>
      </c>
      <c r="B22" s="23">
        <v>2.952</v>
      </c>
      <c r="D22">
        <f t="shared" si="1"/>
        <v>9.8724206091172339E-3</v>
      </c>
    </row>
    <row r="23" spans="1:4" x14ac:dyDescent="0.15">
      <c r="A23" s="32">
        <v>43671</v>
      </c>
      <c r="B23" s="23">
        <v>2.9769999999999999</v>
      </c>
      <c r="D23">
        <f t="shared" si="1"/>
        <v>8.4331752954131915E-3</v>
      </c>
    </row>
    <row r="24" spans="1:4" x14ac:dyDescent="0.15">
      <c r="A24" s="32">
        <v>43672</v>
      </c>
      <c r="B24" s="23">
        <v>2.9820000000000002</v>
      </c>
      <c r="D24">
        <f t="shared" si="1"/>
        <v>1.6781343089073552E-3</v>
      </c>
    </row>
    <row r="25" spans="1:4" x14ac:dyDescent="0.15">
      <c r="A25" s="32">
        <v>43675</v>
      </c>
      <c r="B25" s="23">
        <v>2.9780000000000002</v>
      </c>
      <c r="D25">
        <f t="shared" si="1"/>
        <v>-1.3422820807294047E-3</v>
      </c>
    </row>
    <row r="26" spans="1:4" x14ac:dyDescent="0.15">
      <c r="A26" s="32">
        <v>43676</v>
      </c>
      <c r="B26" s="23">
        <v>2.988</v>
      </c>
      <c r="D26">
        <f t="shared" si="1"/>
        <v>3.3523330087534497E-3</v>
      </c>
    </row>
    <row r="27" spans="1:4" x14ac:dyDescent="0.15">
      <c r="A27" s="32">
        <v>43677</v>
      </c>
      <c r="B27" s="23">
        <v>2.96</v>
      </c>
      <c r="D27">
        <f t="shared" si="1"/>
        <v>-9.4149989346018741E-3</v>
      </c>
    </row>
    <row r="28" spans="1:4" x14ac:dyDescent="0.15">
      <c r="A28" s="32">
        <v>43678</v>
      </c>
      <c r="B28" s="23">
        <v>2.9350000000000001</v>
      </c>
      <c r="D28">
        <f t="shared" si="1"/>
        <v>-8.4818150559092306E-3</v>
      </c>
    </row>
    <row r="29" spans="1:4" x14ac:dyDescent="0.15">
      <c r="A29" s="32">
        <v>43679</v>
      </c>
      <c r="B29" s="23">
        <v>2.89</v>
      </c>
      <c r="D29">
        <f t="shared" si="1"/>
        <v>-1.5450951155718991E-2</v>
      </c>
    </row>
    <row r="30" spans="1:4" x14ac:dyDescent="0.15">
      <c r="A30" s="32">
        <v>43682</v>
      </c>
      <c r="B30" s="23">
        <v>2.835</v>
      </c>
      <c r="D30">
        <f t="shared" si="1"/>
        <v>-1.9214564944625472E-2</v>
      </c>
    </row>
    <row r="31" spans="1:4" x14ac:dyDescent="0.15">
      <c r="A31" s="32">
        <v>43683</v>
      </c>
      <c r="B31" s="23">
        <v>2.8050000000000002</v>
      </c>
      <c r="D31">
        <f t="shared" si="1"/>
        <v>-1.0638398205055643E-2</v>
      </c>
    </row>
    <row r="32" spans="1:4" x14ac:dyDescent="0.15">
      <c r="A32" s="32">
        <v>43684</v>
      </c>
      <c r="B32" s="23">
        <v>2.7909999999999999</v>
      </c>
      <c r="D32">
        <f t="shared" si="1"/>
        <v>-5.003584420474644E-3</v>
      </c>
    </row>
    <row r="33" spans="1:4" x14ac:dyDescent="0.15">
      <c r="A33" s="32">
        <v>43685</v>
      </c>
      <c r="B33" s="23">
        <v>2.831</v>
      </c>
      <c r="D33">
        <f t="shared" si="1"/>
        <v>1.4230051575577355E-2</v>
      </c>
    </row>
    <row r="34" spans="1:4" x14ac:dyDescent="0.15">
      <c r="A34" s="32">
        <v>43686</v>
      </c>
      <c r="B34" s="23">
        <v>2.82</v>
      </c>
      <c r="D34">
        <f>LN(B34/B33)</f>
        <v>-3.8931211797403708E-3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2019-08-09T09:27:25Z</dcterms:modified>
</cp:coreProperties>
</file>