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kanth\Desktop\RA-L2016\dat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57" i="1"/>
  <c r="E46" i="1"/>
  <c r="E35" i="1"/>
  <c r="E24" i="1"/>
  <c r="E13" i="1"/>
  <c r="F13" i="1"/>
  <c r="H13" i="1" l="1"/>
  <c r="H81" i="1"/>
  <c r="H149" i="1"/>
  <c r="E272" i="1"/>
  <c r="E261" i="1"/>
  <c r="E250" i="1"/>
  <c r="E239" i="1"/>
  <c r="E228" i="1"/>
  <c r="E204" i="1"/>
  <c r="E193" i="1"/>
  <c r="E182" i="1"/>
  <c r="E171" i="1"/>
  <c r="E160" i="1"/>
  <c r="E149" i="1"/>
  <c r="E136" i="1"/>
  <c r="E125" i="1"/>
  <c r="E114" i="1"/>
  <c r="E103" i="1"/>
  <c r="E92" i="1"/>
  <c r="E81" i="1"/>
  <c r="F81" i="1"/>
  <c r="F92" i="1"/>
  <c r="F103" i="1"/>
  <c r="F114" i="1"/>
  <c r="F125" i="1"/>
  <c r="F136" i="1"/>
  <c r="F149" i="1"/>
  <c r="F160" i="1"/>
  <c r="F171" i="1"/>
  <c r="F182" i="1"/>
  <c r="F193" i="1"/>
  <c r="F204" i="1"/>
  <c r="F228" i="1"/>
  <c r="F239" i="1"/>
  <c r="F250" i="1"/>
  <c r="F261" i="1"/>
  <c r="F272" i="1"/>
  <c r="H217" i="1"/>
  <c r="H216" i="1" l="1"/>
  <c r="H215" i="1"/>
  <c r="H214" i="1"/>
  <c r="H213" i="1"/>
  <c r="H212" i="1"/>
  <c r="H211" i="1"/>
  <c r="H210" i="1"/>
  <c r="H209" i="1"/>
  <c r="H208" i="1"/>
  <c r="H207" i="1"/>
  <c r="H80" i="1"/>
  <c r="H79" i="1"/>
  <c r="H78" i="1"/>
  <c r="H77" i="1"/>
  <c r="H76" i="1"/>
  <c r="H75" i="1"/>
  <c r="H74" i="1"/>
  <c r="H73" i="1"/>
  <c r="H72" i="1"/>
  <c r="H71" i="1"/>
  <c r="H148" i="1"/>
  <c r="H147" i="1"/>
  <c r="H146" i="1"/>
  <c r="H145" i="1"/>
  <c r="H144" i="1"/>
  <c r="H143" i="1"/>
  <c r="H142" i="1"/>
  <c r="H141" i="1"/>
  <c r="H140" i="1"/>
  <c r="H139" i="1"/>
  <c r="F68" i="1" l="1"/>
  <c r="F57" i="1"/>
  <c r="F46" i="1"/>
  <c r="F35" i="1"/>
  <c r="F24" i="1"/>
  <c r="H8" i="1"/>
  <c r="H7" i="1"/>
  <c r="H6" i="1"/>
  <c r="H5" i="1"/>
  <c r="H4" i="1"/>
  <c r="H12" i="1"/>
  <c r="H11" i="1"/>
  <c r="H10" i="1"/>
  <c r="H9" i="1"/>
  <c r="H3" i="1"/>
  <c r="H2" i="1"/>
</calcChain>
</file>

<file path=xl/sharedStrings.xml><?xml version="1.0" encoding="utf-8"?>
<sst xmlns="http://schemas.openxmlformats.org/spreadsheetml/2006/main" count="51" uniqueCount="12">
  <si>
    <t>Soil Type</t>
  </si>
  <si>
    <t>Trials</t>
  </si>
  <si>
    <t>Height</t>
  </si>
  <si>
    <t>Penetrometer Values</t>
  </si>
  <si>
    <t>S.No</t>
  </si>
  <si>
    <t>Penetration Depth (mm)</t>
  </si>
  <si>
    <t>Angle of Penetration (deg)</t>
  </si>
  <si>
    <t>avg</t>
  </si>
  <si>
    <t>Mason's Sand</t>
  </si>
  <si>
    <t>River Sand</t>
  </si>
  <si>
    <t>Soil</t>
  </si>
  <si>
    <t>Coarse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</si>
</sst>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abSelected="1" workbookViewId="0">
      <selection activeCell="E68" sqref="E68"/>
    </sheetView>
  </sheetViews>
  <sheetFormatPr defaultRowHeight="14.4" x14ac:dyDescent="0.3"/>
  <cols>
    <col min="1" max="1" width="17.77734375" customWidth="1"/>
    <col min="5" max="5" width="21.77734375" customWidth="1"/>
    <col min="6" max="6" width="22.33203125" customWidth="1"/>
    <col min="8" max="8" width="18.109375" customWidth="1"/>
  </cols>
  <sheetData>
    <row r="1" spans="1:8" x14ac:dyDescent="0.3">
      <c r="A1" t="s">
        <v>0</v>
      </c>
      <c r="B1" t="s">
        <v>4</v>
      </c>
      <c r="C1" t="s">
        <v>2</v>
      </c>
      <c r="D1" t="s">
        <v>1</v>
      </c>
      <c r="E1" t="s">
        <v>6</v>
      </c>
      <c r="F1" t="s">
        <v>5</v>
      </c>
      <c r="G1" t="s">
        <v>4</v>
      </c>
      <c r="H1" t="s">
        <v>3</v>
      </c>
    </row>
    <row r="2" spans="1:8" x14ac:dyDescent="0.3">
      <c r="A2" t="s">
        <v>8</v>
      </c>
      <c r="H2">
        <f>1.1/16</f>
        <v>6.8750000000000006E-2</v>
      </c>
    </row>
    <row r="3" spans="1:8" x14ac:dyDescent="0.3">
      <c r="B3">
        <v>1</v>
      </c>
      <c r="C3">
        <v>0</v>
      </c>
      <c r="D3">
        <v>1</v>
      </c>
      <c r="E3">
        <v>87.76</v>
      </c>
      <c r="F3">
        <v>53.27</v>
      </c>
      <c r="G3">
        <v>1</v>
      </c>
      <c r="H3">
        <f>1.2/16</f>
        <v>7.4999999999999997E-2</v>
      </c>
    </row>
    <row r="4" spans="1:8" x14ac:dyDescent="0.3">
      <c r="D4">
        <v>2</v>
      </c>
      <c r="E4">
        <v>91.32</v>
      </c>
      <c r="F4">
        <v>38.36</v>
      </c>
      <c r="G4">
        <v>2</v>
      </c>
      <c r="H4">
        <f>1.4/16</f>
        <v>8.7499999999999994E-2</v>
      </c>
    </row>
    <row r="5" spans="1:8" x14ac:dyDescent="0.3">
      <c r="D5">
        <v>3</v>
      </c>
      <c r="E5">
        <v>89.17</v>
      </c>
      <c r="F5">
        <v>33.880000000000003</v>
      </c>
      <c r="G5">
        <v>3</v>
      </c>
      <c r="H5">
        <f>1.2/16</f>
        <v>7.4999999999999997E-2</v>
      </c>
    </row>
    <row r="6" spans="1:8" x14ac:dyDescent="0.3">
      <c r="D6">
        <v>4</v>
      </c>
      <c r="E6">
        <v>90.87</v>
      </c>
      <c r="F6">
        <v>60.88</v>
      </c>
      <c r="G6">
        <v>4</v>
      </c>
      <c r="H6">
        <f>1.4/16</f>
        <v>8.7499999999999994E-2</v>
      </c>
    </row>
    <row r="7" spans="1:8" x14ac:dyDescent="0.3">
      <c r="D7">
        <v>5</v>
      </c>
      <c r="E7">
        <v>90.3</v>
      </c>
      <c r="F7">
        <v>43.91</v>
      </c>
      <c r="G7">
        <v>5</v>
      </c>
      <c r="H7">
        <f>1.45/16</f>
        <v>9.0624999999999997E-2</v>
      </c>
    </row>
    <row r="8" spans="1:8" x14ac:dyDescent="0.3">
      <c r="D8">
        <v>6</v>
      </c>
      <c r="E8">
        <v>89.8</v>
      </c>
      <c r="F8">
        <v>37.04</v>
      </c>
      <c r="G8">
        <v>6</v>
      </c>
      <c r="H8">
        <f>1.5/16</f>
        <v>9.375E-2</v>
      </c>
    </row>
    <row r="9" spans="1:8" x14ac:dyDescent="0.3">
      <c r="D9">
        <v>7</v>
      </c>
      <c r="E9">
        <v>86.42</v>
      </c>
      <c r="F9">
        <v>43.64</v>
      </c>
      <c r="G9">
        <v>7</v>
      </c>
      <c r="H9">
        <f>2/16</f>
        <v>0.125</v>
      </c>
    </row>
    <row r="10" spans="1:8" x14ac:dyDescent="0.3">
      <c r="D10">
        <v>8</v>
      </c>
      <c r="E10">
        <v>88.28</v>
      </c>
      <c r="F10">
        <v>33.840000000000003</v>
      </c>
      <c r="G10">
        <v>8</v>
      </c>
      <c r="H10">
        <f>1.6/16</f>
        <v>0.1</v>
      </c>
    </row>
    <row r="11" spans="1:8" x14ac:dyDescent="0.3">
      <c r="D11">
        <v>9</v>
      </c>
      <c r="E11">
        <v>90.18</v>
      </c>
      <c r="F11">
        <v>28.5</v>
      </c>
      <c r="G11">
        <v>9</v>
      </c>
      <c r="H11">
        <f>2.1/16</f>
        <v>0.13125000000000001</v>
      </c>
    </row>
    <row r="12" spans="1:8" x14ac:dyDescent="0.3">
      <c r="D12">
        <v>10</v>
      </c>
      <c r="E12">
        <v>90.68</v>
      </c>
      <c r="F12">
        <v>32.04</v>
      </c>
      <c r="G12">
        <v>10</v>
      </c>
      <c r="H12">
        <f>2/16</f>
        <v>0.125</v>
      </c>
    </row>
    <row r="13" spans="1:8" x14ac:dyDescent="0.3">
      <c r="D13" t="s">
        <v>7</v>
      </c>
      <c r="E13">
        <f>AVERAGE(E3:E12)</f>
        <v>89.477999999999994</v>
      </c>
      <c r="F13">
        <f>AVERAGE(F3:F12)</f>
        <v>40.535999999999994</v>
      </c>
      <c r="G13" t="s">
        <v>7</v>
      </c>
      <c r="H13">
        <f>AVERAGE(H3:H12)</f>
        <v>9.9062499999999984E-2</v>
      </c>
    </row>
    <row r="14" spans="1:8" x14ac:dyDescent="0.3">
      <c r="B14">
        <v>2</v>
      </c>
      <c r="C14">
        <v>5</v>
      </c>
      <c r="D14">
        <v>1</v>
      </c>
      <c r="E14">
        <v>95.91</v>
      </c>
      <c r="F14">
        <v>57.75</v>
      </c>
    </row>
    <row r="15" spans="1:8" x14ac:dyDescent="0.3">
      <c r="D15">
        <v>2</v>
      </c>
      <c r="E15">
        <v>83.5</v>
      </c>
      <c r="F15">
        <v>63.41</v>
      </c>
    </row>
    <row r="16" spans="1:8" x14ac:dyDescent="0.3">
      <c r="D16">
        <v>3</v>
      </c>
      <c r="E16">
        <v>88.88</v>
      </c>
      <c r="F16">
        <v>57.62</v>
      </c>
    </row>
    <row r="17" spans="2:6" x14ac:dyDescent="0.3">
      <c r="D17">
        <v>4</v>
      </c>
      <c r="E17">
        <v>88.54</v>
      </c>
      <c r="F17">
        <v>55.33</v>
      </c>
    </row>
    <row r="18" spans="2:6" x14ac:dyDescent="0.3">
      <c r="D18">
        <v>5</v>
      </c>
      <c r="E18">
        <v>89.44</v>
      </c>
      <c r="F18">
        <v>63.67</v>
      </c>
    </row>
    <row r="19" spans="2:6" x14ac:dyDescent="0.3">
      <c r="D19">
        <v>6</v>
      </c>
      <c r="E19">
        <v>88.13</v>
      </c>
      <c r="F19">
        <v>66.84</v>
      </c>
    </row>
    <row r="20" spans="2:6" x14ac:dyDescent="0.3">
      <c r="D20">
        <v>7</v>
      </c>
      <c r="E20">
        <v>90.31</v>
      </c>
      <c r="F20">
        <v>52.2</v>
      </c>
    </row>
    <row r="21" spans="2:6" x14ac:dyDescent="0.3">
      <c r="D21">
        <v>8</v>
      </c>
      <c r="E21">
        <v>87.35</v>
      </c>
      <c r="F21">
        <v>61.39</v>
      </c>
    </row>
    <row r="22" spans="2:6" x14ac:dyDescent="0.3">
      <c r="D22">
        <v>9</v>
      </c>
      <c r="E22">
        <v>90.94</v>
      </c>
      <c r="F22">
        <v>60.48</v>
      </c>
    </row>
    <row r="23" spans="2:6" x14ac:dyDescent="0.3">
      <c r="D23">
        <v>10</v>
      </c>
      <c r="E23">
        <v>89.43</v>
      </c>
      <c r="F23">
        <v>56.08</v>
      </c>
    </row>
    <row r="24" spans="2:6" x14ac:dyDescent="0.3">
      <c r="D24" t="s">
        <v>7</v>
      </c>
      <c r="E24">
        <f>AVERAGE(E14:E23)</f>
        <v>89.243000000000009</v>
      </c>
      <c r="F24">
        <f>AVERAGE(F14:F23)</f>
        <v>59.476999999999997</v>
      </c>
    </row>
    <row r="25" spans="2:6" x14ac:dyDescent="0.3">
      <c r="B25">
        <v>3</v>
      </c>
      <c r="C25">
        <v>10</v>
      </c>
      <c r="D25">
        <v>1</v>
      </c>
      <c r="E25">
        <v>90.05</v>
      </c>
      <c r="F25">
        <v>63.48</v>
      </c>
    </row>
    <row r="26" spans="2:6" x14ac:dyDescent="0.3">
      <c r="D26">
        <v>2</v>
      </c>
      <c r="E26">
        <v>94.57</v>
      </c>
      <c r="F26">
        <v>82.52</v>
      </c>
    </row>
    <row r="27" spans="2:6" x14ac:dyDescent="0.3">
      <c r="D27">
        <v>3</v>
      </c>
      <c r="E27">
        <v>95.32</v>
      </c>
      <c r="F27">
        <v>88.67</v>
      </c>
    </row>
    <row r="28" spans="2:6" x14ac:dyDescent="0.3">
      <c r="D28">
        <v>4</v>
      </c>
      <c r="E28">
        <v>89.42</v>
      </c>
      <c r="F28">
        <v>66.89</v>
      </c>
    </row>
    <row r="29" spans="2:6" x14ac:dyDescent="0.3">
      <c r="D29">
        <v>5</v>
      </c>
      <c r="E29">
        <v>90.43</v>
      </c>
      <c r="F29">
        <v>66.61</v>
      </c>
    </row>
    <row r="30" spans="2:6" x14ac:dyDescent="0.3">
      <c r="D30">
        <v>6</v>
      </c>
      <c r="E30">
        <v>91.79</v>
      </c>
      <c r="F30">
        <v>62.14</v>
      </c>
    </row>
    <row r="31" spans="2:6" x14ac:dyDescent="0.3">
      <c r="D31">
        <v>7</v>
      </c>
      <c r="E31">
        <v>82.14</v>
      </c>
      <c r="F31">
        <v>65.569999999999993</v>
      </c>
    </row>
    <row r="32" spans="2:6" x14ac:dyDescent="0.3">
      <c r="D32">
        <v>8</v>
      </c>
      <c r="E32">
        <v>93.87</v>
      </c>
      <c r="F32">
        <v>72.05</v>
      </c>
    </row>
    <row r="33" spans="2:6" x14ac:dyDescent="0.3">
      <c r="D33">
        <v>9</v>
      </c>
      <c r="E33">
        <v>92.8</v>
      </c>
      <c r="F33">
        <v>65.260000000000005</v>
      </c>
    </row>
    <row r="34" spans="2:6" x14ac:dyDescent="0.3">
      <c r="D34">
        <v>10</v>
      </c>
      <c r="E34">
        <v>88.82</v>
      </c>
      <c r="F34">
        <v>78.83</v>
      </c>
    </row>
    <row r="35" spans="2:6" x14ac:dyDescent="0.3">
      <c r="D35" t="s">
        <v>7</v>
      </c>
      <c r="E35">
        <f>AVERAGE(E25:E34)</f>
        <v>90.921000000000006</v>
      </c>
      <c r="F35">
        <f>AVERAGE(F25:F34)</f>
        <v>71.201999999999998</v>
      </c>
    </row>
    <row r="36" spans="2:6" x14ac:dyDescent="0.3">
      <c r="B36">
        <v>4</v>
      </c>
      <c r="C36">
        <v>15</v>
      </c>
      <c r="D36">
        <v>1</v>
      </c>
      <c r="E36">
        <v>89.42</v>
      </c>
      <c r="F36">
        <v>97.19</v>
      </c>
    </row>
    <row r="37" spans="2:6" x14ac:dyDescent="0.3">
      <c r="D37">
        <v>2</v>
      </c>
      <c r="E37">
        <v>90.81</v>
      </c>
      <c r="F37">
        <v>86.92</v>
      </c>
    </row>
    <row r="38" spans="2:6" x14ac:dyDescent="0.3">
      <c r="D38">
        <v>3</v>
      </c>
      <c r="E38">
        <v>73.349999999999994</v>
      </c>
      <c r="F38">
        <v>88.36</v>
      </c>
    </row>
    <row r="39" spans="2:6" x14ac:dyDescent="0.3">
      <c r="D39">
        <v>4</v>
      </c>
      <c r="E39">
        <v>92.32</v>
      </c>
      <c r="F39">
        <v>84.49</v>
      </c>
    </row>
    <row r="40" spans="2:6" x14ac:dyDescent="0.3">
      <c r="D40">
        <v>5</v>
      </c>
      <c r="E40">
        <v>85.36</v>
      </c>
      <c r="F40">
        <v>86.9</v>
      </c>
    </row>
    <row r="41" spans="2:6" x14ac:dyDescent="0.3">
      <c r="D41">
        <v>6</v>
      </c>
      <c r="E41">
        <v>88.61</v>
      </c>
      <c r="F41">
        <v>87.04</v>
      </c>
    </row>
    <row r="42" spans="2:6" x14ac:dyDescent="0.3">
      <c r="D42">
        <v>7</v>
      </c>
      <c r="E42">
        <v>89.03</v>
      </c>
      <c r="F42">
        <v>82.21</v>
      </c>
    </row>
    <row r="43" spans="2:6" x14ac:dyDescent="0.3">
      <c r="D43">
        <v>8</v>
      </c>
      <c r="E43">
        <v>88.9</v>
      </c>
      <c r="F43">
        <v>87.77</v>
      </c>
    </row>
    <row r="44" spans="2:6" x14ac:dyDescent="0.3">
      <c r="D44">
        <v>9</v>
      </c>
      <c r="E44">
        <v>88.92</v>
      </c>
      <c r="F44">
        <v>83.44</v>
      </c>
    </row>
    <row r="45" spans="2:6" x14ac:dyDescent="0.3">
      <c r="D45">
        <v>10</v>
      </c>
      <c r="E45">
        <v>91.87</v>
      </c>
      <c r="F45">
        <v>81.66</v>
      </c>
    </row>
    <row r="46" spans="2:6" x14ac:dyDescent="0.3">
      <c r="D46" t="s">
        <v>7</v>
      </c>
      <c r="E46">
        <f>AVERAGE(E36:E45)</f>
        <v>87.858999999999995</v>
      </c>
      <c r="F46">
        <f>AVERAGE(F36:F45)</f>
        <v>86.597999999999985</v>
      </c>
    </row>
    <row r="47" spans="2:6" x14ac:dyDescent="0.3">
      <c r="B47">
        <v>5</v>
      </c>
      <c r="C47">
        <v>40</v>
      </c>
      <c r="D47">
        <v>1</v>
      </c>
      <c r="E47">
        <v>90.43</v>
      </c>
      <c r="F47">
        <v>90.14</v>
      </c>
    </row>
    <row r="48" spans="2:6" x14ac:dyDescent="0.3">
      <c r="D48">
        <v>2</v>
      </c>
      <c r="E48">
        <v>90.3</v>
      </c>
      <c r="F48">
        <v>89.67</v>
      </c>
    </row>
    <row r="49" spans="2:6" x14ac:dyDescent="0.3">
      <c r="D49">
        <v>3</v>
      </c>
      <c r="E49">
        <v>89.3</v>
      </c>
      <c r="F49">
        <v>90.98</v>
      </c>
    </row>
    <row r="50" spans="2:6" x14ac:dyDescent="0.3">
      <c r="D50">
        <v>4</v>
      </c>
      <c r="E50">
        <v>79.680000000000007</v>
      </c>
      <c r="F50">
        <v>87.23</v>
      </c>
    </row>
    <row r="51" spans="2:6" x14ac:dyDescent="0.3">
      <c r="D51">
        <v>5</v>
      </c>
      <c r="E51">
        <v>91.33</v>
      </c>
      <c r="F51">
        <v>99.74</v>
      </c>
    </row>
    <row r="52" spans="2:6" x14ac:dyDescent="0.3">
      <c r="D52">
        <v>6</v>
      </c>
      <c r="E52">
        <v>90.66</v>
      </c>
      <c r="F52">
        <v>98.59</v>
      </c>
    </row>
    <row r="53" spans="2:6" x14ac:dyDescent="0.3">
      <c r="D53">
        <v>7</v>
      </c>
      <c r="E53">
        <v>87.9</v>
      </c>
      <c r="F53">
        <v>99.49</v>
      </c>
    </row>
    <row r="54" spans="2:6" x14ac:dyDescent="0.3">
      <c r="D54">
        <v>8</v>
      </c>
      <c r="E54">
        <v>89.23</v>
      </c>
      <c r="F54">
        <v>96.11</v>
      </c>
    </row>
    <row r="55" spans="2:6" x14ac:dyDescent="0.3">
      <c r="D55">
        <v>9</v>
      </c>
      <c r="E55">
        <v>90.53</v>
      </c>
      <c r="F55">
        <v>99.09</v>
      </c>
    </row>
    <row r="56" spans="2:6" x14ac:dyDescent="0.3">
      <c r="D56">
        <v>10</v>
      </c>
      <c r="E56">
        <v>89.29</v>
      </c>
      <c r="F56">
        <v>89</v>
      </c>
    </row>
    <row r="57" spans="2:6" x14ac:dyDescent="0.3">
      <c r="D57" t="s">
        <v>7</v>
      </c>
      <c r="E57">
        <f>AVERAGE(E47:E56)</f>
        <v>88.864999999999995</v>
      </c>
      <c r="F57">
        <f>AVERAGE(F47:F56)</f>
        <v>94.004000000000005</v>
      </c>
    </row>
    <row r="58" spans="2:6" x14ac:dyDescent="0.3">
      <c r="B58">
        <v>6</v>
      </c>
      <c r="C58">
        <v>80</v>
      </c>
      <c r="D58">
        <v>1</v>
      </c>
      <c r="E58">
        <v>87.23</v>
      </c>
      <c r="F58">
        <v>98.4</v>
      </c>
    </row>
    <row r="59" spans="2:6" x14ac:dyDescent="0.3">
      <c r="D59">
        <v>2</v>
      </c>
      <c r="E59">
        <v>90.31</v>
      </c>
      <c r="F59">
        <v>107.1</v>
      </c>
    </row>
    <row r="60" spans="2:6" x14ac:dyDescent="0.3">
      <c r="D60">
        <v>3</v>
      </c>
      <c r="E60">
        <v>88.72</v>
      </c>
      <c r="F60">
        <v>107.86</v>
      </c>
    </row>
    <row r="61" spans="2:6" x14ac:dyDescent="0.3">
      <c r="D61">
        <v>4</v>
      </c>
      <c r="E61">
        <v>93.77</v>
      </c>
      <c r="F61">
        <v>102.42</v>
      </c>
    </row>
    <row r="62" spans="2:6" x14ac:dyDescent="0.3">
      <c r="D62">
        <v>5</v>
      </c>
      <c r="E62">
        <v>91.92</v>
      </c>
      <c r="F62">
        <v>102.41</v>
      </c>
    </row>
    <row r="63" spans="2:6" x14ac:dyDescent="0.3">
      <c r="D63">
        <v>6</v>
      </c>
      <c r="E63">
        <v>83.65</v>
      </c>
      <c r="F63">
        <v>111.11</v>
      </c>
    </row>
    <row r="64" spans="2:6" x14ac:dyDescent="0.3">
      <c r="D64">
        <v>7</v>
      </c>
      <c r="E64">
        <v>82.05</v>
      </c>
      <c r="F64">
        <v>105.21</v>
      </c>
    </row>
    <row r="65" spans="1:8" x14ac:dyDescent="0.3">
      <c r="D65">
        <v>8</v>
      </c>
      <c r="E65">
        <v>81.42</v>
      </c>
      <c r="F65">
        <v>111.49</v>
      </c>
    </row>
    <row r="66" spans="1:8" x14ac:dyDescent="0.3">
      <c r="D66">
        <v>9</v>
      </c>
      <c r="E66">
        <v>84.21</v>
      </c>
      <c r="F66">
        <v>110.53</v>
      </c>
    </row>
    <row r="67" spans="1:8" x14ac:dyDescent="0.3">
      <c r="D67">
        <v>10</v>
      </c>
      <c r="E67">
        <v>83.72</v>
      </c>
      <c r="F67">
        <v>109.01</v>
      </c>
    </row>
    <row r="68" spans="1:8" x14ac:dyDescent="0.3">
      <c r="D68" t="s">
        <v>7</v>
      </c>
      <c r="E68">
        <f>AVERAGE(E58:E67)</f>
        <v>86.7</v>
      </c>
      <c r="F68">
        <f>AVERAGE(F58:F67)</f>
        <v>106.55400000000002</v>
      </c>
    </row>
    <row r="70" spans="1:8" x14ac:dyDescent="0.3">
      <c r="A70" t="s">
        <v>9</v>
      </c>
      <c r="E70" t="s">
        <v>6</v>
      </c>
      <c r="F70" t="s">
        <v>5</v>
      </c>
      <c r="G70" t="s">
        <v>4</v>
      </c>
      <c r="H70" t="s">
        <v>3</v>
      </c>
    </row>
    <row r="71" spans="1:8" x14ac:dyDescent="0.3">
      <c r="B71">
        <v>1</v>
      </c>
      <c r="C71">
        <v>0</v>
      </c>
      <c r="D71">
        <v>1</v>
      </c>
      <c r="E71">
        <v>89.56</v>
      </c>
      <c r="F71">
        <v>35.82</v>
      </c>
      <c r="G71">
        <v>1</v>
      </c>
      <c r="H71">
        <f>1.2/16</f>
        <v>7.4999999999999997E-2</v>
      </c>
    </row>
    <row r="72" spans="1:8" x14ac:dyDescent="0.3">
      <c r="D72">
        <v>2</v>
      </c>
      <c r="E72">
        <v>89.29</v>
      </c>
      <c r="F72">
        <v>44.57</v>
      </c>
      <c r="G72">
        <v>2</v>
      </c>
      <c r="H72">
        <f>0.6/16</f>
        <v>3.7499999999999999E-2</v>
      </c>
    </row>
    <row r="73" spans="1:8" x14ac:dyDescent="0.3">
      <c r="D73">
        <v>3</v>
      </c>
      <c r="E73">
        <v>88.34</v>
      </c>
      <c r="F73">
        <v>60.35</v>
      </c>
      <c r="G73">
        <v>3</v>
      </c>
      <c r="H73">
        <f>1.75/16</f>
        <v>0.109375</v>
      </c>
    </row>
    <row r="74" spans="1:8" x14ac:dyDescent="0.3">
      <c r="D74">
        <v>4</v>
      </c>
      <c r="E74">
        <v>89.54</v>
      </c>
      <c r="F74">
        <v>32.74</v>
      </c>
      <c r="G74">
        <v>4</v>
      </c>
      <c r="H74">
        <f>0.4/16</f>
        <v>2.5000000000000001E-2</v>
      </c>
    </row>
    <row r="75" spans="1:8" x14ac:dyDescent="0.3">
      <c r="D75">
        <v>5</v>
      </c>
      <c r="E75">
        <v>89.04</v>
      </c>
      <c r="F75">
        <v>39.96</v>
      </c>
      <c r="G75">
        <v>5</v>
      </c>
      <c r="H75">
        <f>0.78/16</f>
        <v>4.8750000000000002E-2</v>
      </c>
    </row>
    <row r="76" spans="1:8" x14ac:dyDescent="0.3">
      <c r="D76">
        <v>6</v>
      </c>
      <c r="E76">
        <v>79.150000000000006</v>
      </c>
      <c r="F76">
        <v>55.49</v>
      </c>
      <c r="G76">
        <v>6</v>
      </c>
      <c r="H76">
        <f>0.8/16</f>
        <v>0.05</v>
      </c>
    </row>
    <row r="77" spans="1:8" x14ac:dyDescent="0.3">
      <c r="D77">
        <v>7</v>
      </c>
      <c r="E77">
        <v>90.43</v>
      </c>
      <c r="F77">
        <v>26.55</v>
      </c>
      <c r="G77">
        <v>7</v>
      </c>
      <c r="H77">
        <f>0.55/16</f>
        <v>3.4375000000000003E-2</v>
      </c>
    </row>
    <row r="78" spans="1:8" x14ac:dyDescent="0.3">
      <c r="D78">
        <v>8</v>
      </c>
      <c r="E78">
        <v>88.52</v>
      </c>
      <c r="F78">
        <v>36.97</v>
      </c>
      <c r="G78">
        <v>8</v>
      </c>
      <c r="H78">
        <f>1/16</f>
        <v>6.25E-2</v>
      </c>
    </row>
    <row r="79" spans="1:8" x14ac:dyDescent="0.3">
      <c r="D79">
        <v>9</v>
      </c>
      <c r="E79">
        <v>87.7</v>
      </c>
      <c r="F79">
        <v>46.02</v>
      </c>
      <c r="G79">
        <v>9</v>
      </c>
      <c r="H79">
        <f>0.9/16</f>
        <v>5.6250000000000001E-2</v>
      </c>
    </row>
    <row r="80" spans="1:8" x14ac:dyDescent="0.3">
      <c r="D80">
        <v>10</v>
      </c>
      <c r="E80">
        <v>90.45</v>
      </c>
      <c r="F80">
        <v>44.17</v>
      </c>
      <c r="G80">
        <v>10</v>
      </c>
      <c r="H80">
        <f>1.1/16</f>
        <v>6.8750000000000006E-2</v>
      </c>
    </row>
    <row r="81" spans="2:8" x14ac:dyDescent="0.3">
      <c r="D81" t="s">
        <v>7</v>
      </c>
      <c r="E81">
        <f>AVERAGE(E71:E80)</f>
        <v>88.202000000000027</v>
      </c>
      <c r="F81">
        <f>AVERAGE(F71:F80)</f>
        <v>42.264000000000003</v>
      </c>
      <c r="G81" t="s">
        <v>7</v>
      </c>
      <c r="H81">
        <f>AVERAGE(H71:H80)</f>
        <v>5.6750000000000002E-2</v>
      </c>
    </row>
    <row r="82" spans="2:8" x14ac:dyDescent="0.3">
      <c r="B82">
        <v>2</v>
      </c>
      <c r="C82">
        <v>5</v>
      </c>
      <c r="D82">
        <v>1</v>
      </c>
      <c r="E82">
        <v>86.43</v>
      </c>
      <c r="F82">
        <v>62.42</v>
      </c>
    </row>
    <row r="83" spans="2:8" x14ac:dyDescent="0.3">
      <c r="D83">
        <v>2</v>
      </c>
      <c r="E83">
        <v>88.65</v>
      </c>
      <c r="F83">
        <v>64.42</v>
      </c>
    </row>
    <row r="84" spans="2:8" x14ac:dyDescent="0.3">
      <c r="D84">
        <v>3</v>
      </c>
      <c r="E84">
        <v>89.04</v>
      </c>
      <c r="F84">
        <v>55.73</v>
      </c>
    </row>
    <row r="85" spans="2:8" x14ac:dyDescent="0.3">
      <c r="D85">
        <v>4</v>
      </c>
      <c r="E85">
        <v>89.07</v>
      </c>
      <c r="F85">
        <v>33.700000000000003</v>
      </c>
    </row>
    <row r="86" spans="2:8" x14ac:dyDescent="0.3">
      <c r="D86">
        <v>5</v>
      </c>
      <c r="E86">
        <v>90.93</v>
      </c>
      <c r="F86">
        <v>43.64</v>
      </c>
    </row>
    <row r="87" spans="2:8" x14ac:dyDescent="0.3">
      <c r="D87">
        <v>6</v>
      </c>
      <c r="E87">
        <v>91.29</v>
      </c>
      <c r="F87">
        <v>38.69</v>
      </c>
    </row>
    <row r="88" spans="2:8" x14ac:dyDescent="0.3">
      <c r="D88">
        <v>7</v>
      </c>
      <c r="E88">
        <v>88.12</v>
      </c>
      <c r="F88">
        <v>47.34</v>
      </c>
    </row>
    <row r="89" spans="2:8" x14ac:dyDescent="0.3">
      <c r="D89">
        <v>8</v>
      </c>
      <c r="E89">
        <v>89.55</v>
      </c>
      <c r="F89">
        <v>35.46</v>
      </c>
    </row>
    <row r="90" spans="2:8" x14ac:dyDescent="0.3">
      <c r="D90">
        <v>9</v>
      </c>
      <c r="E90">
        <v>90.93</v>
      </c>
      <c r="F90">
        <v>48.01</v>
      </c>
    </row>
    <row r="91" spans="2:8" x14ac:dyDescent="0.3">
      <c r="D91">
        <v>10</v>
      </c>
      <c r="E91">
        <v>88.9</v>
      </c>
      <c r="F91">
        <v>36.32</v>
      </c>
    </row>
    <row r="92" spans="2:8" x14ac:dyDescent="0.3">
      <c r="D92" t="s">
        <v>7</v>
      </c>
      <c r="E92">
        <f>AVERAGE(E82:E91)</f>
        <v>89.290999999999997</v>
      </c>
      <c r="F92">
        <f>AVERAGE(F82:F91)</f>
        <v>46.572999999999993</v>
      </c>
    </row>
    <row r="93" spans="2:8" x14ac:dyDescent="0.3">
      <c r="B93">
        <v>3</v>
      </c>
      <c r="C93">
        <v>10</v>
      </c>
      <c r="D93">
        <v>1</v>
      </c>
      <c r="E93">
        <v>91.74</v>
      </c>
      <c r="F93">
        <v>64.88</v>
      </c>
    </row>
    <row r="94" spans="2:8" x14ac:dyDescent="0.3">
      <c r="D94">
        <v>2</v>
      </c>
      <c r="E94">
        <v>86.73</v>
      </c>
      <c r="F94">
        <v>44.14</v>
      </c>
    </row>
    <row r="95" spans="2:8" x14ac:dyDescent="0.3">
      <c r="D95">
        <v>3</v>
      </c>
      <c r="E95">
        <v>89.04</v>
      </c>
      <c r="F95">
        <v>45.09</v>
      </c>
    </row>
    <row r="96" spans="2:8" x14ac:dyDescent="0.3">
      <c r="D96">
        <v>4</v>
      </c>
      <c r="E96">
        <v>88.32</v>
      </c>
      <c r="F96">
        <v>47.89</v>
      </c>
    </row>
    <row r="97" spans="2:6" x14ac:dyDescent="0.3">
      <c r="D97">
        <v>5</v>
      </c>
      <c r="E97">
        <v>90.31</v>
      </c>
      <c r="F97">
        <v>49.02</v>
      </c>
    </row>
    <row r="98" spans="2:6" x14ac:dyDescent="0.3">
      <c r="D98">
        <v>6</v>
      </c>
      <c r="E98">
        <v>92.65</v>
      </c>
      <c r="F98">
        <v>42.99</v>
      </c>
    </row>
    <row r="99" spans="2:6" x14ac:dyDescent="0.3">
      <c r="D99">
        <v>7</v>
      </c>
      <c r="E99">
        <v>87.55</v>
      </c>
      <c r="F99">
        <v>46.83</v>
      </c>
    </row>
    <row r="100" spans="2:6" x14ac:dyDescent="0.3">
      <c r="D100">
        <v>8</v>
      </c>
      <c r="E100">
        <v>88.25</v>
      </c>
      <c r="F100">
        <v>48.22</v>
      </c>
    </row>
    <row r="101" spans="2:6" x14ac:dyDescent="0.3">
      <c r="D101">
        <v>9</v>
      </c>
      <c r="E101">
        <v>88.42</v>
      </c>
      <c r="F101">
        <v>47.15</v>
      </c>
    </row>
    <row r="102" spans="2:6" x14ac:dyDescent="0.3">
      <c r="D102">
        <v>10</v>
      </c>
      <c r="E102">
        <v>89.55</v>
      </c>
      <c r="F102">
        <v>49.3</v>
      </c>
    </row>
    <row r="103" spans="2:6" x14ac:dyDescent="0.3">
      <c r="D103" t="s">
        <v>7</v>
      </c>
      <c r="E103">
        <f>AVERAGE(E93:E102)</f>
        <v>89.255999999999986</v>
      </c>
      <c r="F103">
        <f>AVERAGE(F93:F102)</f>
        <v>48.550999999999995</v>
      </c>
    </row>
    <row r="104" spans="2:6" x14ac:dyDescent="0.3">
      <c r="B104">
        <v>4</v>
      </c>
      <c r="C104">
        <v>15</v>
      </c>
      <c r="D104">
        <v>1</v>
      </c>
      <c r="E104">
        <v>91.66</v>
      </c>
      <c r="F104">
        <v>67.400000000000006</v>
      </c>
    </row>
    <row r="105" spans="2:6" x14ac:dyDescent="0.3">
      <c r="D105">
        <v>2</v>
      </c>
      <c r="E105">
        <v>87.31</v>
      </c>
      <c r="F105">
        <v>63.63</v>
      </c>
    </row>
    <row r="106" spans="2:6" x14ac:dyDescent="0.3">
      <c r="D106">
        <v>3</v>
      </c>
      <c r="E106">
        <v>90.91</v>
      </c>
      <c r="F106">
        <v>56.81</v>
      </c>
    </row>
    <row r="107" spans="2:6" x14ac:dyDescent="0.3">
      <c r="D107">
        <v>4</v>
      </c>
      <c r="E107">
        <v>93.87</v>
      </c>
      <c r="F107">
        <v>59.79</v>
      </c>
    </row>
    <row r="108" spans="2:6" x14ac:dyDescent="0.3">
      <c r="D108">
        <v>5</v>
      </c>
      <c r="E108">
        <v>85.58</v>
      </c>
      <c r="F108">
        <v>72.19</v>
      </c>
    </row>
    <row r="109" spans="2:6" x14ac:dyDescent="0.3">
      <c r="D109">
        <v>6</v>
      </c>
      <c r="E109">
        <v>89.67</v>
      </c>
      <c r="F109">
        <v>58.39</v>
      </c>
    </row>
    <row r="110" spans="2:6" x14ac:dyDescent="0.3">
      <c r="D110">
        <v>7</v>
      </c>
      <c r="E110">
        <v>90.42</v>
      </c>
      <c r="F110">
        <v>64.72</v>
      </c>
    </row>
    <row r="111" spans="2:6" x14ac:dyDescent="0.3">
      <c r="D111">
        <v>8</v>
      </c>
      <c r="E111">
        <v>90.17</v>
      </c>
      <c r="F111">
        <v>72.989999999999995</v>
      </c>
    </row>
    <row r="112" spans="2:6" x14ac:dyDescent="0.3">
      <c r="D112">
        <v>9</v>
      </c>
      <c r="E112">
        <v>77.099999999999994</v>
      </c>
      <c r="F112">
        <v>61.68</v>
      </c>
    </row>
    <row r="113" spans="2:6" x14ac:dyDescent="0.3">
      <c r="D113">
        <v>10</v>
      </c>
      <c r="E113">
        <v>88.11</v>
      </c>
      <c r="F113">
        <v>63.86</v>
      </c>
    </row>
    <row r="114" spans="2:6" x14ac:dyDescent="0.3">
      <c r="D114" t="s">
        <v>7</v>
      </c>
      <c r="E114">
        <f>AVERAGE(E104:E113)</f>
        <v>88.47999999999999</v>
      </c>
      <c r="F114">
        <f>AVERAGE(F104:F113)</f>
        <v>64.145999999999987</v>
      </c>
    </row>
    <row r="115" spans="2:6" x14ac:dyDescent="0.3">
      <c r="B115">
        <v>5</v>
      </c>
      <c r="C115">
        <v>40</v>
      </c>
      <c r="D115">
        <v>1</v>
      </c>
      <c r="E115">
        <v>86.6</v>
      </c>
      <c r="F115">
        <v>87.28</v>
      </c>
    </row>
    <row r="116" spans="2:6" x14ac:dyDescent="0.3">
      <c r="D116">
        <v>2</v>
      </c>
      <c r="E116">
        <v>94.65</v>
      </c>
      <c r="F116">
        <v>75.3</v>
      </c>
    </row>
    <row r="117" spans="2:6" x14ac:dyDescent="0.3">
      <c r="D117">
        <v>3</v>
      </c>
      <c r="E117">
        <v>86.88</v>
      </c>
      <c r="F117">
        <v>84.19</v>
      </c>
    </row>
    <row r="118" spans="2:6" x14ac:dyDescent="0.3">
      <c r="D118">
        <v>4</v>
      </c>
      <c r="E118">
        <v>85.63</v>
      </c>
      <c r="F118">
        <v>72.84</v>
      </c>
    </row>
    <row r="119" spans="2:6" x14ac:dyDescent="0.3">
      <c r="D119">
        <v>5</v>
      </c>
      <c r="E119">
        <v>88.25</v>
      </c>
      <c r="F119">
        <v>87.64</v>
      </c>
    </row>
    <row r="120" spans="2:6" x14ac:dyDescent="0.3">
      <c r="D120">
        <v>6</v>
      </c>
      <c r="E120">
        <v>86.79</v>
      </c>
      <c r="F120">
        <v>86.74</v>
      </c>
    </row>
    <row r="121" spans="2:6" x14ac:dyDescent="0.3">
      <c r="D121">
        <v>7</v>
      </c>
      <c r="E121">
        <v>87.72</v>
      </c>
      <c r="F121">
        <v>77.69</v>
      </c>
    </row>
    <row r="122" spans="2:6" x14ac:dyDescent="0.3">
      <c r="D122">
        <v>8</v>
      </c>
      <c r="E122">
        <v>82.46</v>
      </c>
      <c r="F122">
        <v>72.91</v>
      </c>
    </row>
    <row r="123" spans="2:6" x14ac:dyDescent="0.3">
      <c r="D123">
        <v>9</v>
      </c>
      <c r="E123">
        <v>90.54</v>
      </c>
      <c r="F123">
        <v>84.98</v>
      </c>
    </row>
    <row r="124" spans="2:6" x14ac:dyDescent="0.3">
      <c r="D124">
        <v>10</v>
      </c>
      <c r="E124">
        <v>94.39</v>
      </c>
      <c r="F124">
        <v>77</v>
      </c>
    </row>
    <row r="125" spans="2:6" x14ac:dyDescent="0.3">
      <c r="D125" t="s">
        <v>7</v>
      </c>
      <c r="E125">
        <f>AVERAGE(E115:E124)</f>
        <v>88.390999999999991</v>
      </c>
      <c r="F125">
        <f>AVERAGE(F115:F124)</f>
        <v>80.657000000000011</v>
      </c>
    </row>
    <row r="126" spans="2:6" x14ac:dyDescent="0.3">
      <c r="B126">
        <v>6</v>
      </c>
      <c r="C126">
        <v>80</v>
      </c>
      <c r="D126">
        <v>1</v>
      </c>
      <c r="E126">
        <v>94.73</v>
      </c>
      <c r="F126">
        <v>99.48</v>
      </c>
    </row>
    <row r="127" spans="2:6" x14ac:dyDescent="0.3">
      <c r="D127">
        <v>2</v>
      </c>
      <c r="E127">
        <v>80.67</v>
      </c>
      <c r="F127">
        <v>89.33</v>
      </c>
    </row>
    <row r="128" spans="2:6" x14ac:dyDescent="0.3">
      <c r="D128">
        <v>3</v>
      </c>
      <c r="E128">
        <v>78.099999999999994</v>
      </c>
      <c r="F128">
        <v>98.24</v>
      </c>
    </row>
    <row r="129" spans="1:8" x14ac:dyDescent="0.3">
      <c r="D129">
        <v>4</v>
      </c>
      <c r="E129">
        <v>94.46</v>
      </c>
      <c r="F129">
        <v>90.8</v>
      </c>
    </row>
    <row r="130" spans="1:8" x14ac:dyDescent="0.3">
      <c r="D130">
        <v>5</v>
      </c>
      <c r="E130">
        <v>91.12</v>
      </c>
      <c r="F130">
        <v>95.51</v>
      </c>
    </row>
    <row r="131" spans="1:8" x14ac:dyDescent="0.3">
      <c r="D131">
        <v>6</v>
      </c>
      <c r="E131">
        <v>88.94</v>
      </c>
      <c r="F131">
        <v>96.37</v>
      </c>
    </row>
    <row r="132" spans="1:8" x14ac:dyDescent="0.3">
      <c r="D132">
        <v>7</v>
      </c>
      <c r="E132">
        <v>87.28</v>
      </c>
      <c r="F132">
        <v>100.67</v>
      </c>
    </row>
    <row r="133" spans="1:8" x14ac:dyDescent="0.3">
      <c r="D133">
        <v>8</v>
      </c>
      <c r="E133">
        <v>85.03</v>
      </c>
      <c r="F133">
        <v>96.29</v>
      </c>
    </row>
    <row r="134" spans="1:8" x14ac:dyDescent="0.3">
      <c r="D134">
        <v>9</v>
      </c>
      <c r="E134">
        <v>82.47</v>
      </c>
      <c r="F134">
        <v>91.59</v>
      </c>
    </row>
    <row r="135" spans="1:8" x14ac:dyDescent="0.3">
      <c r="D135">
        <v>10</v>
      </c>
      <c r="E135">
        <v>93.43</v>
      </c>
      <c r="F135">
        <v>87.93</v>
      </c>
    </row>
    <row r="136" spans="1:8" x14ac:dyDescent="0.3">
      <c r="D136" t="s">
        <v>7</v>
      </c>
      <c r="E136">
        <f>AVERAGE(E126:E135)</f>
        <v>87.623000000000005</v>
      </c>
      <c r="F136">
        <f>AVERAGE(F126:F135)</f>
        <v>94.621000000000009</v>
      </c>
    </row>
    <row r="138" spans="1:8" x14ac:dyDescent="0.3">
      <c r="A138" t="s">
        <v>11</v>
      </c>
      <c r="E138" t="s">
        <v>6</v>
      </c>
      <c r="F138" t="s">
        <v>5</v>
      </c>
      <c r="G138" t="s">
        <v>4</v>
      </c>
      <c r="H138" t="s">
        <v>3</v>
      </c>
    </row>
    <row r="139" spans="1:8" x14ac:dyDescent="0.3">
      <c r="B139">
        <v>1</v>
      </c>
      <c r="C139">
        <v>0</v>
      </c>
      <c r="D139">
        <v>1</v>
      </c>
      <c r="E139">
        <v>89.03</v>
      </c>
      <c r="F139">
        <v>53.64</v>
      </c>
      <c r="G139">
        <v>1</v>
      </c>
      <c r="H139">
        <f>1.25/16</f>
        <v>7.8125E-2</v>
      </c>
    </row>
    <row r="140" spans="1:8" x14ac:dyDescent="0.3">
      <c r="D140">
        <v>2</v>
      </c>
      <c r="E140">
        <v>90.43</v>
      </c>
      <c r="F140">
        <v>48.36</v>
      </c>
      <c r="G140">
        <v>2</v>
      </c>
      <c r="H140">
        <f>0.75/16</f>
        <v>4.6875E-2</v>
      </c>
    </row>
    <row r="141" spans="1:8" x14ac:dyDescent="0.3">
      <c r="D141">
        <v>3</v>
      </c>
      <c r="E141">
        <v>89.55</v>
      </c>
      <c r="F141">
        <v>44.42</v>
      </c>
      <c r="G141">
        <v>3</v>
      </c>
      <c r="H141">
        <f>7/16</f>
        <v>0.4375</v>
      </c>
    </row>
    <row r="142" spans="1:8" x14ac:dyDescent="0.3">
      <c r="D142">
        <v>4</v>
      </c>
      <c r="E142">
        <v>88.16</v>
      </c>
      <c r="F142">
        <v>50.69</v>
      </c>
      <c r="G142">
        <v>4</v>
      </c>
      <c r="H142">
        <f>0.9/16</f>
        <v>5.6250000000000001E-2</v>
      </c>
    </row>
    <row r="143" spans="1:8" x14ac:dyDescent="0.3">
      <c r="D143">
        <v>5</v>
      </c>
      <c r="E143">
        <v>84.35</v>
      </c>
      <c r="F143">
        <v>57.78</v>
      </c>
      <c r="G143">
        <v>5</v>
      </c>
      <c r="H143">
        <f>0.65/16</f>
        <v>4.0625000000000001E-2</v>
      </c>
    </row>
    <row r="144" spans="1:8" x14ac:dyDescent="0.3">
      <c r="D144">
        <v>6</v>
      </c>
      <c r="E144">
        <v>88.9</v>
      </c>
      <c r="F144">
        <v>53.33</v>
      </c>
      <c r="G144">
        <v>6</v>
      </c>
      <c r="H144">
        <f>1.2/16</f>
        <v>7.4999999999999997E-2</v>
      </c>
    </row>
    <row r="145" spans="2:8" x14ac:dyDescent="0.3">
      <c r="D145">
        <v>7</v>
      </c>
      <c r="E145">
        <v>90.35</v>
      </c>
      <c r="F145">
        <v>41.88</v>
      </c>
      <c r="G145">
        <v>7</v>
      </c>
      <c r="H145">
        <f>0.4/16</f>
        <v>2.5000000000000001E-2</v>
      </c>
    </row>
    <row r="146" spans="2:8" x14ac:dyDescent="0.3">
      <c r="D146">
        <v>8</v>
      </c>
      <c r="E146">
        <v>90.42</v>
      </c>
      <c r="F146">
        <v>43.88</v>
      </c>
      <c r="G146">
        <v>8</v>
      </c>
      <c r="H146">
        <f>0.75/16</f>
        <v>4.6875E-2</v>
      </c>
    </row>
    <row r="147" spans="2:8" x14ac:dyDescent="0.3">
      <c r="D147">
        <v>9</v>
      </c>
      <c r="E147">
        <v>92.09</v>
      </c>
      <c r="F147">
        <v>52.47</v>
      </c>
      <c r="G147">
        <v>9</v>
      </c>
      <c r="H147">
        <f>0.6/16</f>
        <v>3.7499999999999999E-2</v>
      </c>
    </row>
    <row r="148" spans="2:8" x14ac:dyDescent="0.3">
      <c r="D148">
        <v>10</v>
      </c>
      <c r="E148">
        <v>91.06</v>
      </c>
      <c r="F148">
        <v>40.950000000000003</v>
      </c>
      <c r="G148">
        <v>10</v>
      </c>
      <c r="H148">
        <f>0.8/16</f>
        <v>0.05</v>
      </c>
    </row>
    <row r="149" spans="2:8" x14ac:dyDescent="0.3">
      <c r="D149" t="s">
        <v>7</v>
      </c>
      <c r="E149">
        <f>AVERAGE(E139:E148)</f>
        <v>89.433999999999997</v>
      </c>
      <c r="F149">
        <f>AVERAGE(F139:F148)</f>
        <v>48.74</v>
      </c>
      <c r="H149">
        <f>AVERAGE(H139:H148)</f>
        <v>8.937500000000001E-2</v>
      </c>
    </row>
    <row r="150" spans="2:8" x14ac:dyDescent="0.3">
      <c r="B150">
        <v>2</v>
      </c>
      <c r="C150">
        <v>5</v>
      </c>
      <c r="D150">
        <v>1</v>
      </c>
      <c r="E150">
        <v>90.82</v>
      </c>
      <c r="F150">
        <v>71.790000000000006</v>
      </c>
    </row>
    <row r="151" spans="2:8" x14ac:dyDescent="0.3">
      <c r="D151">
        <v>2</v>
      </c>
      <c r="E151">
        <v>86.88</v>
      </c>
      <c r="F151">
        <v>67.52</v>
      </c>
    </row>
    <row r="152" spans="2:8" x14ac:dyDescent="0.3">
      <c r="D152">
        <v>3</v>
      </c>
      <c r="E152">
        <v>89.29</v>
      </c>
      <c r="F152">
        <v>58.11</v>
      </c>
    </row>
    <row r="153" spans="2:8" x14ac:dyDescent="0.3">
      <c r="D153">
        <v>4</v>
      </c>
      <c r="E153">
        <v>90.44</v>
      </c>
      <c r="F153">
        <v>59.18</v>
      </c>
    </row>
    <row r="154" spans="2:8" x14ac:dyDescent="0.3">
      <c r="D154">
        <v>5</v>
      </c>
      <c r="E154">
        <v>90.31</v>
      </c>
      <c r="F154">
        <v>59.1</v>
      </c>
    </row>
    <row r="155" spans="2:8" x14ac:dyDescent="0.3">
      <c r="D155">
        <v>6</v>
      </c>
      <c r="E155">
        <v>86.66</v>
      </c>
      <c r="F155">
        <v>62.26</v>
      </c>
    </row>
    <row r="156" spans="2:8" x14ac:dyDescent="0.3">
      <c r="D156">
        <v>7</v>
      </c>
      <c r="E156">
        <v>89.68</v>
      </c>
      <c r="F156">
        <v>72.3</v>
      </c>
    </row>
    <row r="157" spans="2:8" x14ac:dyDescent="0.3">
      <c r="D157">
        <v>8</v>
      </c>
      <c r="E157">
        <v>93.44</v>
      </c>
      <c r="F157">
        <v>53.18</v>
      </c>
    </row>
    <row r="158" spans="2:8" x14ac:dyDescent="0.3">
      <c r="D158">
        <v>9</v>
      </c>
      <c r="E158">
        <v>90.7</v>
      </c>
      <c r="F158">
        <v>61.19</v>
      </c>
    </row>
    <row r="159" spans="2:8" x14ac:dyDescent="0.3">
      <c r="D159">
        <v>10</v>
      </c>
      <c r="E159">
        <v>89.68</v>
      </c>
      <c r="F159">
        <v>69.25</v>
      </c>
    </row>
    <row r="160" spans="2:8" x14ac:dyDescent="0.3">
      <c r="D160" t="s">
        <v>7</v>
      </c>
      <c r="E160">
        <f>AVERAGE(E150:E159)</f>
        <v>89.79</v>
      </c>
      <c r="F160">
        <f>AVERAGE(F150:F159)</f>
        <v>63.388000000000012</v>
      </c>
    </row>
    <row r="161" spans="2:6" x14ac:dyDescent="0.3">
      <c r="B161">
        <v>3</v>
      </c>
      <c r="C161">
        <v>10</v>
      </c>
      <c r="D161">
        <v>1</v>
      </c>
      <c r="E161">
        <v>90.53</v>
      </c>
      <c r="F161">
        <v>65.03</v>
      </c>
    </row>
    <row r="162" spans="2:6" x14ac:dyDescent="0.3">
      <c r="D162">
        <v>2</v>
      </c>
      <c r="E162">
        <v>91.18</v>
      </c>
      <c r="F162">
        <v>74.02</v>
      </c>
    </row>
    <row r="163" spans="2:6" x14ac:dyDescent="0.3">
      <c r="D163">
        <v>3</v>
      </c>
      <c r="E163">
        <v>90.3</v>
      </c>
      <c r="F163">
        <v>63.07</v>
      </c>
    </row>
    <row r="164" spans="2:6" x14ac:dyDescent="0.3">
      <c r="D164">
        <v>4</v>
      </c>
      <c r="E164">
        <v>83.02</v>
      </c>
      <c r="F164">
        <v>61.69</v>
      </c>
    </row>
    <row r="165" spans="2:6" x14ac:dyDescent="0.3">
      <c r="D165">
        <v>5</v>
      </c>
      <c r="E165">
        <v>93.59</v>
      </c>
      <c r="F165">
        <v>74.95</v>
      </c>
    </row>
    <row r="166" spans="2:6" x14ac:dyDescent="0.3">
      <c r="D166">
        <v>6</v>
      </c>
      <c r="E166">
        <v>89.18</v>
      </c>
      <c r="F166">
        <v>64.5</v>
      </c>
    </row>
    <row r="167" spans="2:6" x14ac:dyDescent="0.3">
      <c r="D167">
        <v>7</v>
      </c>
      <c r="E167">
        <v>89.02</v>
      </c>
      <c r="F167">
        <v>73.94</v>
      </c>
    </row>
    <row r="168" spans="2:6" x14ac:dyDescent="0.3">
      <c r="D168">
        <v>8</v>
      </c>
      <c r="E168">
        <v>91.97</v>
      </c>
      <c r="F168">
        <v>62.84</v>
      </c>
    </row>
    <row r="169" spans="2:6" x14ac:dyDescent="0.3">
      <c r="D169">
        <v>9</v>
      </c>
      <c r="E169">
        <v>88.12</v>
      </c>
      <c r="F169">
        <v>74.849999999999994</v>
      </c>
    </row>
    <row r="170" spans="2:6" x14ac:dyDescent="0.3">
      <c r="D170">
        <v>10</v>
      </c>
      <c r="E170">
        <v>89.67</v>
      </c>
      <c r="F170">
        <v>67.150000000000006</v>
      </c>
    </row>
    <row r="171" spans="2:6" x14ac:dyDescent="0.3">
      <c r="D171" t="s">
        <v>7</v>
      </c>
      <c r="E171">
        <f>AVERAGE(E161:E170)</f>
        <v>89.657999999999987</v>
      </c>
      <c r="F171">
        <f>AVERAGE(F161:F170)</f>
        <v>68.203999999999994</v>
      </c>
    </row>
    <row r="172" spans="2:6" x14ac:dyDescent="0.3">
      <c r="B172">
        <v>4</v>
      </c>
      <c r="C172">
        <v>15</v>
      </c>
      <c r="D172">
        <v>1</v>
      </c>
      <c r="E172">
        <v>91.19</v>
      </c>
      <c r="F172">
        <v>74.27</v>
      </c>
    </row>
    <row r="173" spans="2:6" x14ac:dyDescent="0.3">
      <c r="D173">
        <v>2</v>
      </c>
      <c r="E173">
        <v>91.21</v>
      </c>
      <c r="F173">
        <v>70.069999999999993</v>
      </c>
    </row>
    <row r="174" spans="2:6" x14ac:dyDescent="0.3">
      <c r="D174">
        <v>3</v>
      </c>
      <c r="E174">
        <v>89.93</v>
      </c>
      <c r="F174">
        <v>71.400000000000006</v>
      </c>
    </row>
    <row r="175" spans="2:6" x14ac:dyDescent="0.3">
      <c r="D175">
        <v>4</v>
      </c>
      <c r="E175">
        <v>87.01</v>
      </c>
      <c r="F175">
        <v>77.11</v>
      </c>
    </row>
    <row r="176" spans="2:6" x14ac:dyDescent="0.3">
      <c r="D176">
        <v>5</v>
      </c>
      <c r="E176">
        <v>88.79</v>
      </c>
      <c r="F176">
        <v>72.209999999999994</v>
      </c>
    </row>
    <row r="177" spans="2:6" x14ac:dyDescent="0.3">
      <c r="D177">
        <v>6</v>
      </c>
      <c r="E177">
        <v>86.52</v>
      </c>
      <c r="F177">
        <v>69.7</v>
      </c>
    </row>
    <row r="178" spans="2:6" x14ac:dyDescent="0.3">
      <c r="D178">
        <v>7</v>
      </c>
      <c r="E178">
        <v>88.96</v>
      </c>
      <c r="F178">
        <v>76.489999999999995</v>
      </c>
    </row>
    <row r="179" spans="2:6" x14ac:dyDescent="0.3">
      <c r="D179">
        <v>8</v>
      </c>
      <c r="E179">
        <v>90.58</v>
      </c>
      <c r="F179">
        <v>73.239999999999995</v>
      </c>
    </row>
    <row r="180" spans="2:6" x14ac:dyDescent="0.3">
      <c r="D180">
        <v>9</v>
      </c>
      <c r="E180">
        <v>91.64</v>
      </c>
      <c r="F180">
        <v>70</v>
      </c>
    </row>
    <row r="181" spans="2:6" x14ac:dyDescent="0.3">
      <c r="D181">
        <v>10</v>
      </c>
      <c r="E181">
        <v>87.22</v>
      </c>
      <c r="F181">
        <v>68.98</v>
      </c>
    </row>
    <row r="182" spans="2:6" x14ac:dyDescent="0.3">
      <c r="D182" t="s">
        <v>7</v>
      </c>
      <c r="E182">
        <f>AVERAGE(E172:E181)</f>
        <v>89.305000000000007</v>
      </c>
      <c r="F182">
        <f>AVERAGE(F172:F181)</f>
        <v>72.346999999999994</v>
      </c>
    </row>
    <row r="183" spans="2:6" x14ac:dyDescent="0.3">
      <c r="B183">
        <v>5</v>
      </c>
      <c r="C183">
        <v>40</v>
      </c>
      <c r="D183">
        <v>1</v>
      </c>
      <c r="E183">
        <v>87.82</v>
      </c>
      <c r="F183">
        <v>84.46</v>
      </c>
    </row>
    <row r="184" spans="2:6" x14ac:dyDescent="0.3">
      <c r="D184">
        <v>2</v>
      </c>
      <c r="E184">
        <v>91.27</v>
      </c>
      <c r="F184">
        <v>85.11</v>
      </c>
    </row>
    <row r="185" spans="2:6" x14ac:dyDescent="0.3">
      <c r="D185">
        <v>3</v>
      </c>
      <c r="E185">
        <v>93.71</v>
      </c>
      <c r="F185">
        <v>82.96</v>
      </c>
    </row>
    <row r="186" spans="2:6" x14ac:dyDescent="0.3">
      <c r="D186">
        <v>4</v>
      </c>
      <c r="E186">
        <v>84.95</v>
      </c>
      <c r="F186">
        <v>92.11</v>
      </c>
    </row>
    <row r="187" spans="2:6" x14ac:dyDescent="0.3">
      <c r="D187">
        <v>5</v>
      </c>
      <c r="E187">
        <v>89.31</v>
      </c>
      <c r="F187">
        <v>83.57</v>
      </c>
    </row>
    <row r="188" spans="2:6" x14ac:dyDescent="0.3">
      <c r="D188">
        <v>6</v>
      </c>
      <c r="E188">
        <v>89.93</v>
      </c>
      <c r="F188">
        <v>82.73</v>
      </c>
    </row>
    <row r="189" spans="2:6" x14ac:dyDescent="0.3">
      <c r="D189">
        <v>7</v>
      </c>
      <c r="E189">
        <v>89.03</v>
      </c>
      <c r="F189">
        <v>82.33</v>
      </c>
    </row>
    <row r="190" spans="2:6" x14ac:dyDescent="0.3">
      <c r="D190">
        <v>8</v>
      </c>
      <c r="E190">
        <v>87.07</v>
      </c>
      <c r="F190">
        <v>78.66</v>
      </c>
    </row>
    <row r="191" spans="2:6" x14ac:dyDescent="0.3">
      <c r="D191">
        <v>9</v>
      </c>
      <c r="E191">
        <v>86.14</v>
      </c>
      <c r="F191">
        <v>84.53</v>
      </c>
    </row>
    <row r="192" spans="2:6" x14ac:dyDescent="0.3">
      <c r="D192">
        <v>10</v>
      </c>
      <c r="E192">
        <v>91.32</v>
      </c>
      <c r="F192">
        <v>77.81</v>
      </c>
    </row>
    <row r="193" spans="1:8" x14ac:dyDescent="0.3">
      <c r="D193" t="s">
        <v>7</v>
      </c>
      <c r="E193">
        <f>AVERAGE(E183:E192)</f>
        <v>89.054999999999993</v>
      </c>
      <c r="F193">
        <f>AVERAGE(F183:F192)</f>
        <v>83.426999999999992</v>
      </c>
    </row>
    <row r="194" spans="1:8" x14ac:dyDescent="0.3">
      <c r="B194">
        <v>6</v>
      </c>
      <c r="C194">
        <v>80</v>
      </c>
      <c r="D194">
        <v>1</v>
      </c>
      <c r="E194">
        <v>86.72</v>
      </c>
      <c r="F194">
        <v>90.64</v>
      </c>
    </row>
    <row r="195" spans="1:8" x14ac:dyDescent="0.3">
      <c r="D195">
        <v>2</v>
      </c>
      <c r="E195">
        <v>86.37</v>
      </c>
      <c r="F195">
        <v>87.33</v>
      </c>
    </row>
    <row r="196" spans="1:8" x14ac:dyDescent="0.3">
      <c r="D196">
        <v>3</v>
      </c>
      <c r="E196">
        <v>88.15</v>
      </c>
      <c r="F196">
        <v>100.77</v>
      </c>
    </row>
    <row r="197" spans="1:8" x14ac:dyDescent="0.3">
      <c r="D197">
        <v>4</v>
      </c>
      <c r="E197">
        <v>88.81</v>
      </c>
      <c r="F197">
        <v>97.74</v>
      </c>
    </row>
    <row r="198" spans="1:8" x14ac:dyDescent="0.3">
      <c r="D198">
        <v>5</v>
      </c>
      <c r="E198">
        <v>77.89</v>
      </c>
      <c r="F198">
        <v>87.39</v>
      </c>
    </row>
    <row r="199" spans="1:8" x14ac:dyDescent="0.3">
      <c r="D199">
        <v>6</v>
      </c>
      <c r="E199">
        <v>91.27</v>
      </c>
      <c r="F199">
        <v>97.24</v>
      </c>
    </row>
    <row r="200" spans="1:8" x14ac:dyDescent="0.3">
      <c r="D200">
        <v>7</v>
      </c>
      <c r="E200">
        <v>83.98</v>
      </c>
      <c r="F200">
        <v>88.49</v>
      </c>
    </row>
    <row r="201" spans="1:8" x14ac:dyDescent="0.3">
      <c r="D201">
        <v>8</v>
      </c>
      <c r="E201">
        <v>77.709999999999994</v>
      </c>
      <c r="F201">
        <v>98.62</v>
      </c>
    </row>
    <row r="202" spans="1:8" x14ac:dyDescent="0.3">
      <c r="D202">
        <v>9</v>
      </c>
      <c r="E202">
        <v>87.33</v>
      </c>
      <c r="F202">
        <v>90.32</v>
      </c>
    </row>
    <row r="203" spans="1:8" x14ac:dyDescent="0.3">
      <c r="D203">
        <v>10</v>
      </c>
      <c r="E203">
        <v>87.95</v>
      </c>
      <c r="F203">
        <v>97.03</v>
      </c>
    </row>
    <row r="204" spans="1:8" x14ac:dyDescent="0.3">
      <c r="D204" t="s">
        <v>7</v>
      </c>
      <c r="E204">
        <f>AVERAGE(E194:E203)</f>
        <v>85.618000000000023</v>
      </c>
      <c r="F204">
        <f>AVERAGE(F194:F203)</f>
        <v>93.556999999999988</v>
      </c>
    </row>
    <row r="206" spans="1:8" x14ac:dyDescent="0.3">
      <c r="A206" t="s">
        <v>10</v>
      </c>
      <c r="E206" t="s">
        <v>6</v>
      </c>
      <c r="F206" t="s">
        <v>5</v>
      </c>
      <c r="G206" t="s">
        <v>4</v>
      </c>
      <c r="H206" t="s">
        <v>3</v>
      </c>
    </row>
    <row r="207" spans="1:8" x14ac:dyDescent="0.3">
      <c r="B207">
        <v>1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>1.55/16</f>
        <v>9.6875000000000003E-2</v>
      </c>
    </row>
    <row r="208" spans="1:8" x14ac:dyDescent="0.3">
      <c r="D208">
        <v>2</v>
      </c>
      <c r="E208">
        <v>0</v>
      </c>
      <c r="F208">
        <v>0</v>
      </c>
      <c r="G208">
        <v>2</v>
      </c>
      <c r="H208">
        <f>1.75/16</f>
        <v>0.109375</v>
      </c>
    </row>
    <row r="209" spans="2:8" x14ac:dyDescent="0.3">
      <c r="D209">
        <v>3</v>
      </c>
      <c r="E209">
        <v>0</v>
      </c>
      <c r="F209">
        <v>0</v>
      </c>
      <c r="G209">
        <v>3</v>
      </c>
      <c r="H209">
        <f>1.25/16</f>
        <v>7.8125E-2</v>
      </c>
    </row>
    <row r="210" spans="2:8" x14ac:dyDescent="0.3">
      <c r="D210">
        <v>4</v>
      </c>
      <c r="E210">
        <v>0</v>
      </c>
      <c r="F210">
        <v>0</v>
      </c>
      <c r="G210">
        <v>4</v>
      </c>
      <c r="H210">
        <f>3.2/16</f>
        <v>0.2</v>
      </c>
    </row>
    <row r="211" spans="2:8" x14ac:dyDescent="0.3">
      <c r="D211">
        <v>5</v>
      </c>
      <c r="E211">
        <v>0</v>
      </c>
      <c r="F211">
        <v>0</v>
      </c>
      <c r="G211">
        <v>5</v>
      </c>
      <c r="H211">
        <f>1.75/16</f>
        <v>0.109375</v>
      </c>
    </row>
    <row r="212" spans="2:8" x14ac:dyDescent="0.3">
      <c r="D212">
        <v>6</v>
      </c>
      <c r="E212">
        <v>0</v>
      </c>
      <c r="F212">
        <v>0</v>
      </c>
      <c r="G212">
        <v>6</v>
      </c>
      <c r="H212">
        <f>3.1/16</f>
        <v>0.19375000000000001</v>
      </c>
    </row>
    <row r="213" spans="2:8" x14ac:dyDescent="0.3">
      <c r="D213">
        <v>7</v>
      </c>
      <c r="E213">
        <v>0</v>
      </c>
      <c r="F213">
        <v>0</v>
      </c>
      <c r="G213">
        <v>7</v>
      </c>
      <c r="H213">
        <f>2/16</f>
        <v>0.125</v>
      </c>
    </row>
    <row r="214" spans="2:8" x14ac:dyDescent="0.3">
      <c r="D214">
        <v>8</v>
      </c>
      <c r="E214">
        <v>0</v>
      </c>
      <c r="F214">
        <v>0</v>
      </c>
      <c r="G214">
        <v>8</v>
      </c>
      <c r="H214">
        <f>2.5/16</f>
        <v>0.15625</v>
      </c>
    </row>
    <row r="215" spans="2:8" x14ac:dyDescent="0.3">
      <c r="D215">
        <v>9</v>
      </c>
      <c r="E215">
        <v>0</v>
      </c>
      <c r="F215">
        <v>0</v>
      </c>
      <c r="G215">
        <v>9</v>
      </c>
      <c r="H215">
        <f>2.9/16</f>
        <v>0.18124999999999999</v>
      </c>
    </row>
    <row r="216" spans="2:8" x14ac:dyDescent="0.3">
      <c r="D216">
        <v>10</v>
      </c>
      <c r="E216">
        <v>0</v>
      </c>
      <c r="F216">
        <v>0</v>
      </c>
      <c r="G216">
        <v>10</v>
      </c>
      <c r="H216">
        <f>1.6/16</f>
        <v>0.1</v>
      </c>
    </row>
    <row r="217" spans="2:8" x14ac:dyDescent="0.3">
      <c r="D217" t="s">
        <v>7</v>
      </c>
      <c r="E217">
        <v>0</v>
      </c>
      <c r="F217">
        <v>0</v>
      </c>
      <c r="G217" t="s">
        <v>7</v>
      </c>
      <c r="H217">
        <f>AVERAGE(H207:H216)</f>
        <v>0.13500000000000001</v>
      </c>
    </row>
    <row r="218" spans="2:8" x14ac:dyDescent="0.3">
      <c r="B218">
        <v>2</v>
      </c>
      <c r="C218">
        <v>4</v>
      </c>
      <c r="D218">
        <v>1</v>
      </c>
      <c r="E218">
        <v>87.32</v>
      </c>
      <c r="F218">
        <v>43.03</v>
      </c>
    </row>
    <row r="219" spans="2:8" x14ac:dyDescent="0.3">
      <c r="D219">
        <v>2</v>
      </c>
      <c r="E219">
        <v>88.24</v>
      </c>
      <c r="F219">
        <v>39.01</v>
      </c>
    </row>
    <row r="220" spans="2:8" x14ac:dyDescent="0.3">
      <c r="D220">
        <v>3</v>
      </c>
      <c r="E220">
        <v>90.43</v>
      </c>
      <c r="F220">
        <v>41.89</v>
      </c>
    </row>
    <row r="221" spans="2:8" x14ac:dyDescent="0.3">
      <c r="D221">
        <v>4</v>
      </c>
      <c r="E221">
        <v>87.91</v>
      </c>
      <c r="F221">
        <v>41.05</v>
      </c>
    </row>
    <row r="222" spans="2:8" x14ac:dyDescent="0.3">
      <c r="D222">
        <v>5</v>
      </c>
      <c r="E222">
        <v>89.43</v>
      </c>
      <c r="F222">
        <v>42.95</v>
      </c>
    </row>
    <row r="223" spans="2:8" x14ac:dyDescent="0.3">
      <c r="D223">
        <v>6</v>
      </c>
      <c r="E223">
        <v>86.65</v>
      </c>
      <c r="F223">
        <v>42.35</v>
      </c>
    </row>
    <row r="224" spans="2:8" x14ac:dyDescent="0.3">
      <c r="D224">
        <v>7</v>
      </c>
      <c r="E224">
        <v>89.43</v>
      </c>
      <c r="F224">
        <v>39.19</v>
      </c>
    </row>
    <row r="225" spans="2:6" x14ac:dyDescent="0.3">
      <c r="D225">
        <v>8</v>
      </c>
      <c r="E225">
        <v>89.68</v>
      </c>
      <c r="F225">
        <v>48.83</v>
      </c>
    </row>
    <row r="226" spans="2:6" x14ac:dyDescent="0.3">
      <c r="D226">
        <v>9</v>
      </c>
      <c r="E226">
        <v>90.56</v>
      </c>
      <c r="F226">
        <v>39.369999999999997</v>
      </c>
    </row>
    <row r="227" spans="2:6" x14ac:dyDescent="0.3">
      <c r="D227">
        <v>10</v>
      </c>
      <c r="E227">
        <v>89.16</v>
      </c>
      <c r="F227">
        <v>41.91</v>
      </c>
    </row>
    <row r="228" spans="2:6" x14ac:dyDescent="0.3">
      <c r="D228" t="s">
        <v>7</v>
      </c>
      <c r="E228">
        <f>AVERAGE(E218:E227)</f>
        <v>88.881</v>
      </c>
      <c r="F228">
        <f>AVERAGE(F218:F227)</f>
        <v>41.958000000000006</v>
      </c>
    </row>
    <row r="229" spans="2:6" x14ac:dyDescent="0.3">
      <c r="B229">
        <v>3</v>
      </c>
      <c r="C229">
        <v>10</v>
      </c>
      <c r="D229">
        <v>1</v>
      </c>
      <c r="E229">
        <v>92.71</v>
      </c>
      <c r="F229">
        <v>40.869999999999997</v>
      </c>
    </row>
    <row r="230" spans="2:6" x14ac:dyDescent="0.3">
      <c r="D230">
        <v>2</v>
      </c>
      <c r="E230">
        <v>87.28</v>
      </c>
      <c r="F230">
        <v>47.68</v>
      </c>
    </row>
    <row r="231" spans="2:6" x14ac:dyDescent="0.3">
      <c r="D231">
        <v>3</v>
      </c>
      <c r="E231">
        <v>89.18</v>
      </c>
      <c r="F231">
        <v>42.88</v>
      </c>
    </row>
    <row r="232" spans="2:6" x14ac:dyDescent="0.3">
      <c r="D232">
        <v>4</v>
      </c>
      <c r="E232">
        <v>81.900000000000006</v>
      </c>
      <c r="F232">
        <v>40.97</v>
      </c>
    </row>
    <row r="233" spans="2:6" x14ac:dyDescent="0.3">
      <c r="D233">
        <v>5</v>
      </c>
      <c r="E233">
        <v>88.9</v>
      </c>
      <c r="F233">
        <v>42.22</v>
      </c>
    </row>
    <row r="234" spans="2:6" x14ac:dyDescent="0.3">
      <c r="D234">
        <v>6</v>
      </c>
      <c r="E234">
        <v>92.06</v>
      </c>
      <c r="F234">
        <v>40.06</v>
      </c>
    </row>
    <row r="235" spans="2:6" x14ac:dyDescent="0.3">
      <c r="D235">
        <v>7</v>
      </c>
      <c r="E235">
        <v>89.29</v>
      </c>
      <c r="F235">
        <v>40.81</v>
      </c>
    </row>
    <row r="236" spans="2:6" x14ac:dyDescent="0.3">
      <c r="D236">
        <v>8</v>
      </c>
      <c r="E236">
        <v>87.4</v>
      </c>
      <c r="F236">
        <v>41.45</v>
      </c>
    </row>
    <row r="237" spans="2:6" x14ac:dyDescent="0.3">
      <c r="D237">
        <v>9</v>
      </c>
      <c r="E237">
        <v>88.8</v>
      </c>
      <c r="F237">
        <v>40.81</v>
      </c>
    </row>
    <row r="238" spans="2:6" x14ac:dyDescent="0.3">
      <c r="D238">
        <v>10</v>
      </c>
      <c r="E238">
        <v>86.77</v>
      </c>
      <c r="F238">
        <v>38.14</v>
      </c>
    </row>
    <row r="239" spans="2:6" x14ac:dyDescent="0.3">
      <c r="D239" t="s">
        <v>7</v>
      </c>
      <c r="E239">
        <f>AVERAGE(E229:E238)</f>
        <v>88.428999999999988</v>
      </c>
      <c r="F239">
        <f>AVERAGE(F229:F238)</f>
        <v>41.588999999999999</v>
      </c>
    </row>
    <row r="240" spans="2:6" x14ac:dyDescent="0.3">
      <c r="B240">
        <v>4</v>
      </c>
      <c r="C240">
        <v>15</v>
      </c>
      <c r="D240">
        <v>1</v>
      </c>
      <c r="E240">
        <v>91.43</v>
      </c>
      <c r="F240">
        <v>38.49</v>
      </c>
    </row>
    <row r="241" spans="2:6" x14ac:dyDescent="0.3">
      <c r="D241">
        <v>2</v>
      </c>
      <c r="E241">
        <v>82.01</v>
      </c>
      <c r="F241">
        <v>39.25</v>
      </c>
    </row>
    <row r="242" spans="2:6" x14ac:dyDescent="0.3">
      <c r="D242">
        <v>3</v>
      </c>
      <c r="E242">
        <v>92.01</v>
      </c>
      <c r="F242">
        <v>41.61</v>
      </c>
    </row>
    <row r="243" spans="2:6" x14ac:dyDescent="0.3">
      <c r="D243">
        <v>4</v>
      </c>
      <c r="E243">
        <v>93.48</v>
      </c>
      <c r="F243">
        <v>36.729999999999997</v>
      </c>
    </row>
    <row r="244" spans="2:6" x14ac:dyDescent="0.3">
      <c r="D244">
        <v>5</v>
      </c>
      <c r="E244">
        <v>92.58</v>
      </c>
      <c r="F244">
        <v>45.13</v>
      </c>
    </row>
    <row r="245" spans="2:6" x14ac:dyDescent="0.3">
      <c r="D245">
        <v>6</v>
      </c>
      <c r="E245">
        <v>88.9</v>
      </c>
      <c r="F245">
        <v>40.950000000000003</v>
      </c>
    </row>
    <row r="246" spans="2:6" x14ac:dyDescent="0.3">
      <c r="D246">
        <v>7</v>
      </c>
      <c r="E246">
        <v>84.13</v>
      </c>
      <c r="F246">
        <v>40.33</v>
      </c>
    </row>
    <row r="247" spans="2:6" x14ac:dyDescent="0.3">
      <c r="D247">
        <v>8</v>
      </c>
      <c r="E247">
        <v>88.63</v>
      </c>
      <c r="F247">
        <v>43.57</v>
      </c>
    </row>
    <row r="248" spans="2:6" x14ac:dyDescent="0.3">
      <c r="D248">
        <v>9</v>
      </c>
      <c r="E248">
        <v>88.27</v>
      </c>
      <c r="F248">
        <v>44.04</v>
      </c>
    </row>
    <row r="249" spans="2:6" x14ac:dyDescent="0.3">
      <c r="D249">
        <v>10</v>
      </c>
      <c r="E249">
        <v>83.22</v>
      </c>
      <c r="F249">
        <v>44.86</v>
      </c>
    </row>
    <row r="250" spans="2:6" x14ac:dyDescent="0.3">
      <c r="D250" t="s">
        <v>7</v>
      </c>
      <c r="E250">
        <f>AVERAGE(E240:E249)</f>
        <v>88.465999999999994</v>
      </c>
      <c r="F250">
        <f>AVERAGE(F240:F249)</f>
        <v>41.496000000000002</v>
      </c>
    </row>
    <row r="251" spans="2:6" x14ac:dyDescent="0.3">
      <c r="B251">
        <v>5</v>
      </c>
      <c r="C251">
        <v>40</v>
      </c>
      <c r="D251">
        <v>1</v>
      </c>
      <c r="E251">
        <v>83.31</v>
      </c>
      <c r="F251">
        <v>56.17</v>
      </c>
    </row>
    <row r="252" spans="2:6" x14ac:dyDescent="0.3">
      <c r="D252">
        <v>2</v>
      </c>
      <c r="E252">
        <v>88.09</v>
      </c>
      <c r="F252">
        <v>58.41</v>
      </c>
    </row>
    <row r="253" spans="2:6" x14ac:dyDescent="0.3">
      <c r="D253">
        <v>3</v>
      </c>
      <c r="E253">
        <v>86.29</v>
      </c>
      <c r="F253">
        <v>67.989999999999995</v>
      </c>
    </row>
    <row r="254" spans="2:6" x14ac:dyDescent="0.3">
      <c r="D254">
        <v>4</v>
      </c>
      <c r="E254">
        <v>87.4</v>
      </c>
      <c r="F254">
        <v>43.17</v>
      </c>
    </row>
    <row r="255" spans="2:6" x14ac:dyDescent="0.3">
      <c r="D255">
        <v>5</v>
      </c>
      <c r="E255">
        <v>93.06</v>
      </c>
      <c r="F255">
        <v>54.17</v>
      </c>
    </row>
    <row r="256" spans="2:6" x14ac:dyDescent="0.3">
      <c r="D256">
        <v>6</v>
      </c>
      <c r="E256">
        <v>86.18</v>
      </c>
      <c r="F256">
        <v>64.650000000000006</v>
      </c>
    </row>
    <row r="257" spans="2:6" x14ac:dyDescent="0.3">
      <c r="D257">
        <v>7</v>
      </c>
      <c r="E257">
        <v>83.28</v>
      </c>
      <c r="F257">
        <v>56.52</v>
      </c>
    </row>
    <row r="258" spans="2:6" x14ac:dyDescent="0.3">
      <c r="D258">
        <v>8</v>
      </c>
      <c r="E258">
        <v>89.15</v>
      </c>
      <c r="F258">
        <v>60.97</v>
      </c>
    </row>
    <row r="259" spans="2:6" x14ac:dyDescent="0.3">
      <c r="D259">
        <v>9</v>
      </c>
      <c r="E259">
        <v>91.29</v>
      </c>
      <c r="F259">
        <v>61.58</v>
      </c>
    </row>
    <row r="260" spans="2:6" x14ac:dyDescent="0.3">
      <c r="D260">
        <v>10</v>
      </c>
      <c r="E260">
        <v>88.81</v>
      </c>
      <c r="F260">
        <v>51.61</v>
      </c>
    </row>
    <row r="261" spans="2:6" x14ac:dyDescent="0.3">
      <c r="D261" t="s">
        <v>7</v>
      </c>
      <c r="E261">
        <f>AVERAGE(E251:E260)</f>
        <v>87.685999999999993</v>
      </c>
      <c r="F261">
        <f>AVERAGE(F251:F260)</f>
        <v>57.524000000000015</v>
      </c>
    </row>
    <row r="262" spans="2:6" x14ac:dyDescent="0.3">
      <c r="B262">
        <v>6</v>
      </c>
      <c r="C262">
        <v>80</v>
      </c>
      <c r="D262">
        <v>1</v>
      </c>
      <c r="E262">
        <v>93.02</v>
      </c>
      <c r="F262">
        <v>73.58</v>
      </c>
    </row>
    <row r="263" spans="2:6" x14ac:dyDescent="0.3">
      <c r="D263">
        <v>2</v>
      </c>
      <c r="E263">
        <v>86.87</v>
      </c>
      <c r="F263">
        <v>66.63</v>
      </c>
    </row>
    <row r="264" spans="2:6" x14ac:dyDescent="0.3">
      <c r="D264">
        <v>3</v>
      </c>
      <c r="E264">
        <v>85.79</v>
      </c>
      <c r="F264">
        <v>67.81</v>
      </c>
    </row>
    <row r="265" spans="2:6" x14ac:dyDescent="0.3">
      <c r="D265">
        <v>4</v>
      </c>
      <c r="E265">
        <v>81.260000000000005</v>
      </c>
      <c r="F265">
        <v>77.95</v>
      </c>
    </row>
    <row r="266" spans="2:6" x14ac:dyDescent="0.3">
      <c r="D266">
        <v>5</v>
      </c>
      <c r="E266">
        <v>81.96</v>
      </c>
      <c r="F266">
        <v>79.930000000000007</v>
      </c>
    </row>
    <row r="267" spans="2:6" x14ac:dyDescent="0.3">
      <c r="D267">
        <v>6</v>
      </c>
      <c r="E267">
        <v>92.35</v>
      </c>
      <c r="F267">
        <v>80.7</v>
      </c>
    </row>
    <row r="268" spans="2:6" x14ac:dyDescent="0.3">
      <c r="D268">
        <v>7</v>
      </c>
      <c r="E268">
        <v>88.76</v>
      </c>
      <c r="F268">
        <v>81.540000000000006</v>
      </c>
    </row>
    <row r="269" spans="2:6" x14ac:dyDescent="0.3">
      <c r="D269">
        <v>8</v>
      </c>
      <c r="E269">
        <v>87.6</v>
      </c>
      <c r="F269">
        <v>71.59</v>
      </c>
    </row>
    <row r="270" spans="2:6" x14ac:dyDescent="0.3">
      <c r="D270">
        <v>9</v>
      </c>
      <c r="E270">
        <v>83.18</v>
      </c>
      <c r="F270">
        <v>68.099999999999994</v>
      </c>
    </row>
    <row r="271" spans="2:6" x14ac:dyDescent="0.3">
      <c r="D271">
        <v>10</v>
      </c>
      <c r="E271">
        <v>80.180000000000007</v>
      </c>
      <c r="F271">
        <v>74.290000000000006</v>
      </c>
    </row>
    <row r="272" spans="2:6" x14ac:dyDescent="0.3">
      <c r="D272" t="s">
        <v>7</v>
      </c>
      <c r="E272">
        <f>AVERAGE(E262:E271)</f>
        <v>86.097000000000008</v>
      </c>
      <c r="F272">
        <f>AVERAGE(F262:F271)</f>
        <v>74.212000000000003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K.V.S</dc:creator>
  <cp:lastModifiedBy>Srikanth K.V.S</cp:lastModifiedBy>
  <dcterms:created xsi:type="dcterms:W3CDTF">2016-06-24T21:45:27Z</dcterms:created>
  <dcterms:modified xsi:type="dcterms:W3CDTF">2016-08-29T18:30:33Z</dcterms:modified>
</cp:coreProperties>
</file>