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\Desktop\setup\DS\"/>
    </mc:Choice>
  </mc:AlternateContent>
  <xr:revisionPtr revIDLastSave="0" documentId="8_{FE0EFB9A-4392-4403-82FD-27CFB4784CD0}" xr6:coauthVersionLast="47" xr6:coauthVersionMax="47" xr10:uidLastSave="{00000000-0000-0000-0000-000000000000}"/>
  <bookViews>
    <workbookView xWindow="-108" yWindow="-108" windowWidth="23256" windowHeight="13176" xr2:uid="{134F55E1-6840-4C4D-B83C-47F77C98547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2" sheetId="12" r:id="rId11"/>
    <sheet name="Sheet13" sheetId="13" r:id="rId1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F5" i="7"/>
  <c r="I7" i="4"/>
  <c r="I6" i="4"/>
  <c r="H8" i="13"/>
  <c r="H7" i="13"/>
  <c r="H6" i="13"/>
  <c r="H8" i="12"/>
  <c r="H7" i="12"/>
  <c r="H6" i="12"/>
  <c r="B13" i="10"/>
  <c r="B12" i="10"/>
  <c r="B11" i="10"/>
  <c r="B10" i="10"/>
  <c r="B9" i="10"/>
  <c r="B8" i="10"/>
  <c r="B7" i="10"/>
  <c r="B5" i="10"/>
  <c r="B6" i="10"/>
  <c r="H6" i="10"/>
  <c r="H6" i="9"/>
  <c r="H10" i="8"/>
  <c r="H9" i="8"/>
  <c r="H8" i="8"/>
  <c r="H7" i="8"/>
  <c r="D12" i="6"/>
  <c r="E12" i="6"/>
  <c r="D11" i="6"/>
  <c r="E11" i="6"/>
  <c r="D10" i="6"/>
  <c r="E10" i="6"/>
  <c r="D9" i="6"/>
  <c r="E9" i="6"/>
  <c r="D8" i="6"/>
  <c r="E8" i="6"/>
  <c r="D7" i="6"/>
  <c r="E7" i="6"/>
  <c r="D6" i="6"/>
  <c r="E6" i="6"/>
  <c r="D5" i="6"/>
  <c r="E5" i="6"/>
  <c r="H8" i="5"/>
  <c r="H7" i="5"/>
  <c r="H6" i="5"/>
  <c r="E13" i="4"/>
  <c r="E12" i="4"/>
  <c r="E11" i="4"/>
  <c r="E10" i="4"/>
  <c r="E9" i="4"/>
  <c r="E8" i="4"/>
  <c r="E7" i="4"/>
  <c r="E6" i="4"/>
  <c r="E5" i="4"/>
  <c r="E4" i="4"/>
  <c r="E13" i="3"/>
  <c r="E12" i="3"/>
  <c r="E11" i="3"/>
  <c r="E10" i="3"/>
  <c r="E9" i="3"/>
  <c r="E8" i="3"/>
  <c r="E7" i="3"/>
  <c r="E6" i="3"/>
  <c r="E5" i="3"/>
  <c r="E4" i="3"/>
  <c r="H6" i="3"/>
  <c r="H5" i="3"/>
  <c r="H4" i="3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<sst xmlns="http://schemas.openxmlformats.org/spreadsheetml/2006/main" count="582" uniqueCount="285">
  <si>
    <t>ID</t>
  </si>
  <si>
    <t>First</t>
  </si>
  <si>
    <t>Last</t>
  </si>
  <si>
    <t>Email</t>
  </si>
  <si>
    <t>Janet</t>
  </si>
  <si>
    <t>Farley</t>
  </si>
  <si>
    <t>Steven</t>
  </si>
  <si>
    <t>Batista</t>
  </si>
  <si>
    <t>Evelyn</t>
  </si>
  <si>
    <t>Monet</t>
  </si>
  <si>
    <t>Marilyn</t>
  </si>
  <si>
    <t>Bradley</t>
  </si>
  <si>
    <t>Jonathan</t>
  </si>
  <si>
    <t>Adder</t>
  </si>
  <si>
    <t>Adrian</t>
  </si>
  <si>
    <t>Birt</t>
  </si>
  <si>
    <t>Julie</t>
  </si>
  <si>
    <t>Irons</t>
  </si>
  <si>
    <t>Erica</t>
  </si>
  <si>
    <t>Tan</t>
  </si>
  <si>
    <t>Harold</t>
  </si>
  <si>
    <t>Clayton</t>
  </si>
  <si>
    <t>VLOOKUP is for vertical data</t>
  </si>
  <si>
    <t>Order</t>
  </si>
  <si>
    <t>Cust. Id</t>
  </si>
  <si>
    <t>Amount</t>
  </si>
  <si>
    <t>Name</t>
  </si>
  <si>
    <t>State</t>
  </si>
  <si>
    <t>Bob Smith</t>
  </si>
  <si>
    <t>TX</t>
  </si>
  <si>
    <t>Amy Chang</t>
  </si>
  <si>
    <t>CA</t>
  </si>
  <si>
    <t>Sue Martin</t>
  </si>
  <si>
    <t>TN</t>
  </si>
  <si>
    <t>Sharyn</t>
  </si>
  <si>
    <t>Castor</t>
  </si>
  <si>
    <t>Movie</t>
  </si>
  <si>
    <t>Year</t>
  </si>
  <si>
    <t>Rank</t>
  </si>
  <si>
    <t>Sales</t>
  </si>
  <si>
    <t>Toy Story 2</t>
  </si>
  <si>
    <t>Fargo</t>
  </si>
  <si>
    <t>L.A. Confidential</t>
  </si>
  <si>
    <t>The Sixth Sense</t>
  </si>
  <si>
    <t>Toy Story</t>
  </si>
  <si>
    <t>Unforgiven</t>
  </si>
  <si>
    <t>VLOOKUP exact match on movie title</t>
  </si>
  <si>
    <t>VLOOKUP - approximate match on sales</t>
  </si>
  <si>
    <t>Comm %</t>
  </si>
  <si>
    <t>Commission</t>
  </si>
  <si>
    <t>Applebee</t>
  </si>
  <si>
    <t>Bueller</t>
  </si>
  <si>
    <t>Chung</t>
  </si>
  <si>
    <t>Crawford</t>
  </si>
  <si>
    <t>Joyce</t>
  </si>
  <si>
    <t>King</t>
  </si>
  <si>
    <t>MacDonald</t>
  </si>
  <si>
    <t>Tanaka</t>
  </si>
  <si>
    <t>VLOOKUP first match</t>
  </si>
  <si>
    <t>Color</t>
  </si>
  <si>
    <t>Price</t>
  </si>
  <si>
    <t>Blue</t>
  </si>
  <si>
    <t>Green</t>
  </si>
  <si>
    <t>Red</t>
  </si>
  <si>
    <t>VLOOKUP with a wildcard</t>
  </si>
  <si>
    <t>Department</t>
  </si>
  <si>
    <t>Find</t>
  </si>
  <si>
    <t>Ban*</t>
  </si>
  <si>
    <t>Addington</t>
  </si>
  <si>
    <t>Jon</t>
  </si>
  <si>
    <t>Marketing</t>
  </si>
  <si>
    <t>Aviles</t>
  </si>
  <si>
    <t>Angel</t>
  </si>
  <si>
    <t>Support</t>
  </si>
  <si>
    <t>Ayala</t>
  </si>
  <si>
    <t>Michael</t>
  </si>
  <si>
    <t>Bader</t>
  </si>
  <si>
    <t>Lori</t>
  </si>
  <si>
    <t>Fulfillment</t>
  </si>
  <si>
    <t>Bailer</t>
  </si>
  <si>
    <t>Annette</t>
  </si>
  <si>
    <t>Bailey</t>
  </si>
  <si>
    <t>Orlando</t>
  </si>
  <si>
    <t>Baisley</t>
  </si>
  <si>
    <t>Banks</t>
  </si>
  <si>
    <t>Angeline</t>
  </si>
  <si>
    <t>Barger</t>
  </si>
  <si>
    <t>Carol</t>
  </si>
  <si>
    <t>Baron</t>
  </si>
  <si>
    <t>Bechard</t>
  </si>
  <si>
    <t>Donna</t>
  </si>
  <si>
    <t>Engineering</t>
  </si>
  <si>
    <t>Bishop</t>
  </si>
  <si>
    <t>Irene</t>
  </si>
  <si>
    <t>Bostick</t>
  </si>
  <si>
    <t>Maricela</t>
  </si>
  <si>
    <t>Boyer</t>
  </si>
  <si>
    <t>John</t>
  </si>
  <si>
    <t>Braun</t>
  </si>
  <si>
    <t>Dianne</t>
  </si>
  <si>
    <t>Brittain</t>
  </si>
  <si>
    <t>Christopher</t>
  </si>
  <si>
    <t>Burgess</t>
  </si>
  <si>
    <t>James</t>
  </si>
  <si>
    <t>Cappello</t>
  </si>
  <si>
    <t>Jennifer</t>
  </si>
  <si>
    <t>Chambers</t>
  </si>
  <si>
    <t>Betty</t>
  </si>
  <si>
    <t>Corriveau</t>
  </si>
  <si>
    <t>Cunningham</t>
  </si>
  <si>
    <t>Joshua</t>
  </si>
  <si>
    <t>Dickson</t>
  </si>
  <si>
    <t>Doug</t>
  </si>
  <si>
    <t>Domingo</t>
  </si>
  <si>
    <t>Larry</t>
  </si>
  <si>
    <t>Epperson</t>
  </si>
  <si>
    <t>Migdalia</t>
  </si>
  <si>
    <t>Flores</t>
  </si>
  <si>
    <t>Gaynell</t>
  </si>
  <si>
    <t>Forth</t>
  </si>
  <si>
    <t>Danny</t>
  </si>
  <si>
    <t>Freeman</t>
  </si>
  <si>
    <t>Roy</t>
  </si>
  <si>
    <t>Goff</t>
  </si>
  <si>
    <t>Thomas</t>
  </si>
  <si>
    <t>Gunter</t>
  </si>
  <si>
    <t>Kimberly</t>
  </si>
  <si>
    <t>Gutierrez</t>
  </si>
  <si>
    <t>Hare</t>
  </si>
  <si>
    <t>Kenneth</t>
  </si>
  <si>
    <t>Hawkinson</t>
  </si>
  <si>
    <t>Aurora</t>
  </si>
  <si>
    <t>Hernandez</t>
  </si>
  <si>
    <t>Frank</t>
  </si>
  <si>
    <t>Higgins</t>
  </si>
  <si>
    <t>Tricia</t>
  </si>
  <si>
    <t>Hillyard</t>
  </si>
  <si>
    <t>Mary</t>
  </si>
  <si>
    <t>Hood</t>
  </si>
  <si>
    <t>Charles</t>
  </si>
  <si>
    <t>Howard</t>
  </si>
  <si>
    <t>Joanne</t>
  </si>
  <si>
    <t>Irwin</t>
  </si>
  <si>
    <t>Susan</t>
  </si>
  <si>
    <t>Johnson</t>
  </si>
  <si>
    <t>Mario</t>
  </si>
  <si>
    <t>Keller</t>
  </si>
  <si>
    <t>Edward</t>
  </si>
  <si>
    <t>Kieffer</t>
  </si>
  <si>
    <t>Rigoberto</t>
  </si>
  <si>
    <t>Lewis</t>
  </si>
  <si>
    <t>Lund</t>
  </si>
  <si>
    <t>Main</t>
  </si>
  <si>
    <t>Randy</t>
  </si>
  <si>
    <t>Martin</t>
  </si>
  <si>
    <t>Linda</t>
  </si>
  <si>
    <t>Marvin</t>
  </si>
  <si>
    <t>Wilfredo</t>
  </si>
  <si>
    <t>McCullough</t>
  </si>
  <si>
    <t>Virginia</t>
  </si>
  <si>
    <t>McCutchen</t>
  </si>
  <si>
    <t>Annie</t>
  </si>
  <si>
    <t>McFadden</t>
  </si>
  <si>
    <t>McGee</t>
  </si>
  <si>
    <t>Kim</t>
  </si>
  <si>
    <t>McLaughlin</t>
  </si>
  <si>
    <t>Cathy</t>
  </si>
  <si>
    <t>McNally</t>
  </si>
  <si>
    <t>Akiko</t>
  </si>
  <si>
    <t>Menard</t>
  </si>
  <si>
    <t>Wanda</t>
  </si>
  <si>
    <t>Moen</t>
  </si>
  <si>
    <t>Morris</t>
  </si>
  <si>
    <t>June</t>
  </si>
  <si>
    <t>Mosley</t>
  </si>
  <si>
    <t>Leslee</t>
  </si>
  <si>
    <t>Naquin</t>
  </si>
  <si>
    <t>Robert</t>
  </si>
  <si>
    <t>Neumann</t>
  </si>
  <si>
    <t>Norfleet</t>
  </si>
  <si>
    <t>Joseph</t>
  </si>
  <si>
    <t>Orlandi</t>
  </si>
  <si>
    <t>Richard</t>
  </si>
  <si>
    <t>Overstreet</t>
  </si>
  <si>
    <t>Vernon</t>
  </si>
  <si>
    <t>Pope</t>
  </si>
  <si>
    <t>Marjorie</t>
  </si>
  <si>
    <t>Ray</t>
  </si>
  <si>
    <t>Lena</t>
  </si>
  <si>
    <t>Read</t>
  </si>
  <si>
    <t>Robinson</t>
  </si>
  <si>
    <t>Terry</t>
  </si>
  <si>
    <t>Rodriguez</t>
  </si>
  <si>
    <t>Tonette</t>
  </si>
  <si>
    <t>Rogers</t>
  </si>
  <si>
    <t>Lucy</t>
  </si>
  <si>
    <t>Ross</t>
  </si>
  <si>
    <t>Lucille</t>
  </si>
  <si>
    <t>Sandberg</t>
  </si>
  <si>
    <t>Mamie</t>
  </si>
  <si>
    <t>Schaffer</t>
  </si>
  <si>
    <t>Jerry</t>
  </si>
  <si>
    <t>Schroer</t>
  </si>
  <si>
    <t>Paula</t>
  </si>
  <si>
    <t>Scott</t>
  </si>
  <si>
    <t>Shaffer</t>
  </si>
  <si>
    <t>Roger</t>
  </si>
  <si>
    <t>Shell</t>
  </si>
  <si>
    <t>Mildred</t>
  </si>
  <si>
    <t>Shumate</t>
  </si>
  <si>
    <t>Courtney</t>
  </si>
  <si>
    <t>Sipes</t>
  </si>
  <si>
    <t>Smith</t>
  </si>
  <si>
    <t>Gino</t>
  </si>
  <si>
    <t>Spurlock</t>
  </si>
  <si>
    <t>Emma</t>
  </si>
  <si>
    <t>Stec</t>
  </si>
  <si>
    <t>Christian</t>
  </si>
  <si>
    <t>Stephens</t>
  </si>
  <si>
    <t>Stier</t>
  </si>
  <si>
    <t>Strange</t>
  </si>
  <si>
    <t>Stroud</t>
  </si>
  <si>
    <t>Kristin</t>
  </si>
  <si>
    <t>Swanson</t>
  </si>
  <si>
    <t>Jeanette</t>
  </si>
  <si>
    <t>Torres</t>
  </si>
  <si>
    <t>Karen</t>
  </si>
  <si>
    <t>Washburn</t>
  </si>
  <si>
    <t>Laura</t>
  </si>
  <si>
    <t>Weldon</t>
  </si>
  <si>
    <t>Wicker</t>
  </si>
  <si>
    <t>Ryan</t>
  </si>
  <si>
    <t>Williams</t>
  </si>
  <si>
    <t>Wilson</t>
  </si>
  <si>
    <t>Ellen</t>
  </si>
  <si>
    <t>Wood</t>
  </si>
  <si>
    <t>Donald</t>
  </si>
  <si>
    <t>Woodruff</t>
  </si>
  <si>
    <t>Fernando</t>
  </si>
  <si>
    <t>Woolf</t>
  </si>
  <si>
    <t>Yeager</t>
  </si>
  <si>
    <t>Rita</t>
  </si>
  <si>
    <t>VLOOKUP Two-way lookup</t>
  </si>
  <si>
    <t>Jan</t>
  </si>
  <si>
    <t>Feb</t>
  </si>
  <si>
    <t>Mar</t>
  </si>
  <si>
    <t>Colby</t>
  </si>
  <si>
    <t>Alper</t>
  </si>
  <si>
    <t>Month</t>
  </si>
  <si>
    <t>Burrows</t>
  </si>
  <si>
    <t>Chandler</t>
  </si>
  <si>
    <t>Frantz</t>
  </si>
  <si>
    <t>Gonzalez</t>
  </si>
  <si>
    <t>Kyle</t>
  </si>
  <si>
    <t>Little</t>
  </si>
  <si>
    <t>Long</t>
  </si>
  <si>
    <t>VLOOKUP with multiple criteria</t>
  </si>
  <si>
    <t>Helper</t>
  </si>
  <si>
    <t>Group</t>
  </si>
  <si>
    <t>Production</t>
  </si>
  <si>
    <t>Victor</t>
  </si>
  <si>
    <t>Steve</t>
  </si>
  <si>
    <t>Hugo</t>
  </si>
  <si>
    <t>Chaplin</t>
  </si>
  <si>
    <t>Dept</t>
  </si>
  <si>
    <t>Not available</t>
  </si>
  <si>
    <t>Link to article</t>
  </si>
  <si>
    <t>Useful links</t>
  </si>
  <si>
    <t>How to use VLOOKUP (video)</t>
  </si>
  <si>
    <t>Useful links:</t>
  </si>
  <si>
    <t>INDEX and MATCH</t>
  </si>
  <si>
    <t>XLOOKUP function</t>
  </si>
  <si>
    <t>How to use VLOOKUP for exact match (video)</t>
  </si>
  <si>
    <t>How to use VLOOKUP for approximate match (video)</t>
  </si>
  <si>
    <t>How to use VLOOKUP for wildcard matches</t>
  </si>
  <si>
    <t>Two-way lookup with VLOOKUP (example)</t>
  </si>
  <si>
    <t>VLOOKUP with multiple criteria (basic)</t>
  </si>
  <si>
    <t>VLOOKUP with multiple criteria (advanced)</t>
  </si>
  <si>
    <t>XLOOKUP with multiple criteria</t>
  </si>
  <si>
    <t>INDEX and MATCH with multiple criteria</t>
  </si>
  <si>
    <t>What to do when VLOOKUP returns #N/A (video)</t>
  </si>
  <si>
    <t>VLOOKUP without #N/A errors</t>
  </si>
  <si>
    <t>How to use the FILTER function</t>
  </si>
  <si>
    <t>FILTER if text contains</t>
  </si>
  <si>
    <t>Two-way lookup with INDEX and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</si>
</sst>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,\ &quot;m&quot;"/>
    <numFmt numFmtId="167" formatCode="_(&quot;$&quot;* #,##0_);_(&quot;$&quot;* \(#,##0\);_(&quot;$&quot;* &quot;-&quot;??_);_(@_)"/>
    <numFmt numFmtId="168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4" fillId="0" borderId="0" xfId="0" applyFont="1"/>
    <xf numFmtId="0" fontId="0" fillId="0" borderId="2" xfId="0" applyBorder="1"/>
    <xf numFmtId="165" fontId="0" fillId="0" borderId="2" xfId="1" applyFont="1" applyBorder="1"/>
    <xf numFmtId="0" fontId="0" fillId="2" borderId="2" xfId="0" applyFill="1" applyBorder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2" borderId="1" xfId="0" applyFill="1" applyBorder="1"/>
    <xf numFmtId="166" fontId="0" fillId="0" borderId="2" xfId="1" applyNumberFormat="1" applyFont="1" applyBorder="1"/>
    <xf numFmtId="166" fontId="0" fillId="0" borderId="2" xfId="1" applyNumberFormat="1" applyFont="1" applyBorder="1" applyAlignment="1"/>
    <xf numFmtId="0" fontId="0" fillId="0" borderId="2" xfId="0" applyBorder="1" applyAlignment="1">
      <alignment horizontal="center"/>
    </xf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0" borderId="2" xfId="0" applyFont="1" applyBorder="1"/>
    <xf numFmtId="167" fontId="0" fillId="0" borderId="2" xfId="1" applyNumberFormat="1" applyFont="1" applyBorder="1"/>
    <xf numFmtId="9" fontId="0" fillId="0" borderId="2" xfId="2" applyFont="1" applyFill="1" applyBorder="1"/>
    <xf numFmtId="9" fontId="0" fillId="0" borderId="2" xfId="0" applyNumberFormat="1" applyBorder="1"/>
    <xf numFmtId="164" fontId="0" fillId="0" borderId="1" xfId="0" applyNumberFormat="1" applyBorder="1"/>
    <xf numFmtId="0" fontId="7" fillId="0" borderId="0" xfId="0" applyFont="1"/>
    <xf numFmtId="0" fontId="3" fillId="4" borderId="1" xfId="0" applyFont="1" applyFill="1" applyBorder="1"/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168" fontId="0" fillId="0" borderId="2" xfId="0" applyNumberFormat="1" applyBorder="1"/>
    <xf numFmtId="0" fontId="6" fillId="2" borderId="1" xfId="0" applyFont="1" applyFill="1" applyBorder="1"/>
    <xf numFmtId="0" fontId="6" fillId="3" borderId="1" xfId="0" applyFont="1" applyFill="1" applyBorder="1"/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0" xfId="3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3">
    <dxf>
      <fill>
        <patternFill patternType="solid">
          <fgColor theme="0" tint="-0.14999847407452621"/>
          <bgColor theme="0" tint="-4.9989318521683403E-2"/>
        </patternFill>
      </fill>
    </dxf>
    <dxf>
      <fill>
        <patternFill patternType="solid">
          <fgColor indexed="64"/>
          <bgColor theme="4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color theme="1"/>
      </font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</dxfs>
  <tableStyles count="1" defaultTableStyle="Simple" defaultPivotStyle="PivotStyleLight16">
    <tableStyle name="Simple" pivot="0" count="3" xr9:uid="{00000000-0011-0000-FFFF-FFFF00000000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jet.n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4</xdr:row>
      <xdr:rowOff>57150</xdr:rowOff>
    </xdr:from>
    <xdr:to>
      <xdr:col>6</xdr:col>
      <xdr:colOff>400050</xdr:colOff>
      <xdr:row>8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6013DE5-9541-394E-82B5-AC4505F817F8}"/>
            </a:ext>
          </a:extLst>
        </xdr:cNvPr>
        <xdr:cNvCxnSpPr/>
      </xdr:nvCxnSpPr>
      <xdr:spPr>
        <a:xfrm>
          <a:off x="4171950" y="828675"/>
          <a:ext cx="0" cy="742950"/>
        </a:xfrm>
        <a:prstGeom prst="straightConnector1">
          <a:avLst/>
        </a:prstGeom>
        <a:ln w="4762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0</xdr:colOff>
      <xdr:row>4</xdr:row>
      <xdr:rowOff>0</xdr:rowOff>
    </xdr:from>
    <xdr:to>
      <xdr:col>12</xdr:col>
      <xdr:colOff>447675</xdr:colOff>
      <xdr:row>6</xdr:row>
      <xdr:rowOff>16657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6048E2-9FFF-4EB6-9FED-0FF4EF6C4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771525"/>
          <a:ext cx="1666875" cy="3976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9</xdr:col>
      <xdr:colOff>0</xdr:colOff>
      <xdr:row>14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ABBB35-672E-44FE-9670-1A926A32F443}"/>
            </a:ext>
          </a:extLst>
        </xdr:cNvPr>
        <xdr:cNvSpPr txBox="1"/>
      </xdr:nvSpPr>
      <xdr:spPr>
        <a:xfrm>
          <a:off x="3657600" y="1905000"/>
          <a:ext cx="1943100" cy="933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91440" bIns="91440" rtlCol="0" anchor="t"/>
        <a:lstStyle/>
        <a:p>
          <a:r>
            <a:rPr lang="en-US" sz="1100"/>
            <a:t>#N/A errors are common with</a:t>
          </a:r>
          <a:r>
            <a:rPr lang="en-US" sz="1100" baseline="0"/>
            <a:t> VLOOKUP. It means </a:t>
          </a:r>
          <a:r>
            <a:rPr lang="en-US" sz="1100"/>
            <a:t>the lookup value is not found.</a:t>
          </a:r>
          <a:r>
            <a:rPr lang="en-US" sz="1100" baseline="0"/>
            <a:t> See next sheet for a workaround.</a:t>
          </a:r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9</xdr:col>
      <xdr:colOff>0</xdr:colOff>
      <xdr:row>14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0FB9AB-EB15-460F-ADEC-1997435F8B53}"/>
            </a:ext>
          </a:extLst>
        </xdr:cNvPr>
        <xdr:cNvSpPr txBox="1"/>
      </xdr:nvSpPr>
      <xdr:spPr>
        <a:xfrm>
          <a:off x="3657600" y="1905000"/>
          <a:ext cx="1943100" cy="933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91440" bIns="91440" rtlCol="0" anchor="t"/>
        <a:lstStyle/>
        <a:p>
          <a:r>
            <a:rPr lang="en-US" sz="1100"/>
            <a:t>You can use the IFNA function with VLOOKUP to trap #N/A errors and return a more friendly result.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0</xdr:rowOff>
    </xdr:from>
    <xdr:to>
      <xdr:col>8</xdr:col>
      <xdr:colOff>447675</xdr:colOff>
      <xdr:row>12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5F5752-61E1-5C2F-17D6-77F3CC5448A6}"/>
            </a:ext>
          </a:extLst>
        </xdr:cNvPr>
        <xdr:cNvSpPr txBox="1"/>
      </xdr:nvSpPr>
      <xdr:spPr>
        <a:xfrm>
          <a:off x="4352925" y="1543050"/>
          <a:ext cx="2152650" cy="933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91440" bIns="91440" rtlCol="0" anchor="t"/>
        <a:lstStyle/>
        <a:p>
          <a:r>
            <a:rPr lang="en-US" sz="1100"/>
            <a:t>VLOOKUP uses column numbers to retrieve data. Notice how the only thing changing in H4:H6 is the column number.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9</xdr:col>
      <xdr:colOff>295275</xdr:colOff>
      <xdr:row>12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F0D865-0B0B-4A83-869C-D69ED5B029FC}"/>
            </a:ext>
          </a:extLst>
        </xdr:cNvPr>
        <xdr:cNvSpPr txBox="1"/>
      </xdr:nvSpPr>
      <xdr:spPr>
        <a:xfrm>
          <a:off x="5257800" y="1543050"/>
          <a:ext cx="2152650" cy="933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91440" bIns="91440" rtlCol="0" anchor="t"/>
        <a:lstStyle/>
        <a:p>
          <a:r>
            <a:rPr lang="en-US" sz="1100"/>
            <a:t>VLOOKUP only looks right. Because</a:t>
          </a:r>
          <a:r>
            <a:rPr lang="en-US" sz="1100" baseline="0"/>
            <a:t> the lookup value is in column D, only Email and Department are available.</a:t>
          </a:r>
          <a:endParaRPr lang="en-US" sz="1100"/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9</xdr:col>
      <xdr:colOff>295275</xdr:colOff>
      <xdr:row>17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3F32B6-62DC-4FFD-AE12-A2F745914986}"/>
            </a:ext>
          </a:extLst>
        </xdr:cNvPr>
        <xdr:cNvSpPr txBox="1"/>
      </xdr:nvSpPr>
      <xdr:spPr>
        <a:xfrm>
          <a:off x="5257800" y="2686050"/>
          <a:ext cx="2152650" cy="6953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91440" bIns="91440" rtlCol="0" anchor="t"/>
        <a:lstStyle/>
        <a:p>
          <a:r>
            <a:rPr lang="en-US" sz="1100"/>
            <a:t>You can use INDEX</a:t>
          </a:r>
          <a:r>
            <a:rPr lang="en-US" sz="1100" baseline="0"/>
            <a:t> and MATCH or XLOOKUP to look left. See links on this page.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9</xdr:col>
      <xdr:colOff>85725</xdr:colOff>
      <xdr:row>14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C4F130-139D-44DD-AFDA-7EEA2269C993}"/>
            </a:ext>
          </a:extLst>
        </xdr:cNvPr>
        <xdr:cNvSpPr txBox="1"/>
      </xdr:nvSpPr>
      <xdr:spPr>
        <a:xfrm>
          <a:off x="4133850" y="1905000"/>
          <a:ext cx="1943100" cy="933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91440" bIns="91440" rtlCol="0" anchor="t"/>
        <a:lstStyle/>
        <a:p>
          <a:r>
            <a:rPr lang="en-US" sz="1100"/>
            <a:t>The last argument in VLOOKUP</a:t>
          </a:r>
          <a:r>
            <a:rPr lang="en-US" sz="1100" baseline="0"/>
            <a:t> controls match behavior. Set to FALSE or zero to require and exact match.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9</xdr:col>
      <xdr:colOff>447675</xdr:colOff>
      <xdr:row>16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5E60B2-186C-434E-A53E-E9345DA73E4E}"/>
            </a:ext>
          </a:extLst>
        </xdr:cNvPr>
        <xdr:cNvSpPr txBox="1"/>
      </xdr:nvSpPr>
      <xdr:spPr>
        <a:xfrm>
          <a:off x="4086225" y="2286000"/>
          <a:ext cx="2343150" cy="933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91440" bIns="91440" rtlCol="0" anchor="t"/>
        <a:lstStyle/>
        <a:p>
          <a:r>
            <a:rPr lang="en-US" sz="1100"/>
            <a:t>The last argument in VLOOKUP</a:t>
          </a:r>
          <a:r>
            <a:rPr lang="en-US" sz="1100" baseline="0"/>
            <a:t> controls match behavior. Set to TRUE or 1 to perform an approximate match (i.e. a range-based lookup)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7</xdr:col>
      <xdr:colOff>114300</xdr:colOff>
      <xdr:row>11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96D61F-F40C-4E1B-AF91-5512A94D1A71}"/>
            </a:ext>
          </a:extLst>
        </xdr:cNvPr>
        <xdr:cNvSpPr txBox="1"/>
      </xdr:nvSpPr>
      <xdr:spPr>
        <a:xfrm>
          <a:off x="2438400" y="1352550"/>
          <a:ext cx="1943100" cy="933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91440" bIns="91440" rtlCol="0" anchor="t"/>
        <a:lstStyle/>
        <a:p>
          <a:r>
            <a:rPr lang="en-US" sz="1100"/>
            <a:t>When more than one match</a:t>
          </a:r>
          <a:r>
            <a:rPr lang="en-US" sz="1100" baseline="0"/>
            <a:t> exists in the data, VLOOKUP with return the </a:t>
          </a:r>
          <a:r>
            <a:rPr lang="en-US" sz="1100" i="1" baseline="0"/>
            <a:t>first</a:t>
          </a:r>
          <a:r>
            <a:rPr lang="en-US" sz="1100" baseline="0"/>
            <a:t> match, when using exact match.</a:t>
          </a:r>
          <a:endParaRPr lang="en-US" sz="1100"/>
        </a:p>
      </xdr:txBody>
    </xdr:sp>
    <xdr:clientData/>
  </xdr:twoCellAnchor>
  <xdr:twoCellAnchor>
    <xdr:from>
      <xdr:col>4</xdr:col>
      <xdr:colOff>0</xdr:colOff>
      <xdr:row>12</xdr:row>
      <xdr:rowOff>152400</xdr:rowOff>
    </xdr:from>
    <xdr:to>
      <xdr:col>7</xdr:col>
      <xdr:colOff>114300</xdr:colOff>
      <xdr:row>16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995E81-C1BD-4A65-A13C-40433662BA53}"/>
            </a:ext>
          </a:extLst>
        </xdr:cNvPr>
        <xdr:cNvSpPr txBox="1"/>
      </xdr:nvSpPr>
      <xdr:spPr>
        <a:xfrm>
          <a:off x="2438400" y="2466975"/>
          <a:ext cx="1943100" cy="7334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91440" bIns="91440" rtlCol="0" anchor="t"/>
        <a:lstStyle/>
        <a:p>
          <a:r>
            <a:rPr lang="en-US" sz="1100"/>
            <a:t>To retrieve</a:t>
          </a:r>
          <a:r>
            <a:rPr lang="en-US" sz="1100" baseline="0"/>
            <a:t> all matches, switch to the FILTER function. See link on this page.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12</xdr:row>
      <xdr:rowOff>0</xdr:rowOff>
    </xdr:from>
    <xdr:to>
      <xdr:col>9</xdr:col>
      <xdr:colOff>123824</xdr:colOff>
      <xdr:row>16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4B4C6F-C04F-4617-BA1A-A26CA3939F60}"/>
            </a:ext>
          </a:extLst>
        </xdr:cNvPr>
        <xdr:cNvSpPr txBox="1"/>
      </xdr:nvSpPr>
      <xdr:spPr>
        <a:xfrm>
          <a:off x="3848099" y="2352675"/>
          <a:ext cx="2143125" cy="933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91440" bIns="91440" rtlCol="0" anchor="t"/>
        <a:lstStyle/>
        <a:p>
          <a:r>
            <a:rPr lang="en-US" sz="1100"/>
            <a:t>You can use VLOOKUP with</a:t>
          </a:r>
          <a:r>
            <a:rPr lang="en-US" sz="1100" baseline="0"/>
            <a:t> wildcards to perform a partial match. Note that range_lookup must be FALSE or zero.</a:t>
          </a:r>
          <a:endParaRPr lang="en-US" sz="1100"/>
        </a:p>
      </xdr:txBody>
    </xdr:sp>
    <xdr:clientData/>
  </xdr:twoCellAnchor>
  <xdr:twoCellAnchor>
    <xdr:from>
      <xdr:col>5</xdr:col>
      <xdr:colOff>600074</xdr:colOff>
      <xdr:row>17</xdr:row>
      <xdr:rowOff>123825</xdr:rowOff>
    </xdr:from>
    <xdr:to>
      <xdr:col>9</xdr:col>
      <xdr:colOff>114299</xdr:colOff>
      <xdr:row>22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3FB11A-16E9-40E1-B8F0-74AEF2270F23}"/>
            </a:ext>
          </a:extLst>
        </xdr:cNvPr>
        <xdr:cNvSpPr txBox="1"/>
      </xdr:nvSpPr>
      <xdr:spPr>
        <a:xfrm>
          <a:off x="3838574" y="3438525"/>
          <a:ext cx="2143125" cy="933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91440" bIns="91440" rtlCol="0" anchor="t"/>
        <a:lstStyle/>
        <a:p>
          <a:r>
            <a:rPr lang="en-US" sz="1100"/>
            <a:t>Notice</a:t>
          </a:r>
          <a:r>
            <a:rPr lang="en-US" sz="1100" baseline="0"/>
            <a:t> we are using absolute references for lookup value and table range in order to make the formula easy to copy down.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8</xdr:row>
      <xdr:rowOff>0</xdr:rowOff>
    </xdr:from>
    <xdr:to>
      <xdr:col>8</xdr:col>
      <xdr:colOff>457200</xdr:colOff>
      <xdr:row>12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4EEAA8-8B28-4ECB-83A8-DE0CAE33F627}"/>
            </a:ext>
          </a:extLst>
        </xdr:cNvPr>
        <xdr:cNvSpPr txBox="1"/>
      </xdr:nvSpPr>
      <xdr:spPr>
        <a:xfrm>
          <a:off x="3657599" y="1533525"/>
          <a:ext cx="1676401" cy="933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91440" bIns="91440" rtlCol="0" anchor="t"/>
        <a:lstStyle/>
        <a:p>
          <a:r>
            <a:rPr lang="en-US" sz="1100"/>
            <a:t>You can use the MATCH function</a:t>
          </a:r>
          <a:r>
            <a:rPr lang="en-US" sz="1100" baseline="0"/>
            <a:t> inside of VLOOKUP to supply a dynamic column number.</a:t>
          </a:r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9</xdr:col>
      <xdr:colOff>38100</xdr:colOff>
      <xdr:row>12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32BD11-3F2B-453D-8B7D-EE2E23AF0FAE}"/>
            </a:ext>
          </a:extLst>
        </xdr:cNvPr>
        <xdr:cNvSpPr txBox="1"/>
      </xdr:nvSpPr>
      <xdr:spPr>
        <a:xfrm>
          <a:off x="3819525" y="1524000"/>
          <a:ext cx="1943100" cy="933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91440" bIns="91440" rtlCol="0" anchor="t"/>
        <a:lstStyle/>
        <a:p>
          <a:r>
            <a:rPr lang="en-US" sz="1100"/>
            <a:t>In simple scenarios, you can concatenate</a:t>
          </a:r>
          <a:r>
            <a:rPr lang="en-US" sz="1100" baseline="0"/>
            <a:t> values and use the result to lookup data based on multiple criteria.</a:t>
          </a:r>
          <a:endParaRPr lang="en-US" sz="1100"/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9</xdr:col>
      <xdr:colOff>38100</xdr:colOff>
      <xdr:row>18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CE61A90-62F4-4D94-85F1-27A1FFAF381F}"/>
            </a:ext>
          </a:extLst>
        </xdr:cNvPr>
        <xdr:cNvSpPr txBox="1"/>
      </xdr:nvSpPr>
      <xdr:spPr>
        <a:xfrm>
          <a:off x="4152900" y="2667000"/>
          <a:ext cx="1943100" cy="933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91440" bIns="91440" rtlCol="0" anchor="t"/>
        <a:lstStyle/>
        <a:p>
          <a:r>
            <a:rPr lang="en-US" sz="1100"/>
            <a:t>For</a:t>
          </a:r>
          <a:r>
            <a:rPr lang="en-US" sz="1100" baseline="0"/>
            <a:t> more advanced scenarios, see the "advanced" link on this page. Or switch to INDEX and MATCH or XLOOKUP.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xceljet.net/formulas/index-and-match-with-multiple-criteria" TargetMode="External"/><Relationship Id="rId2" Type="http://schemas.openxmlformats.org/officeDocument/2006/relationships/hyperlink" Target="https://exceljet.net/formulas/vlookup-with-multiple-criteria-advanced" TargetMode="External"/><Relationship Id="rId1" Type="http://schemas.openxmlformats.org/officeDocument/2006/relationships/hyperlink" Target="https://exceljet.net/formula/vlookup-with-multiple-critiera" TargetMode="External"/><Relationship Id="rId6" Type="http://schemas.openxmlformats.org/officeDocument/2006/relationships/drawing" Target="../drawings/drawing9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exceljet.net/formulas/xlookup-with-complex-multiple-criteria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exceljet.net/formulas/vlookup-without-na-error" TargetMode="External"/><Relationship Id="rId1" Type="http://schemas.openxmlformats.org/officeDocument/2006/relationships/hyperlink" Target="https://exceljet.net/videos/what-to-do-when-vlookup-returns-na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exceljet.net/formulas/vlookup-without-na-error" TargetMode="External"/><Relationship Id="rId1" Type="http://schemas.openxmlformats.org/officeDocument/2006/relationships/hyperlink" Target="https://exceljet.net/videos/what-to-do-when-vlookup-returns-n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xceljet.net/functions/vlookup-functi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exceljet.net/videos/how-to-use-vlooku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xceljet.net/articles/index-and-match" TargetMode="External"/><Relationship Id="rId2" Type="http://schemas.openxmlformats.org/officeDocument/2006/relationships/hyperlink" Target="https://exceljet.net/functions/xlookup-function" TargetMode="External"/><Relationship Id="rId1" Type="http://schemas.openxmlformats.org/officeDocument/2006/relationships/hyperlink" Target="https://exceljet.net/videos/how-to-use-vlookup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xceljet.net/videos/how-to-use-vlookup-for-approximate-matches" TargetMode="External"/><Relationship Id="rId1" Type="http://schemas.openxmlformats.org/officeDocument/2006/relationships/hyperlink" Target="https://exceljet.net/videos/how-to-use-vlookup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exceljet.net/videos/how-to-use-vlookup-for-approximate-matches" TargetMode="External"/><Relationship Id="rId1" Type="http://schemas.openxmlformats.org/officeDocument/2006/relationships/hyperlink" Target="https://exceljet.net/videos/how-to-use-vlooku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exceljet.net/functions/filter-functio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s://exceljet.net/formulas/filter-text-contains" TargetMode="External"/><Relationship Id="rId1" Type="http://schemas.openxmlformats.org/officeDocument/2006/relationships/hyperlink" Target="https://exceljet.net/videos/how-to-use-vlookup-for-wildcard-matches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xceljet.net/formulas/two-way-lookup-with-index-and-match" TargetMode="External"/><Relationship Id="rId1" Type="http://schemas.openxmlformats.org/officeDocument/2006/relationships/hyperlink" Target="https://exceljet.net/formulas/two-way-lookup-with-vlookup" TargetMode="Externa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1A94-6DD7-4E9C-9E92-6087C9982D74}">
  <dimension ref="B2:K14"/>
  <sheetViews>
    <sheetView showGridLines="0" tabSelected="1" workbookViewId="0">
      <selection activeCell="J17" sqref="J17"/>
    </sheetView>
  </sheetViews>
  <sheetFormatPr defaultRowHeight="14.4" x14ac:dyDescent="0.3"/>
  <cols>
    <col min="5" max="5" width="26.44140625" bestFit="1" customWidth="1"/>
    <col min="8" max="8" width="21.109375" bestFit="1" customWidth="1"/>
  </cols>
  <sheetData>
    <row r="2" spans="2:11" x14ac:dyDescent="0.3">
      <c r="B2" s="1"/>
    </row>
    <row r="3" spans="2:11" x14ac:dyDescent="0.3">
      <c r="B3" s="1"/>
    </row>
    <row r="5" spans="2:11" ht="15.6" x14ac:dyDescent="0.3">
      <c r="B5" s="2" t="s">
        <v>0</v>
      </c>
      <c r="C5" s="3" t="s">
        <v>1</v>
      </c>
      <c r="D5" s="3" t="s">
        <v>2</v>
      </c>
      <c r="E5" s="3" t="s">
        <v>3</v>
      </c>
      <c r="G5" s="4" t="s">
        <v>0</v>
      </c>
      <c r="H5" s="5" t="s">
        <v>3</v>
      </c>
    </row>
    <row r="6" spans="2:11" x14ac:dyDescent="0.3">
      <c r="B6" s="6">
        <v>610</v>
      </c>
      <c r="C6" s="7" t="s">
        <v>4</v>
      </c>
      <c r="D6" s="7" t="s">
        <v>5</v>
      </c>
      <c r="E6" s="7" t="str">
        <f>LOWER(C6&amp;"."&amp;D6&amp;"@acme.com")</f>
        <v>janet.farley@acme.com</v>
      </c>
      <c r="G6" s="8">
        <v>869</v>
      </c>
      <c r="H6" s="7" t="str">
        <f>VLOOKUP(G6,B6:E14,4,FALSE)</f>
        <v>julie.irons@acme.com</v>
      </c>
    </row>
    <row r="7" spans="2:11" x14ac:dyDescent="0.3">
      <c r="B7" s="6">
        <v>798</v>
      </c>
      <c r="C7" s="7" t="s">
        <v>6</v>
      </c>
      <c r="D7" s="7" t="s">
        <v>7</v>
      </c>
      <c r="E7" s="7" t="str">
        <f t="shared" ref="E7:E14" si="0">LOWER(C7&amp;"."&amp;D7&amp;"@acme.com")</f>
        <v>steven.batista@acme.com</v>
      </c>
      <c r="K7" s="38"/>
    </row>
    <row r="8" spans="2:11" x14ac:dyDescent="0.3">
      <c r="B8" s="6">
        <v>841</v>
      </c>
      <c r="C8" s="7" t="s">
        <v>8</v>
      </c>
      <c r="D8" s="7" t="s">
        <v>9</v>
      </c>
      <c r="E8" s="7" t="str">
        <f t="shared" si="0"/>
        <v>evelyn.monet@acme.com</v>
      </c>
    </row>
    <row r="9" spans="2:11" x14ac:dyDescent="0.3">
      <c r="B9" s="6">
        <v>886</v>
      </c>
      <c r="C9" s="7" t="s">
        <v>10</v>
      </c>
      <c r="D9" s="7" t="s">
        <v>11</v>
      </c>
      <c r="E9" s="7" t="str">
        <f t="shared" si="0"/>
        <v>marilyn.bradley@acme.com</v>
      </c>
      <c r="K9" s="38"/>
    </row>
    <row r="10" spans="2:11" x14ac:dyDescent="0.3">
      <c r="B10" s="6">
        <v>622</v>
      </c>
      <c r="C10" s="7" t="s">
        <v>12</v>
      </c>
      <c r="D10" s="7" t="s">
        <v>13</v>
      </c>
      <c r="E10" s="7" t="str">
        <f t="shared" si="0"/>
        <v>jonathan.adder@acme.com</v>
      </c>
    </row>
    <row r="11" spans="2:11" x14ac:dyDescent="0.3">
      <c r="B11" s="6">
        <v>601</v>
      </c>
      <c r="C11" s="7" t="s">
        <v>14</v>
      </c>
      <c r="D11" s="7" t="s">
        <v>15</v>
      </c>
      <c r="E11" s="7" t="str">
        <f t="shared" si="0"/>
        <v>adrian.birt@acme.com</v>
      </c>
    </row>
    <row r="12" spans="2:11" x14ac:dyDescent="0.3">
      <c r="B12" s="6">
        <v>869</v>
      </c>
      <c r="C12" s="7" t="s">
        <v>16</v>
      </c>
      <c r="D12" s="7" t="s">
        <v>17</v>
      </c>
      <c r="E12" s="7" t="str">
        <f t="shared" si="0"/>
        <v>julie.irons@acme.com</v>
      </c>
    </row>
    <row r="13" spans="2:11" x14ac:dyDescent="0.3">
      <c r="B13" s="6">
        <v>867</v>
      </c>
      <c r="C13" s="7" t="s">
        <v>18</v>
      </c>
      <c r="D13" s="7" t="s">
        <v>19</v>
      </c>
      <c r="E13" s="7" t="str">
        <f t="shared" si="0"/>
        <v>erica.tan@acme.com</v>
      </c>
    </row>
    <row r="14" spans="2:11" x14ac:dyDescent="0.3">
      <c r="B14" s="6">
        <v>785</v>
      </c>
      <c r="C14" s="7" t="s">
        <v>20</v>
      </c>
      <c r="D14" s="7" t="s">
        <v>21</v>
      </c>
      <c r="E14" s="7" t="str">
        <f t="shared" si="0"/>
        <v>harold.clayton@acme.com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0DE16-3249-429C-9B5E-FDBF40693577}">
  <dimension ref="B2:M13"/>
  <sheetViews>
    <sheetView showGridLines="0" workbookViewId="0">
      <selection activeCell="H6" sqref="H6"/>
    </sheetView>
  </sheetViews>
  <sheetFormatPr defaultRowHeight="14.4" x14ac:dyDescent="0.3"/>
  <cols>
    <col min="2" max="2" width="14.109375" customWidth="1"/>
    <col min="5" max="5" width="11.5546875" bestFit="1" customWidth="1"/>
    <col min="8" max="8" width="10.33203125" customWidth="1"/>
  </cols>
  <sheetData>
    <row r="2" spans="2:13" x14ac:dyDescent="0.3">
      <c r="B2" s="1" t="s">
        <v>256</v>
      </c>
    </row>
    <row r="4" spans="2:13" x14ac:dyDescent="0.3">
      <c r="B4" s="34" t="s">
        <v>257</v>
      </c>
      <c r="C4" s="34" t="s">
        <v>1</v>
      </c>
      <c r="D4" s="34" t="s">
        <v>2</v>
      </c>
      <c r="E4" s="34" t="s">
        <v>258</v>
      </c>
      <c r="G4" s="35" t="s">
        <v>1</v>
      </c>
      <c r="H4" s="7" t="s">
        <v>69</v>
      </c>
      <c r="M4" s="1" t="s">
        <v>267</v>
      </c>
    </row>
    <row r="5" spans="2:13" x14ac:dyDescent="0.3">
      <c r="B5" s="7" t="str">
        <f>C5&amp;D5</f>
        <v>JanetMartin</v>
      </c>
      <c r="C5" s="7" t="s">
        <v>4</v>
      </c>
      <c r="D5" s="7" t="s">
        <v>154</v>
      </c>
      <c r="E5" s="7" t="s">
        <v>259</v>
      </c>
      <c r="G5" s="35" t="s">
        <v>2</v>
      </c>
      <c r="H5" s="7" t="s">
        <v>260</v>
      </c>
    </row>
    <row r="6" spans="2:13" x14ac:dyDescent="0.3">
      <c r="B6" s="7" t="str">
        <f t="shared" ref="B6:B13" si="0">C6&amp;D6</f>
        <v>SteveHugo</v>
      </c>
      <c r="C6" s="7" t="s">
        <v>261</v>
      </c>
      <c r="D6" s="7" t="s">
        <v>262</v>
      </c>
      <c r="E6" s="7" t="s">
        <v>39</v>
      </c>
      <c r="G6" s="35" t="s">
        <v>258</v>
      </c>
      <c r="H6" s="7" t="str">
        <f>VLOOKUP(H4&amp;H5,B5:E13,4,0)</f>
        <v>Marketing</v>
      </c>
      <c r="M6" s="38" t="s">
        <v>276</v>
      </c>
    </row>
    <row r="7" spans="2:13" x14ac:dyDescent="0.3">
      <c r="B7" s="7" t="str">
        <f t="shared" si="0"/>
        <v>EvelynMonet</v>
      </c>
      <c r="C7" s="7" t="s">
        <v>8</v>
      </c>
      <c r="D7" s="7" t="s">
        <v>9</v>
      </c>
      <c r="E7" s="7" t="s">
        <v>259</v>
      </c>
      <c r="M7" s="38" t="s">
        <v>277</v>
      </c>
    </row>
    <row r="8" spans="2:13" x14ac:dyDescent="0.3">
      <c r="B8" s="7" t="str">
        <f t="shared" si="0"/>
        <v>MaryChaplin</v>
      </c>
      <c r="C8" s="7" t="s">
        <v>137</v>
      </c>
      <c r="D8" s="7" t="s">
        <v>263</v>
      </c>
      <c r="E8" s="7" t="s">
        <v>259</v>
      </c>
      <c r="M8" s="38" t="s">
        <v>279</v>
      </c>
    </row>
    <row r="9" spans="2:13" x14ac:dyDescent="0.3">
      <c r="B9" s="7" t="str">
        <f t="shared" si="0"/>
        <v>JonVictor</v>
      </c>
      <c r="C9" s="7" t="s">
        <v>69</v>
      </c>
      <c r="D9" s="7" t="s">
        <v>260</v>
      </c>
      <c r="E9" s="7" t="s">
        <v>70</v>
      </c>
      <c r="M9" s="38" t="s">
        <v>278</v>
      </c>
    </row>
    <row r="10" spans="2:13" x14ac:dyDescent="0.3">
      <c r="B10" s="7" t="str">
        <f t="shared" si="0"/>
        <v>AdrianBirt</v>
      </c>
      <c r="C10" s="7" t="s">
        <v>14</v>
      </c>
      <c r="D10" s="7" t="s">
        <v>15</v>
      </c>
      <c r="E10" s="7" t="s">
        <v>91</v>
      </c>
    </row>
    <row r="11" spans="2:13" x14ac:dyDescent="0.3">
      <c r="B11" s="7" t="str">
        <f t="shared" si="0"/>
        <v>JulieIrons</v>
      </c>
      <c r="C11" s="7" t="s">
        <v>16</v>
      </c>
      <c r="D11" s="7" t="s">
        <v>17</v>
      </c>
      <c r="E11" s="7" t="s">
        <v>70</v>
      </c>
    </row>
    <row r="12" spans="2:13" x14ac:dyDescent="0.3">
      <c r="B12" s="7" t="str">
        <f t="shared" si="0"/>
        <v>EricaBaisley</v>
      </c>
      <c r="C12" s="7" t="s">
        <v>18</v>
      </c>
      <c r="D12" s="7" t="s">
        <v>83</v>
      </c>
      <c r="E12" s="7" t="s">
        <v>259</v>
      </c>
    </row>
    <row r="13" spans="2:13" x14ac:dyDescent="0.3">
      <c r="B13" s="7" t="str">
        <f t="shared" si="0"/>
        <v>HaroldSmith</v>
      </c>
      <c r="C13" s="7" t="s">
        <v>20</v>
      </c>
      <c r="D13" s="7" t="s">
        <v>212</v>
      </c>
      <c r="E13" s="7" t="s">
        <v>259</v>
      </c>
    </row>
  </sheetData>
  <hyperlinks>
    <hyperlink ref="M6" r:id="rId1" xr:uid="{9BF4D666-4E80-40B0-B482-F0556D1F1893}"/>
    <hyperlink ref="M7" r:id="rId2" xr:uid="{1006105C-82BE-4E66-B3A6-C819F1EB9E29}"/>
    <hyperlink ref="M8" r:id="rId3" xr:uid="{6CA7D9FC-8C51-4B23-8F29-C16F2CCD6EBD}"/>
    <hyperlink ref="M9" r:id="rId4" xr:uid="{858AC686-4EA8-45CA-A9A8-8035C842B52A}"/>
  </hyperlinks>
  <pageMargins left="0.7" right="0.7" top="0.75" bottom="0.75" header="0.3" footer="0.3"/>
  <pageSetup orientation="portrait" horizontalDpi="200" verticalDpi="200" r:id="rId5"/>
  <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2D74-4096-4153-B7FD-0C5AE1418BE4}">
  <dimension ref="B2:M9"/>
  <sheetViews>
    <sheetView showGridLines="0" workbookViewId="0">
      <selection activeCell="H6" sqref="H6"/>
    </sheetView>
  </sheetViews>
  <sheetFormatPr defaultRowHeight="14.4" x14ac:dyDescent="0.3"/>
  <cols>
    <col min="2" max="2" width="16.5546875" customWidth="1"/>
    <col min="8" max="8" width="10.88671875" customWidth="1"/>
  </cols>
  <sheetData>
    <row r="2" spans="2:13" x14ac:dyDescent="0.3">
      <c r="B2" s="1" t="s">
        <v>46</v>
      </c>
    </row>
    <row r="4" spans="2:13" x14ac:dyDescent="0.3">
      <c r="B4" s="21" t="s">
        <v>36</v>
      </c>
      <c r="C4" s="22" t="s">
        <v>37</v>
      </c>
      <c r="D4" s="22" t="s">
        <v>38</v>
      </c>
      <c r="E4" s="22" t="s">
        <v>39</v>
      </c>
      <c r="G4" s="23" t="s">
        <v>36</v>
      </c>
      <c r="H4" s="24" t="s">
        <v>40</v>
      </c>
      <c r="M4" s="1" t="s">
        <v>267</v>
      </c>
    </row>
    <row r="5" spans="2:13" x14ac:dyDescent="0.3">
      <c r="B5" s="10" t="s">
        <v>41</v>
      </c>
      <c r="C5" s="10">
        <v>1996</v>
      </c>
      <c r="D5" s="20">
        <v>5</v>
      </c>
      <c r="E5" s="18">
        <v>60611975</v>
      </c>
    </row>
    <row r="6" spans="2:13" x14ac:dyDescent="0.3">
      <c r="B6" s="10" t="s">
        <v>42</v>
      </c>
      <c r="C6" s="10">
        <v>1997</v>
      </c>
      <c r="D6" s="20">
        <v>4</v>
      </c>
      <c r="E6" s="18">
        <v>126216940</v>
      </c>
      <c r="G6" s="23" t="s">
        <v>37</v>
      </c>
      <c r="H6" s="24" t="e">
        <f>VLOOKUP(H4,B5:E9,2,FALSE)</f>
        <v>#N/A</v>
      </c>
      <c r="M6" s="38" t="s">
        <v>280</v>
      </c>
    </row>
    <row r="7" spans="2:13" x14ac:dyDescent="0.3">
      <c r="B7" s="10" t="s">
        <v>43</v>
      </c>
      <c r="C7" s="10">
        <v>1999</v>
      </c>
      <c r="D7" s="20">
        <v>1</v>
      </c>
      <c r="E7" s="18">
        <v>672806292</v>
      </c>
      <c r="G7" s="23" t="s">
        <v>38</v>
      </c>
      <c r="H7" s="24" t="e">
        <f>VLOOKUP(H4,B5:E9,3,FALSE)</f>
        <v>#N/A</v>
      </c>
      <c r="M7" s="38" t="s">
        <v>281</v>
      </c>
    </row>
    <row r="8" spans="2:13" x14ac:dyDescent="0.3">
      <c r="B8" s="10" t="s">
        <v>44</v>
      </c>
      <c r="C8" s="10">
        <v>1995</v>
      </c>
      <c r="D8" s="20">
        <v>2</v>
      </c>
      <c r="E8" s="18">
        <v>361958736</v>
      </c>
      <c r="G8" s="23" t="s">
        <v>39</v>
      </c>
      <c r="H8" s="19" t="e">
        <f>VLOOKUP(H4,B5:E9,4,FALSE)</f>
        <v>#N/A</v>
      </c>
    </row>
    <row r="9" spans="2:13" x14ac:dyDescent="0.3">
      <c r="B9" s="10" t="s">
        <v>45</v>
      </c>
      <c r="C9" s="10">
        <v>1992</v>
      </c>
      <c r="D9" s="20">
        <v>3</v>
      </c>
      <c r="E9" s="18">
        <v>159157447</v>
      </c>
    </row>
  </sheetData>
  <hyperlinks>
    <hyperlink ref="M6" r:id="rId1" display="What to do when VLOOKUP returns #N/A" xr:uid="{81EC77EC-5447-4563-8536-A59729B8277A}"/>
    <hyperlink ref="M7" r:id="rId2" xr:uid="{6864FC6C-A9EF-43C5-8F9A-0A5EF94015B7}"/>
  </hyperlinks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C067-1443-48AD-9C2D-1BB3A0BE37B7}">
  <dimension ref="B2:M9"/>
  <sheetViews>
    <sheetView showGridLines="0" workbookViewId="0">
      <selection activeCell="H6" sqref="H6"/>
    </sheetView>
  </sheetViews>
  <sheetFormatPr defaultRowHeight="14.4" x14ac:dyDescent="0.3"/>
  <cols>
    <col min="2" max="2" width="15.5546875" customWidth="1"/>
    <col min="8" max="8" width="10.88671875" customWidth="1"/>
  </cols>
  <sheetData>
    <row r="2" spans="2:13" x14ac:dyDescent="0.3">
      <c r="B2" s="1" t="s">
        <v>46</v>
      </c>
    </row>
    <row r="4" spans="2:13" x14ac:dyDescent="0.3">
      <c r="B4" s="21" t="s">
        <v>36</v>
      </c>
      <c r="C4" s="22" t="s">
        <v>37</v>
      </c>
      <c r="D4" s="22" t="s">
        <v>38</v>
      </c>
      <c r="E4" s="22" t="s">
        <v>39</v>
      </c>
      <c r="G4" s="23" t="s">
        <v>36</v>
      </c>
      <c r="H4" s="24" t="s">
        <v>40</v>
      </c>
      <c r="M4" s="1" t="s">
        <v>267</v>
      </c>
    </row>
    <row r="5" spans="2:13" x14ac:dyDescent="0.3">
      <c r="B5" s="10" t="s">
        <v>41</v>
      </c>
      <c r="C5" s="10">
        <v>1996</v>
      </c>
      <c r="D5" s="20">
        <v>5</v>
      </c>
      <c r="E5" s="18">
        <v>60611975</v>
      </c>
    </row>
    <row r="6" spans="2:13" x14ac:dyDescent="0.3">
      <c r="B6" s="10" t="s">
        <v>42</v>
      </c>
      <c r="C6" s="10">
        <v>1997</v>
      </c>
      <c r="D6" s="20">
        <v>4</v>
      </c>
      <c r="E6" s="18">
        <v>126216940</v>
      </c>
      <c r="G6" s="23" t="s">
        <v>37</v>
      </c>
      <c r="H6" s="24" t="str">
        <f>_xlfn.IFNA(VLOOKUP(H4,B5:E9,2,FALSE),"Not found")</f>
        <v>Not found</v>
      </c>
      <c r="M6" s="38" t="s">
        <v>280</v>
      </c>
    </row>
    <row r="7" spans="2:13" x14ac:dyDescent="0.3">
      <c r="B7" s="10" t="s">
        <v>43</v>
      </c>
      <c r="C7" s="10">
        <v>1999</v>
      </c>
      <c r="D7" s="20">
        <v>1</v>
      </c>
      <c r="E7" s="18">
        <v>672806292</v>
      </c>
      <c r="G7" s="23" t="s">
        <v>38</v>
      </c>
      <c r="H7" s="24" t="str">
        <f>_xlfn.IFNA(VLOOKUP(H4,B5:E9,3,FALSE),"Not found")</f>
        <v>Not found</v>
      </c>
      <c r="M7" s="38" t="s">
        <v>281</v>
      </c>
    </row>
    <row r="8" spans="2:13" x14ac:dyDescent="0.3">
      <c r="B8" s="10" t="s">
        <v>44</v>
      </c>
      <c r="C8" s="10">
        <v>1995</v>
      </c>
      <c r="D8" s="20">
        <v>2</v>
      </c>
      <c r="E8" s="18">
        <v>361958736</v>
      </c>
      <c r="G8" s="23" t="s">
        <v>39</v>
      </c>
      <c r="H8" s="18" t="str">
        <f>_xlfn.IFNA(VLOOKUP(H4,B5:E9,4,FALSE),"Not found")</f>
        <v>Not found</v>
      </c>
    </row>
    <row r="9" spans="2:13" x14ac:dyDescent="0.3">
      <c r="B9" s="10" t="s">
        <v>45</v>
      </c>
      <c r="C9" s="10">
        <v>1992</v>
      </c>
      <c r="D9" s="20">
        <v>3</v>
      </c>
      <c r="E9" s="18">
        <v>159157447</v>
      </c>
    </row>
  </sheetData>
  <hyperlinks>
    <hyperlink ref="M6" r:id="rId1" display="What to do when VLOOKUP returns #N/A" xr:uid="{5B5B8591-64E7-4747-94FB-ACF05B2A6CE5}"/>
    <hyperlink ref="M7" r:id="rId2" xr:uid="{F5949E36-9ED7-4877-B93A-2A8898FC4C54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DD39C-8F4B-471B-8359-338419B80AFC}">
  <dimension ref="B2:K9"/>
  <sheetViews>
    <sheetView showGridLines="0" workbookViewId="0">
      <selection activeCell="B5" sqref="B5"/>
    </sheetView>
  </sheetViews>
  <sheetFormatPr defaultRowHeight="14.4" x14ac:dyDescent="0.3"/>
  <cols>
    <col min="5" max="5" width="10.88671875" bestFit="1" customWidth="1"/>
  </cols>
  <sheetData>
    <row r="2" spans="2:11" ht="15.6" x14ac:dyDescent="0.3">
      <c r="B2" s="9" t="s">
        <v>22</v>
      </c>
    </row>
    <row r="4" spans="2:11" x14ac:dyDescent="0.3">
      <c r="B4" s="12" t="s">
        <v>23</v>
      </c>
      <c r="C4" s="12" t="s">
        <v>24</v>
      </c>
      <c r="D4" s="12" t="s">
        <v>25</v>
      </c>
      <c r="E4" s="12" t="s">
        <v>26</v>
      </c>
      <c r="F4" s="12" t="s">
        <v>27</v>
      </c>
    </row>
    <row r="5" spans="2:11" x14ac:dyDescent="0.3">
      <c r="B5" s="10">
        <v>1001</v>
      </c>
      <c r="C5" s="10">
        <v>151</v>
      </c>
      <c r="D5" s="11">
        <v>150</v>
      </c>
      <c r="E5" s="10" t="s">
        <v>28</v>
      </c>
      <c r="F5" s="10" t="s">
        <v>29</v>
      </c>
    </row>
    <row r="6" spans="2:11" x14ac:dyDescent="0.3">
      <c r="B6" s="10">
        <v>1003</v>
      </c>
      <c r="C6" s="10">
        <v>234</v>
      </c>
      <c r="D6" s="11">
        <v>175</v>
      </c>
      <c r="E6" s="10" t="s">
        <v>30</v>
      </c>
      <c r="F6" s="10" t="s">
        <v>31</v>
      </c>
    </row>
    <row r="7" spans="2:11" x14ac:dyDescent="0.3">
      <c r="B7" s="10">
        <v>1004</v>
      </c>
      <c r="C7" s="10">
        <v>162</v>
      </c>
      <c r="D7" s="11">
        <v>100</v>
      </c>
      <c r="E7" s="10" t="s">
        <v>32</v>
      </c>
      <c r="F7" s="10" t="s">
        <v>33</v>
      </c>
      <c r="K7" s="38" t="s">
        <v>266</v>
      </c>
    </row>
    <row r="8" spans="2:11" x14ac:dyDescent="0.3">
      <c r="B8" s="10">
        <v>1005</v>
      </c>
      <c r="C8" s="10">
        <v>151</v>
      </c>
      <c r="D8" s="11">
        <v>125</v>
      </c>
      <c r="E8" s="10" t="s">
        <v>28</v>
      </c>
      <c r="F8" s="10" t="s">
        <v>29</v>
      </c>
    </row>
    <row r="9" spans="2:11" x14ac:dyDescent="0.3">
      <c r="B9" s="10">
        <v>1007</v>
      </c>
      <c r="C9" s="10">
        <v>234</v>
      </c>
      <c r="D9" s="11">
        <v>85</v>
      </c>
      <c r="E9" s="10" t="s">
        <v>30</v>
      </c>
      <c r="F9" s="10" t="s">
        <v>31</v>
      </c>
    </row>
  </sheetData>
  <hyperlinks>
    <hyperlink ref="K7" r:id="rId1" xr:uid="{108FDE97-35F9-446D-8370-BE9DA09D659B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DFFB-4492-4DDC-B08B-86A7127125CB}">
  <dimension ref="B2:K13"/>
  <sheetViews>
    <sheetView showGridLines="0" workbookViewId="0">
      <selection activeCell="H4" sqref="H4"/>
    </sheetView>
  </sheetViews>
  <sheetFormatPr defaultRowHeight="14.4" x14ac:dyDescent="0.3"/>
  <cols>
    <col min="5" max="5" width="19.44140625" bestFit="1" customWidth="1"/>
    <col min="8" max="8" width="16.5546875" bestFit="1" customWidth="1"/>
  </cols>
  <sheetData>
    <row r="2" spans="2:11" x14ac:dyDescent="0.3">
      <c r="B2" s="36">
        <v>1</v>
      </c>
      <c r="C2" s="36">
        <v>2</v>
      </c>
      <c r="D2" s="36">
        <v>3</v>
      </c>
      <c r="E2" s="36">
        <v>4</v>
      </c>
    </row>
    <row r="3" spans="2:11" ht="15.6" x14ac:dyDescent="0.3">
      <c r="B3" s="13" t="s">
        <v>0</v>
      </c>
      <c r="C3" s="14" t="s">
        <v>1</v>
      </c>
      <c r="D3" s="14" t="s">
        <v>2</v>
      </c>
      <c r="E3" s="14" t="s">
        <v>3</v>
      </c>
      <c r="G3" s="4" t="s">
        <v>0</v>
      </c>
      <c r="H3" s="8">
        <v>622</v>
      </c>
      <c r="K3" s="1" t="s">
        <v>269</v>
      </c>
    </row>
    <row r="4" spans="2:11" ht="15.6" x14ac:dyDescent="0.3">
      <c r="B4" s="15">
        <v>610</v>
      </c>
      <c r="C4" s="16" t="s">
        <v>4</v>
      </c>
      <c r="D4" s="16" t="s">
        <v>5</v>
      </c>
      <c r="E4" s="16" t="str">
        <f t="shared" ref="E4:E13" si="0">LOWER(LEFT(C4)&amp;"."&amp;D4&amp;"@abc.com")</f>
        <v>j.farley@abc.com</v>
      </c>
      <c r="G4" s="4" t="s">
        <v>1</v>
      </c>
      <c r="H4" s="7" t="str">
        <f>VLOOKUP(H3,B4:E13,2,FALSE)</f>
        <v>Jonathan</v>
      </c>
    </row>
    <row r="5" spans="2:11" x14ac:dyDescent="0.3">
      <c r="B5" s="15">
        <v>798</v>
      </c>
      <c r="C5" s="16" t="s">
        <v>6</v>
      </c>
      <c r="D5" s="16" t="s">
        <v>7</v>
      </c>
      <c r="E5" s="16" t="str">
        <f t="shared" si="0"/>
        <v>s.batista@abc.com</v>
      </c>
      <c r="G5" s="5" t="s">
        <v>2</v>
      </c>
      <c r="H5" s="7" t="str">
        <f>VLOOKUP(H3,B4:E13,3,FALSE)</f>
        <v>Adder</v>
      </c>
      <c r="K5" s="38" t="s">
        <v>268</v>
      </c>
    </row>
    <row r="6" spans="2:11" x14ac:dyDescent="0.3">
      <c r="B6" s="15">
        <v>841</v>
      </c>
      <c r="C6" s="16" t="s">
        <v>8</v>
      </c>
      <c r="D6" s="16" t="s">
        <v>9</v>
      </c>
      <c r="E6" s="16" t="str">
        <f t="shared" si="0"/>
        <v>e.monet@abc.com</v>
      </c>
      <c r="G6" s="5" t="s">
        <v>3</v>
      </c>
      <c r="H6" s="7" t="str">
        <f>VLOOKUP(H3,B4:E13,4,FALSE)</f>
        <v>j.adder@abc.com</v>
      </c>
    </row>
    <row r="7" spans="2:11" x14ac:dyDescent="0.3">
      <c r="B7" s="15">
        <v>886</v>
      </c>
      <c r="C7" s="16" t="s">
        <v>10</v>
      </c>
      <c r="D7" s="16" t="s">
        <v>11</v>
      </c>
      <c r="E7" s="16" t="str">
        <f t="shared" si="0"/>
        <v>m.bradley@abc.com</v>
      </c>
    </row>
    <row r="8" spans="2:11" x14ac:dyDescent="0.3">
      <c r="B8" s="15">
        <v>622</v>
      </c>
      <c r="C8" s="16" t="s">
        <v>12</v>
      </c>
      <c r="D8" s="16" t="s">
        <v>13</v>
      </c>
      <c r="E8" s="16" t="str">
        <f t="shared" si="0"/>
        <v>j.adder@abc.com</v>
      </c>
    </row>
    <row r="9" spans="2:11" x14ac:dyDescent="0.3">
      <c r="B9" s="15">
        <v>601</v>
      </c>
      <c r="C9" s="16" t="s">
        <v>14</v>
      </c>
      <c r="D9" s="16" t="s">
        <v>15</v>
      </c>
      <c r="E9" s="16" t="str">
        <f t="shared" si="0"/>
        <v>a.birt@abc.com</v>
      </c>
    </row>
    <row r="10" spans="2:11" x14ac:dyDescent="0.3">
      <c r="B10" s="15">
        <v>869</v>
      </c>
      <c r="C10" s="16" t="s">
        <v>16</v>
      </c>
      <c r="D10" s="16" t="s">
        <v>17</v>
      </c>
      <c r="E10" s="16" t="str">
        <f t="shared" si="0"/>
        <v>j.irons@abc.com</v>
      </c>
    </row>
    <row r="11" spans="2:11" x14ac:dyDescent="0.3">
      <c r="B11" s="15">
        <v>867</v>
      </c>
      <c r="C11" s="16" t="s">
        <v>18</v>
      </c>
      <c r="D11" s="16" t="s">
        <v>19</v>
      </c>
      <c r="E11" s="16" t="str">
        <f t="shared" si="0"/>
        <v>e.tan@abc.com</v>
      </c>
    </row>
    <row r="12" spans="2:11" x14ac:dyDescent="0.3">
      <c r="B12" s="15">
        <v>785</v>
      </c>
      <c r="C12" s="16" t="s">
        <v>20</v>
      </c>
      <c r="D12" s="16" t="s">
        <v>21</v>
      </c>
      <c r="E12" s="16" t="str">
        <f t="shared" si="0"/>
        <v>h.clayton@abc.com</v>
      </c>
    </row>
    <row r="13" spans="2:11" x14ac:dyDescent="0.3">
      <c r="B13" s="15">
        <v>648</v>
      </c>
      <c r="C13" s="16" t="s">
        <v>34</v>
      </c>
      <c r="D13" s="16" t="s">
        <v>35</v>
      </c>
      <c r="E13" s="16" t="str">
        <f t="shared" si="0"/>
        <v>s.castor@abc.com</v>
      </c>
    </row>
  </sheetData>
  <hyperlinks>
    <hyperlink ref="K5" r:id="rId1" xr:uid="{38FAB8F6-CA74-4ED6-8BB7-320BA11D8007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03A0-B497-4FE0-97E1-129F653980BC}">
  <dimension ref="B3:M13"/>
  <sheetViews>
    <sheetView showGridLines="0" workbookViewId="0">
      <selection activeCell="I6" sqref="I6"/>
    </sheetView>
  </sheetViews>
  <sheetFormatPr defaultRowHeight="14.4" x14ac:dyDescent="0.3"/>
  <cols>
    <col min="5" max="5" width="19.44140625" bestFit="1" customWidth="1"/>
    <col min="6" max="6" width="13.6640625" customWidth="1"/>
    <col min="9" max="9" width="18.6640625" customWidth="1"/>
  </cols>
  <sheetData>
    <row r="3" spans="2:13" ht="15.6" x14ac:dyDescent="0.3">
      <c r="B3" s="14" t="s">
        <v>1</v>
      </c>
      <c r="C3" s="14" t="s">
        <v>2</v>
      </c>
      <c r="D3" s="13" t="s">
        <v>0</v>
      </c>
      <c r="E3" s="14" t="s">
        <v>3</v>
      </c>
      <c r="F3" s="14" t="s">
        <v>65</v>
      </c>
      <c r="H3" s="4" t="s">
        <v>0</v>
      </c>
      <c r="I3" s="8">
        <v>622</v>
      </c>
      <c r="M3" s="1" t="s">
        <v>269</v>
      </c>
    </row>
    <row r="4" spans="2:13" ht="15.6" x14ac:dyDescent="0.3">
      <c r="B4" s="16" t="s">
        <v>4</v>
      </c>
      <c r="C4" s="16" t="s">
        <v>5</v>
      </c>
      <c r="D4" s="15">
        <v>610</v>
      </c>
      <c r="E4" s="16" t="str">
        <f t="shared" ref="E4:E13" si="0">LOWER(LEFT(B4)&amp;"."&amp;C4&amp;"@abc.com")</f>
        <v>j.farley@abc.com</v>
      </c>
      <c r="F4" s="16" t="s">
        <v>78</v>
      </c>
      <c r="H4" s="4" t="s">
        <v>1</v>
      </c>
      <c r="I4" s="37" t="s">
        <v>265</v>
      </c>
    </row>
    <row r="5" spans="2:13" x14ac:dyDescent="0.3">
      <c r="B5" s="16" t="s">
        <v>6</v>
      </c>
      <c r="C5" s="16" t="s">
        <v>7</v>
      </c>
      <c r="D5" s="15">
        <v>798</v>
      </c>
      <c r="E5" s="16" t="str">
        <f t="shared" si="0"/>
        <v>s.batista@abc.com</v>
      </c>
      <c r="F5" s="16" t="s">
        <v>78</v>
      </c>
      <c r="H5" s="5" t="s">
        <v>2</v>
      </c>
      <c r="I5" s="37" t="s">
        <v>265</v>
      </c>
      <c r="M5" s="38" t="s">
        <v>268</v>
      </c>
    </row>
    <row r="6" spans="2:13" x14ac:dyDescent="0.3">
      <c r="B6" s="16" t="s">
        <v>8</v>
      </c>
      <c r="C6" s="16" t="s">
        <v>9</v>
      </c>
      <c r="D6" s="15">
        <v>841</v>
      </c>
      <c r="E6" s="16" t="str">
        <f t="shared" si="0"/>
        <v>e.monet@abc.com</v>
      </c>
      <c r="F6" s="16" t="s">
        <v>78</v>
      </c>
      <c r="H6" s="5" t="s">
        <v>3</v>
      </c>
      <c r="I6" s="7" t="str">
        <f>VLOOKUP(I3,D4:F13,2,FALSE)</f>
        <v>j.adder@abc.com</v>
      </c>
      <c r="M6" s="38" t="s">
        <v>270</v>
      </c>
    </row>
    <row r="7" spans="2:13" x14ac:dyDescent="0.3">
      <c r="B7" s="16" t="s">
        <v>10</v>
      </c>
      <c r="C7" s="16" t="s">
        <v>11</v>
      </c>
      <c r="D7" s="15">
        <v>886</v>
      </c>
      <c r="E7" s="16" t="str">
        <f t="shared" si="0"/>
        <v>m.bradley@abc.com</v>
      </c>
      <c r="F7" s="16" t="s">
        <v>70</v>
      </c>
      <c r="H7" s="5" t="s">
        <v>264</v>
      </c>
      <c r="I7" s="7" t="str">
        <f>VLOOKUP(I3,D4:F13,3,FALSE)</f>
        <v>Marketing</v>
      </c>
      <c r="M7" s="38" t="s">
        <v>271</v>
      </c>
    </row>
    <row r="8" spans="2:13" x14ac:dyDescent="0.3">
      <c r="B8" s="16" t="s">
        <v>12</v>
      </c>
      <c r="C8" s="16" t="s">
        <v>13</v>
      </c>
      <c r="D8" s="15">
        <v>622</v>
      </c>
      <c r="E8" s="16" t="str">
        <f t="shared" si="0"/>
        <v>j.adder@abc.com</v>
      </c>
      <c r="F8" s="16" t="s">
        <v>70</v>
      </c>
    </row>
    <row r="9" spans="2:13" x14ac:dyDescent="0.3">
      <c r="B9" s="16" t="s">
        <v>14</v>
      </c>
      <c r="C9" s="16" t="s">
        <v>15</v>
      </c>
      <c r="D9" s="15">
        <v>601</v>
      </c>
      <c r="E9" s="16" t="str">
        <f t="shared" si="0"/>
        <v>a.birt@abc.com</v>
      </c>
      <c r="F9" s="16" t="s">
        <v>70</v>
      </c>
    </row>
    <row r="10" spans="2:13" x14ac:dyDescent="0.3">
      <c r="B10" s="16" t="s">
        <v>16</v>
      </c>
      <c r="C10" s="16" t="s">
        <v>17</v>
      </c>
      <c r="D10" s="15">
        <v>869</v>
      </c>
      <c r="E10" s="16" t="str">
        <f t="shared" si="0"/>
        <v>j.irons@abc.com</v>
      </c>
      <c r="F10" s="16" t="s">
        <v>70</v>
      </c>
    </row>
    <row r="11" spans="2:13" x14ac:dyDescent="0.3">
      <c r="B11" s="16" t="s">
        <v>18</v>
      </c>
      <c r="C11" s="16" t="s">
        <v>19</v>
      </c>
      <c r="D11" s="15">
        <v>867</v>
      </c>
      <c r="E11" s="16" t="str">
        <f t="shared" si="0"/>
        <v>e.tan@abc.com</v>
      </c>
      <c r="F11" s="16" t="s">
        <v>78</v>
      </c>
    </row>
    <row r="12" spans="2:13" x14ac:dyDescent="0.3">
      <c r="B12" s="16" t="s">
        <v>20</v>
      </c>
      <c r="C12" s="16" t="s">
        <v>21</v>
      </c>
      <c r="D12" s="15">
        <v>785</v>
      </c>
      <c r="E12" s="16" t="str">
        <f t="shared" si="0"/>
        <v>h.clayton@abc.com</v>
      </c>
      <c r="F12" s="16" t="s">
        <v>78</v>
      </c>
    </row>
    <row r="13" spans="2:13" x14ac:dyDescent="0.3">
      <c r="B13" s="16" t="s">
        <v>34</v>
      </c>
      <c r="C13" s="16" t="s">
        <v>35</v>
      </c>
      <c r="D13" s="15">
        <v>648</v>
      </c>
      <c r="E13" s="16" t="str">
        <f t="shared" si="0"/>
        <v>s.castor@abc.com</v>
      </c>
      <c r="F13" s="16" t="s">
        <v>91</v>
      </c>
    </row>
  </sheetData>
  <hyperlinks>
    <hyperlink ref="M5" r:id="rId1" xr:uid="{4917D398-34A6-4941-BB82-E195DCA20022}"/>
    <hyperlink ref="M7" r:id="rId2" xr:uid="{D33D411D-B3C3-4E3C-97B9-4DEE07C7DA01}"/>
    <hyperlink ref="M6" r:id="rId3" xr:uid="{1687536B-C05B-48ED-A585-D40C1E74100A}"/>
  </hyperlinks>
  <pageMargins left="0.7" right="0.7" top="0.75" bottom="0.75" header="0.3" footer="0.3"/>
  <pageSetup orientation="portrait" horizontalDpi="200" verticalDpi="200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AE121-50F5-40B7-BF86-6139E4AEBAA7}">
  <dimension ref="B2:M9"/>
  <sheetViews>
    <sheetView showGridLines="0" workbookViewId="0">
      <selection activeCell="H6" sqref="H6"/>
    </sheetView>
  </sheetViews>
  <sheetFormatPr defaultRowHeight="14.4" x14ac:dyDescent="0.3"/>
  <cols>
    <col min="2" max="2" width="16.33203125" customWidth="1"/>
    <col min="8" max="8" width="9.5546875" customWidth="1"/>
  </cols>
  <sheetData>
    <row r="2" spans="2:13" x14ac:dyDescent="0.3">
      <c r="B2" s="1" t="s">
        <v>46</v>
      </c>
    </row>
    <row r="4" spans="2:13" x14ac:dyDescent="0.3">
      <c r="B4" s="21" t="s">
        <v>36</v>
      </c>
      <c r="C4" s="22" t="s">
        <v>37</v>
      </c>
      <c r="D4" s="22" t="s">
        <v>38</v>
      </c>
      <c r="E4" s="22" t="s">
        <v>39</v>
      </c>
      <c r="G4" s="23" t="s">
        <v>36</v>
      </c>
      <c r="H4" s="24" t="s">
        <v>44</v>
      </c>
      <c r="M4" s="1" t="s">
        <v>269</v>
      </c>
    </row>
    <row r="5" spans="2:13" x14ac:dyDescent="0.3">
      <c r="B5" s="10" t="s">
        <v>41</v>
      </c>
      <c r="C5" s="10">
        <v>1996</v>
      </c>
      <c r="D5" s="20">
        <v>5</v>
      </c>
      <c r="E5" s="18">
        <v>60611975</v>
      </c>
    </row>
    <row r="6" spans="2:13" x14ac:dyDescent="0.3">
      <c r="B6" s="10" t="s">
        <v>42</v>
      </c>
      <c r="C6" s="10">
        <v>1997</v>
      </c>
      <c r="D6" s="20">
        <v>4</v>
      </c>
      <c r="E6" s="18">
        <v>126216940</v>
      </c>
      <c r="G6" s="23" t="s">
        <v>37</v>
      </c>
      <c r="H6" s="24">
        <f>VLOOKUP(H4,B5:E9,2,FALSE)</f>
        <v>1995</v>
      </c>
      <c r="M6" s="38" t="s">
        <v>272</v>
      </c>
    </row>
    <row r="7" spans="2:13" x14ac:dyDescent="0.3">
      <c r="B7" s="10" t="s">
        <v>43</v>
      </c>
      <c r="C7" s="10">
        <v>1999</v>
      </c>
      <c r="D7" s="20">
        <v>1</v>
      </c>
      <c r="E7" s="18">
        <v>672806292</v>
      </c>
      <c r="G7" s="23" t="s">
        <v>38</v>
      </c>
      <c r="H7" s="24">
        <f>VLOOKUP(H4,B5:E9,3,FALSE)</f>
        <v>2</v>
      </c>
      <c r="M7" s="38" t="s">
        <v>273</v>
      </c>
    </row>
    <row r="8" spans="2:13" x14ac:dyDescent="0.3">
      <c r="B8" s="10" t="s">
        <v>44</v>
      </c>
      <c r="C8" s="10">
        <v>1995</v>
      </c>
      <c r="D8" s="20">
        <v>2</v>
      </c>
      <c r="E8" s="18">
        <v>361958736</v>
      </c>
      <c r="G8" s="23" t="s">
        <v>39</v>
      </c>
      <c r="H8" s="19">
        <f>VLOOKUP(H4,B5:E9,4,FALSE)</f>
        <v>361958736</v>
      </c>
    </row>
    <row r="9" spans="2:13" x14ac:dyDescent="0.3">
      <c r="B9" s="10" t="s">
        <v>45</v>
      </c>
      <c r="C9" s="10">
        <v>1992</v>
      </c>
      <c r="D9" s="20">
        <v>3</v>
      </c>
      <c r="E9" s="18">
        <v>159157447</v>
      </c>
    </row>
  </sheetData>
  <hyperlinks>
    <hyperlink ref="M6" r:id="rId1" display="How to use VLOOKUP (video)" xr:uid="{BE4F95FD-1379-48CA-AAAF-43F16FBC5806}"/>
    <hyperlink ref="M7" r:id="rId2" xr:uid="{C839DFDC-722E-46A8-90A8-28024D041D7C}"/>
  </hyperlinks>
  <pageMargins left="0.7" right="0.7" top="0.75" bottom="0.75" header="0.3" footer="0.3"/>
  <pageSetup orientation="portrait" horizontalDpi="200" verticalDpi="2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83449-49DB-4508-AF97-E7402488A8D3}">
  <dimension ref="B2:M12"/>
  <sheetViews>
    <sheetView showGridLines="0" workbookViewId="0">
      <selection activeCell="D5" sqref="D5"/>
    </sheetView>
  </sheetViews>
  <sheetFormatPr defaultRowHeight="14.4" x14ac:dyDescent="0.3"/>
  <cols>
    <col min="2" max="2" width="11.6640625" customWidth="1"/>
    <col min="3" max="3" width="10" bestFit="1" customWidth="1"/>
    <col min="4" max="4" width="9.33203125" bestFit="1" customWidth="1"/>
    <col min="5" max="5" width="12" customWidth="1"/>
    <col min="7" max="7" width="10" bestFit="1" customWidth="1"/>
    <col min="8" max="8" width="9.33203125" bestFit="1" customWidth="1"/>
  </cols>
  <sheetData>
    <row r="2" spans="2:13" x14ac:dyDescent="0.3">
      <c r="B2" s="1" t="s">
        <v>47</v>
      </c>
    </row>
    <row r="4" spans="2:13" x14ac:dyDescent="0.3">
      <c r="B4" s="12" t="s">
        <v>26</v>
      </c>
      <c r="C4" s="12" t="s">
        <v>39</v>
      </c>
      <c r="D4" s="12" t="s">
        <v>48</v>
      </c>
      <c r="E4" s="12" t="s">
        <v>49</v>
      </c>
      <c r="G4" s="12" t="s">
        <v>39</v>
      </c>
      <c r="H4" s="12" t="s">
        <v>48</v>
      </c>
      <c r="M4" s="1" t="s">
        <v>269</v>
      </c>
    </row>
    <row r="5" spans="2:13" x14ac:dyDescent="0.3">
      <c r="B5" s="10" t="s">
        <v>50</v>
      </c>
      <c r="C5" s="25">
        <v>171900</v>
      </c>
      <c r="D5" s="26">
        <f>VLOOKUP(C5,$G$5:$H$10,2,TRUE)</f>
        <v>0.06</v>
      </c>
      <c r="E5" s="25">
        <f>C5*D5</f>
        <v>10314</v>
      </c>
      <c r="G5" s="25">
        <v>50000</v>
      </c>
      <c r="H5" s="27">
        <v>0.03</v>
      </c>
    </row>
    <row r="6" spans="2:13" x14ac:dyDescent="0.3">
      <c r="B6" s="10" t="s">
        <v>51</v>
      </c>
      <c r="C6" s="25">
        <v>93500</v>
      </c>
      <c r="D6" s="26">
        <f t="shared" ref="D6:D12" si="0">VLOOKUP(C6,$G$5:$H$10,2)</f>
        <v>0.04</v>
      </c>
      <c r="E6" s="25">
        <f t="shared" ref="E6:E12" si="1">C6*D6</f>
        <v>3740</v>
      </c>
      <c r="G6" s="25">
        <v>75000</v>
      </c>
      <c r="H6" s="27">
        <v>0.04</v>
      </c>
      <c r="M6" s="38" t="s">
        <v>272</v>
      </c>
    </row>
    <row r="7" spans="2:13" x14ac:dyDescent="0.3">
      <c r="B7" s="10" t="s">
        <v>52</v>
      </c>
      <c r="C7" s="25">
        <v>151200</v>
      </c>
      <c r="D7" s="26">
        <f t="shared" si="0"/>
        <v>0.06</v>
      </c>
      <c r="E7" s="25">
        <f t="shared" si="1"/>
        <v>9072</v>
      </c>
      <c r="G7" s="25">
        <v>100000</v>
      </c>
      <c r="H7" s="27">
        <v>0.05</v>
      </c>
      <c r="M7" s="38" t="s">
        <v>273</v>
      </c>
    </row>
    <row r="8" spans="2:13" x14ac:dyDescent="0.3">
      <c r="B8" s="10" t="s">
        <v>53</v>
      </c>
      <c r="C8" s="25">
        <v>119850</v>
      </c>
      <c r="D8" s="26">
        <f t="shared" si="0"/>
        <v>0.05</v>
      </c>
      <c r="E8" s="25">
        <f t="shared" si="1"/>
        <v>5992.5</v>
      </c>
      <c r="G8" s="25">
        <v>125000</v>
      </c>
      <c r="H8" s="27">
        <v>0.06</v>
      </c>
    </row>
    <row r="9" spans="2:13" x14ac:dyDescent="0.3">
      <c r="B9" s="10" t="s">
        <v>54</v>
      </c>
      <c r="C9" s="25">
        <v>89450</v>
      </c>
      <c r="D9" s="26">
        <f t="shared" si="0"/>
        <v>0.04</v>
      </c>
      <c r="E9" s="25">
        <f t="shared" si="1"/>
        <v>3578</v>
      </c>
      <c r="G9" s="25">
        <v>175000</v>
      </c>
      <c r="H9" s="27">
        <v>0.08</v>
      </c>
    </row>
    <row r="10" spans="2:13" x14ac:dyDescent="0.3">
      <c r="B10" s="10" t="s">
        <v>55</v>
      </c>
      <c r="C10" s="25">
        <v>124500</v>
      </c>
      <c r="D10" s="26">
        <f t="shared" si="0"/>
        <v>0.05</v>
      </c>
      <c r="E10" s="25">
        <f t="shared" si="1"/>
        <v>6225</v>
      </c>
      <c r="G10" s="25">
        <v>200000</v>
      </c>
      <c r="H10" s="27">
        <v>0.09</v>
      </c>
    </row>
    <row r="11" spans="2:13" x14ac:dyDescent="0.3">
      <c r="B11" s="10" t="s">
        <v>56</v>
      </c>
      <c r="C11" s="25">
        <v>131100</v>
      </c>
      <c r="D11" s="26">
        <f t="shared" si="0"/>
        <v>0.06</v>
      </c>
      <c r="E11" s="25">
        <f t="shared" si="1"/>
        <v>7866</v>
      </c>
    </row>
    <row r="12" spans="2:13" x14ac:dyDescent="0.3">
      <c r="B12" s="10" t="s">
        <v>57</v>
      </c>
      <c r="C12" s="25">
        <v>201500</v>
      </c>
      <c r="D12" s="26">
        <f t="shared" si="0"/>
        <v>0.09</v>
      </c>
      <c r="E12" s="25">
        <f t="shared" si="1"/>
        <v>18135</v>
      </c>
    </row>
  </sheetData>
  <hyperlinks>
    <hyperlink ref="M6" r:id="rId1" display="How to use VLOOKUP (video)" xr:uid="{80D65358-0534-4E09-A936-E117A6AFBFD8}"/>
    <hyperlink ref="M7" r:id="rId2" xr:uid="{152EF139-615E-46D1-8CCA-B3301A57304E}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EE4A-F470-4F78-AB0C-0BD886A733C1}">
  <dimension ref="B2:M11"/>
  <sheetViews>
    <sheetView showGridLines="0" workbookViewId="0">
      <selection activeCell="F5" sqref="F5"/>
    </sheetView>
  </sheetViews>
  <sheetFormatPr defaultRowHeight="14.4" x14ac:dyDescent="0.3"/>
  <sheetData>
    <row r="2" spans="2:13" ht="15.6" x14ac:dyDescent="0.3">
      <c r="B2" s="9" t="s">
        <v>58</v>
      </c>
    </row>
    <row r="4" spans="2:13" x14ac:dyDescent="0.3">
      <c r="B4" s="17" t="s">
        <v>59</v>
      </c>
      <c r="C4" s="17" t="s">
        <v>60</v>
      </c>
      <c r="E4" s="5" t="s">
        <v>59</v>
      </c>
      <c r="F4" s="5" t="s">
        <v>60</v>
      </c>
      <c r="M4" s="1" t="s">
        <v>269</v>
      </c>
    </row>
    <row r="5" spans="2:13" x14ac:dyDescent="0.3">
      <c r="B5" s="7" t="s">
        <v>61</v>
      </c>
      <c r="C5" s="28">
        <v>15</v>
      </c>
      <c r="E5" s="7" t="s">
        <v>62</v>
      </c>
      <c r="F5" s="28">
        <f>VLOOKUP(E5,B5:C11,2,FALSE)</f>
        <v>17</v>
      </c>
    </row>
    <row r="6" spans="2:13" x14ac:dyDescent="0.3">
      <c r="B6" s="7" t="s">
        <v>61</v>
      </c>
      <c r="C6" s="28">
        <v>19</v>
      </c>
      <c r="M6" s="38" t="s">
        <v>282</v>
      </c>
    </row>
    <row r="7" spans="2:13" ht="15.6" x14ac:dyDescent="0.3">
      <c r="B7" s="7" t="s">
        <v>62</v>
      </c>
      <c r="C7" s="28">
        <v>17</v>
      </c>
      <c r="E7" s="29"/>
    </row>
    <row r="8" spans="2:13" ht="15.6" x14ac:dyDescent="0.3">
      <c r="B8" s="7" t="s">
        <v>62</v>
      </c>
      <c r="C8" s="28">
        <v>14</v>
      </c>
      <c r="E8" s="29"/>
    </row>
    <row r="9" spans="2:13" x14ac:dyDescent="0.3">
      <c r="B9" s="7" t="s">
        <v>62</v>
      </c>
      <c r="C9" s="28">
        <v>16</v>
      </c>
    </row>
    <row r="10" spans="2:13" x14ac:dyDescent="0.3">
      <c r="B10" s="7" t="s">
        <v>63</v>
      </c>
      <c r="C10" s="28">
        <v>11</v>
      </c>
    </row>
    <row r="11" spans="2:13" x14ac:dyDescent="0.3">
      <c r="B11" s="7" t="s">
        <v>63</v>
      </c>
      <c r="C11" s="28">
        <v>18</v>
      </c>
    </row>
  </sheetData>
  <hyperlinks>
    <hyperlink ref="M6" r:id="rId1" xr:uid="{97375B7D-FE6F-4DE1-8607-0A48D2C18565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F37C-5A50-49FF-977F-2FE7E3479A3B}">
  <dimension ref="B2:M104"/>
  <sheetViews>
    <sheetView showGridLines="0" workbookViewId="0">
      <selection activeCell="H7" sqref="H7"/>
    </sheetView>
  </sheetViews>
  <sheetFormatPr defaultRowHeight="14.4" x14ac:dyDescent="0.3"/>
  <cols>
    <col min="5" max="5" width="12" bestFit="1" customWidth="1"/>
    <col min="7" max="7" width="12" bestFit="1" customWidth="1"/>
  </cols>
  <sheetData>
    <row r="2" spans="2:13" ht="15.6" x14ac:dyDescent="0.3">
      <c r="B2" s="9" t="s">
        <v>64</v>
      </c>
    </row>
    <row r="4" spans="2:13" ht="15.6" x14ac:dyDescent="0.3">
      <c r="B4" s="3" t="s">
        <v>2</v>
      </c>
      <c r="C4" s="3" t="s">
        <v>1</v>
      </c>
      <c r="D4" s="3" t="s">
        <v>0</v>
      </c>
      <c r="E4" s="3" t="s">
        <v>65</v>
      </c>
      <c r="G4" s="30" t="s">
        <v>66</v>
      </c>
      <c r="H4" s="7" t="s">
        <v>67</v>
      </c>
      <c r="M4" s="1" t="s">
        <v>269</v>
      </c>
    </row>
    <row r="5" spans="2:13" x14ac:dyDescent="0.3">
      <c r="B5" s="7" t="s">
        <v>68</v>
      </c>
      <c r="C5" s="7" t="s">
        <v>69</v>
      </c>
      <c r="D5" s="7">
        <v>622</v>
      </c>
      <c r="E5" s="7" t="s">
        <v>70</v>
      </c>
    </row>
    <row r="6" spans="2:13" x14ac:dyDescent="0.3">
      <c r="B6" s="7" t="s">
        <v>71</v>
      </c>
      <c r="C6" s="7" t="s">
        <v>72</v>
      </c>
      <c r="D6" s="7">
        <v>807</v>
      </c>
      <c r="E6" s="7" t="s">
        <v>73</v>
      </c>
      <c r="M6" s="38" t="s">
        <v>274</v>
      </c>
    </row>
    <row r="7" spans="2:13" ht="15.6" x14ac:dyDescent="0.3">
      <c r="B7" s="7" t="s">
        <v>74</v>
      </c>
      <c r="C7" s="7" t="s">
        <v>75</v>
      </c>
      <c r="D7" s="7">
        <v>263</v>
      </c>
      <c r="E7" s="7" t="s">
        <v>70</v>
      </c>
      <c r="G7" s="4" t="s">
        <v>1</v>
      </c>
      <c r="H7" s="7" t="str">
        <f>VLOOKUP($H$4,$B$5:$E$104,2,FALSE)</f>
        <v>Angeline</v>
      </c>
      <c r="M7" s="38" t="s">
        <v>283</v>
      </c>
    </row>
    <row r="8" spans="2:13" ht="15.6" x14ac:dyDescent="0.3">
      <c r="B8" s="7" t="s">
        <v>76</v>
      </c>
      <c r="C8" s="7" t="s">
        <v>77</v>
      </c>
      <c r="D8" s="7">
        <v>120</v>
      </c>
      <c r="E8" s="7" t="s">
        <v>78</v>
      </c>
      <c r="G8" s="4" t="s">
        <v>2</v>
      </c>
      <c r="H8" s="7" t="str">
        <f>VLOOKUP($H$4,$B$5:$E$104,1,FALSE)</f>
        <v>Banks</v>
      </c>
    </row>
    <row r="9" spans="2:13" ht="15.6" x14ac:dyDescent="0.3">
      <c r="B9" s="7" t="s">
        <v>79</v>
      </c>
      <c r="C9" s="7" t="s">
        <v>80</v>
      </c>
      <c r="D9" s="7">
        <v>368</v>
      </c>
      <c r="E9" s="7" t="s">
        <v>78</v>
      </c>
      <c r="G9" s="4" t="s">
        <v>0</v>
      </c>
      <c r="H9" s="8">
        <f>VLOOKUP($H$4,$B$5:$E$104,3,FALSE)</f>
        <v>331</v>
      </c>
    </row>
    <row r="10" spans="2:13" ht="15.6" x14ac:dyDescent="0.3">
      <c r="B10" s="7" t="s">
        <v>81</v>
      </c>
      <c r="C10" s="7" t="s">
        <v>82</v>
      </c>
      <c r="D10" s="7">
        <v>432</v>
      </c>
      <c r="E10" s="7" t="s">
        <v>73</v>
      </c>
      <c r="G10" s="4" t="s">
        <v>65</v>
      </c>
      <c r="H10" s="7" t="str">
        <f>VLOOKUP($H$4,$B$5:$E$104,4,FALSE)</f>
        <v>Sales</v>
      </c>
    </row>
    <row r="11" spans="2:13" x14ac:dyDescent="0.3">
      <c r="B11" s="7" t="s">
        <v>83</v>
      </c>
      <c r="C11" s="7" t="s">
        <v>18</v>
      </c>
      <c r="D11" s="7">
        <v>867</v>
      </c>
      <c r="E11" s="7" t="s">
        <v>78</v>
      </c>
    </row>
    <row r="12" spans="2:13" ht="15.6" x14ac:dyDescent="0.3">
      <c r="B12" s="7" t="s">
        <v>84</v>
      </c>
      <c r="C12" s="7" t="s">
        <v>85</v>
      </c>
      <c r="D12" s="7">
        <v>331</v>
      </c>
      <c r="E12" s="7" t="s">
        <v>39</v>
      </c>
      <c r="G12" s="29"/>
    </row>
    <row r="13" spans="2:13" ht="15.6" x14ac:dyDescent="0.3">
      <c r="B13" s="7" t="s">
        <v>86</v>
      </c>
      <c r="C13" s="7" t="s">
        <v>87</v>
      </c>
      <c r="D13" s="7">
        <v>206</v>
      </c>
      <c r="E13" s="7" t="s">
        <v>78</v>
      </c>
      <c r="G13" s="29"/>
    </row>
    <row r="14" spans="2:13" x14ac:dyDescent="0.3">
      <c r="B14" s="7" t="s">
        <v>88</v>
      </c>
      <c r="C14" s="7" t="s">
        <v>12</v>
      </c>
      <c r="D14" s="7">
        <v>253</v>
      </c>
      <c r="E14" s="7" t="s">
        <v>39</v>
      </c>
    </row>
    <row r="15" spans="2:13" x14ac:dyDescent="0.3">
      <c r="B15" s="7" t="s">
        <v>7</v>
      </c>
      <c r="C15" s="7" t="s">
        <v>6</v>
      </c>
      <c r="D15" s="7">
        <v>798</v>
      </c>
      <c r="E15" s="7" t="s">
        <v>39</v>
      </c>
    </row>
    <row r="16" spans="2:13" x14ac:dyDescent="0.3">
      <c r="B16" s="7" t="s">
        <v>89</v>
      </c>
      <c r="C16" s="7" t="s">
        <v>90</v>
      </c>
      <c r="D16" s="7">
        <v>210</v>
      </c>
      <c r="E16" s="7" t="s">
        <v>73</v>
      </c>
    </row>
    <row r="17" spans="2:5" x14ac:dyDescent="0.3">
      <c r="B17" s="7" t="s">
        <v>15</v>
      </c>
      <c r="C17" s="7" t="s">
        <v>14</v>
      </c>
      <c r="D17" s="7">
        <v>601</v>
      </c>
      <c r="E17" s="7" t="s">
        <v>91</v>
      </c>
    </row>
    <row r="18" spans="2:5" x14ac:dyDescent="0.3">
      <c r="B18" s="7" t="s">
        <v>92</v>
      </c>
      <c r="C18" s="7" t="s">
        <v>93</v>
      </c>
      <c r="D18" s="7">
        <v>625</v>
      </c>
      <c r="E18" s="7" t="s">
        <v>78</v>
      </c>
    </row>
    <row r="19" spans="2:5" x14ac:dyDescent="0.3">
      <c r="B19" s="7" t="s">
        <v>94</v>
      </c>
      <c r="C19" s="7" t="s">
        <v>95</v>
      </c>
      <c r="D19" s="7">
        <v>451</v>
      </c>
      <c r="E19" s="7" t="s">
        <v>70</v>
      </c>
    </row>
    <row r="20" spans="2:5" x14ac:dyDescent="0.3">
      <c r="B20" s="7" t="s">
        <v>96</v>
      </c>
      <c r="C20" s="7" t="s">
        <v>97</v>
      </c>
      <c r="D20" s="7">
        <v>361</v>
      </c>
      <c r="E20" s="7" t="s">
        <v>73</v>
      </c>
    </row>
    <row r="21" spans="2:5" x14ac:dyDescent="0.3">
      <c r="B21" s="7" t="s">
        <v>98</v>
      </c>
      <c r="C21" s="7" t="s">
        <v>99</v>
      </c>
      <c r="D21" s="7">
        <v>105</v>
      </c>
      <c r="E21" s="7" t="s">
        <v>78</v>
      </c>
    </row>
    <row r="22" spans="2:5" x14ac:dyDescent="0.3">
      <c r="B22" s="7" t="s">
        <v>100</v>
      </c>
      <c r="C22" s="7" t="s">
        <v>101</v>
      </c>
      <c r="D22" s="7">
        <v>439</v>
      </c>
      <c r="E22" s="7" t="s">
        <v>73</v>
      </c>
    </row>
    <row r="23" spans="2:5" x14ac:dyDescent="0.3">
      <c r="B23" s="7" t="s">
        <v>102</v>
      </c>
      <c r="C23" s="7" t="s">
        <v>103</v>
      </c>
      <c r="D23" s="7">
        <v>801</v>
      </c>
      <c r="E23" s="7" t="s">
        <v>70</v>
      </c>
    </row>
    <row r="24" spans="2:5" x14ac:dyDescent="0.3">
      <c r="B24" s="7" t="s">
        <v>104</v>
      </c>
      <c r="C24" s="7" t="s">
        <v>105</v>
      </c>
      <c r="D24" s="7">
        <v>244</v>
      </c>
      <c r="E24" s="7" t="s">
        <v>78</v>
      </c>
    </row>
    <row r="25" spans="2:5" x14ac:dyDescent="0.3">
      <c r="B25" s="7" t="s">
        <v>106</v>
      </c>
      <c r="C25" s="7" t="s">
        <v>107</v>
      </c>
      <c r="D25" s="7">
        <v>554</v>
      </c>
      <c r="E25" s="7" t="s">
        <v>70</v>
      </c>
    </row>
    <row r="26" spans="2:5" x14ac:dyDescent="0.3">
      <c r="B26" s="7" t="s">
        <v>21</v>
      </c>
      <c r="C26" s="7" t="s">
        <v>20</v>
      </c>
      <c r="D26" s="7">
        <v>785</v>
      </c>
      <c r="E26" s="7" t="s">
        <v>78</v>
      </c>
    </row>
    <row r="27" spans="2:5" x14ac:dyDescent="0.3">
      <c r="B27" s="7" t="s">
        <v>108</v>
      </c>
      <c r="C27" s="7" t="s">
        <v>34</v>
      </c>
      <c r="D27" s="7">
        <v>648</v>
      </c>
      <c r="E27" s="7" t="s">
        <v>73</v>
      </c>
    </row>
    <row r="28" spans="2:5" x14ac:dyDescent="0.3">
      <c r="B28" s="7" t="s">
        <v>109</v>
      </c>
      <c r="C28" s="7" t="s">
        <v>110</v>
      </c>
      <c r="D28" s="7">
        <v>727</v>
      </c>
      <c r="E28" s="7" t="s">
        <v>73</v>
      </c>
    </row>
    <row r="29" spans="2:5" x14ac:dyDescent="0.3">
      <c r="B29" s="7" t="s">
        <v>111</v>
      </c>
      <c r="C29" s="7" t="s">
        <v>112</v>
      </c>
      <c r="D29" s="7">
        <v>645</v>
      </c>
      <c r="E29" s="7" t="s">
        <v>78</v>
      </c>
    </row>
    <row r="30" spans="2:5" x14ac:dyDescent="0.3">
      <c r="B30" s="7" t="s">
        <v>113</v>
      </c>
      <c r="C30" s="7" t="s">
        <v>114</v>
      </c>
      <c r="D30" s="7">
        <v>354</v>
      </c>
      <c r="E30" s="7" t="s">
        <v>91</v>
      </c>
    </row>
    <row r="31" spans="2:5" x14ac:dyDescent="0.3">
      <c r="B31" s="7" t="s">
        <v>115</v>
      </c>
      <c r="C31" s="7" t="s">
        <v>116</v>
      </c>
      <c r="D31" s="7">
        <v>544</v>
      </c>
      <c r="E31" s="7" t="s">
        <v>73</v>
      </c>
    </row>
    <row r="32" spans="2:5" x14ac:dyDescent="0.3">
      <c r="B32" s="7" t="s">
        <v>117</v>
      </c>
      <c r="C32" s="7" t="s">
        <v>118</v>
      </c>
      <c r="D32" s="7">
        <v>224</v>
      </c>
      <c r="E32" s="7" t="s">
        <v>78</v>
      </c>
    </row>
    <row r="33" spans="2:5" x14ac:dyDescent="0.3">
      <c r="B33" s="7" t="s">
        <v>119</v>
      </c>
      <c r="C33" s="7" t="s">
        <v>120</v>
      </c>
      <c r="D33" s="7">
        <v>460</v>
      </c>
      <c r="E33" s="7" t="s">
        <v>78</v>
      </c>
    </row>
    <row r="34" spans="2:5" x14ac:dyDescent="0.3">
      <c r="B34" s="7" t="s">
        <v>121</v>
      </c>
      <c r="C34" s="7" t="s">
        <v>122</v>
      </c>
      <c r="D34" s="7">
        <v>298</v>
      </c>
      <c r="E34" s="7" t="s">
        <v>78</v>
      </c>
    </row>
    <row r="35" spans="2:5" x14ac:dyDescent="0.3">
      <c r="B35" s="7" t="s">
        <v>123</v>
      </c>
      <c r="C35" s="7" t="s">
        <v>124</v>
      </c>
      <c r="D35" s="7">
        <v>895</v>
      </c>
      <c r="E35" s="7" t="s">
        <v>39</v>
      </c>
    </row>
    <row r="36" spans="2:5" x14ac:dyDescent="0.3">
      <c r="B36" s="7" t="s">
        <v>125</v>
      </c>
      <c r="C36" s="7" t="s">
        <v>126</v>
      </c>
      <c r="D36" s="7">
        <v>112</v>
      </c>
      <c r="E36" s="7" t="s">
        <v>39</v>
      </c>
    </row>
    <row r="37" spans="2:5" x14ac:dyDescent="0.3">
      <c r="B37" s="7" t="s">
        <v>127</v>
      </c>
      <c r="C37" s="7" t="s">
        <v>75</v>
      </c>
      <c r="D37" s="7">
        <v>472</v>
      </c>
      <c r="E37" s="7" t="s">
        <v>70</v>
      </c>
    </row>
    <row r="38" spans="2:5" x14ac:dyDescent="0.3">
      <c r="B38" s="7" t="s">
        <v>128</v>
      </c>
      <c r="C38" s="7" t="s">
        <v>129</v>
      </c>
      <c r="D38" s="7">
        <v>798</v>
      </c>
      <c r="E38" s="7" t="s">
        <v>78</v>
      </c>
    </row>
    <row r="39" spans="2:5" x14ac:dyDescent="0.3">
      <c r="B39" s="7" t="s">
        <v>130</v>
      </c>
      <c r="C39" s="7" t="s">
        <v>131</v>
      </c>
      <c r="D39" s="7">
        <v>735</v>
      </c>
      <c r="E39" s="7" t="s">
        <v>39</v>
      </c>
    </row>
    <row r="40" spans="2:5" x14ac:dyDescent="0.3">
      <c r="B40" s="7" t="s">
        <v>132</v>
      </c>
      <c r="C40" s="7" t="s">
        <v>133</v>
      </c>
      <c r="D40" s="7">
        <v>724</v>
      </c>
      <c r="E40" s="7" t="s">
        <v>78</v>
      </c>
    </row>
    <row r="41" spans="2:5" x14ac:dyDescent="0.3">
      <c r="B41" s="7" t="s">
        <v>134</v>
      </c>
      <c r="C41" s="7" t="s">
        <v>135</v>
      </c>
      <c r="D41" s="7">
        <v>246</v>
      </c>
      <c r="E41" s="7" t="s">
        <v>91</v>
      </c>
    </row>
    <row r="42" spans="2:5" x14ac:dyDescent="0.3">
      <c r="B42" s="7" t="s">
        <v>136</v>
      </c>
      <c r="C42" s="7" t="s">
        <v>137</v>
      </c>
      <c r="D42" s="7">
        <v>285</v>
      </c>
      <c r="E42" s="7" t="s">
        <v>73</v>
      </c>
    </row>
    <row r="43" spans="2:5" x14ac:dyDescent="0.3">
      <c r="B43" s="7" t="s">
        <v>138</v>
      </c>
      <c r="C43" s="7" t="s">
        <v>139</v>
      </c>
      <c r="D43" s="7">
        <v>428</v>
      </c>
      <c r="E43" s="7" t="s">
        <v>78</v>
      </c>
    </row>
    <row r="44" spans="2:5" x14ac:dyDescent="0.3">
      <c r="B44" s="7" t="s">
        <v>140</v>
      </c>
      <c r="C44" s="7" t="s">
        <v>141</v>
      </c>
      <c r="D44" s="7">
        <v>599</v>
      </c>
      <c r="E44" s="7" t="s">
        <v>70</v>
      </c>
    </row>
    <row r="45" spans="2:5" x14ac:dyDescent="0.3">
      <c r="B45" s="7" t="s">
        <v>17</v>
      </c>
      <c r="C45" s="7" t="s">
        <v>16</v>
      </c>
      <c r="D45" s="7">
        <v>869</v>
      </c>
      <c r="E45" s="7" t="s">
        <v>70</v>
      </c>
    </row>
    <row r="46" spans="2:5" x14ac:dyDescent="0.3">
      <c r="B46" s="7" t="s">
        <v>142</v>
      </c>
      <c r="C46" s="7" t="s">
        <v>143</v>
      </c>
      <c r="D46" s="7">
        <v>633</v>
      </c>
      <c r="E46" s="7" t="s">
        <v>91</v>
      </c>
    </row>
    <row r="47" spans="2:5" x14ac:dyDescent="0.3">
      <c r="B47" s="7" t="s">
        <v>144</v>
      </c>
      <c r="C47" s="7" t="s">
        <v>145</v>
      </c>
      <c r="D47" s="7">
        <v>742</v>
      </c>
      <c r="E47" s="7" t="s">
        <v>39</v>
      </c>
    </row>
    <row r="48" spans="2:5" x14ac:dyDescent="0.3">
      <c r="B48" s="7" t="s">
        <v>146</v>
      </c>
      <c r="C48" s="7" t="s">
        <v>147</v>
      </c>
      <c r="D48" s="7">
        <v>423</v>
      </c>
      <c r="E48" s="7" t="s">
        <v>73</v>
      </c>
    </row>
    <row r="49" spans="2:5" x14ac:dyDescent="0.3">
      <c r="B49" s="7" t="s">
        <v>148</v>
      </c>
      <c r="C49" s="7" t="s">
        <v>149</v>
      </c>
      <c r="D49" s="7">
        <v>246</v>
      </c>
      <c r="E49" s="7" t="s">
        <v>78</v>
      </c>
    </row>
    <row r="50" spans="2:5" x14ac:dyDescent="0.3">
      <c r="B50" s="7" t="s">
        <v>55</v>
      </c>
      <c r="C50" s="7" t="s">
        <v>103</v>
      </c>
      <c r="D50" s="7">
        <v>497</v>
      </c>
      <c r="E50" s="7" t="s">
        <v>78</v>
      </c>
    </row>
    <row r="51" spans="2:5" x14ac:dyDescent="0.3">
      <c r="B51" s="7" t="s">
        <v>150</v>
      </c>
      <c r="C51" s="7" t="s">
        <v>103</v>
      </c>
      <c r="D51" s="7">
        <v>480</v>
      </c>
      <c r="E51" s="7" t="s">
        <v>39</v>
      </c>
    </row>
    <row r="52" spans="2:5" x14ac:dyDescent="0.3">
      <c r="B52" s="7" t="s">
        <v>151</v>
      </c>
      <c r="C52" s="7" t="s">
        <v>137</v>
      </c>
      <c r="D52" s="7">
        <v>143</v>
      </c>
      <c r="E52" s="7" t="s">
        <v>78</v>
      </c>
    </row>
    <row r="53" spans="2:5" x14ac:dyDescent="0.3">
      <c r="B53" s="7" t="s">
        <v>152</v>
      </c>
      <c r="C53" s="7" t="s">
        <v>153</v>
      </c>
      <c r="D53" s="7">
        <v>605</v>
      </c>
      <c r="E53" s="7" t="s">
        <v>78</v>
      </c>
    </row>
    <row r="54" spans="2:5" x14ac:dyDescent="0.3">
      <c r="B54" s="7" t="s">
        <v>154</v>
      </c>
      <c r="C54" s="7" t="s">
        <v>155</v>
      </c>
      <c r="D54" s="7">
        <v>848</v>
      </c>
      <c r="E54" s="7" t="s">
        <v>73</v>
      </c>
    </row>
    <row r="55" spans="2:5" x14ac:dyDescent="0.3">
      <c r="B55" s="7" t="s">
        <v>156</v>
      </c>
      <c r="C55" s="7" t="s">
        <v>157</v>
      </c>
      <c r="D55" s="7">
        <v>228</v>
      </c>
      <c r="E55" s="7" t="s">
        <v>78</v>
      </c>
    </row>
    <row r="56" spans="2:5" x14ac:dyDescent="0.3">
      <c r="B56" s="7" t="s">
        <v>158</v>
      </c>
      <c r="C56" s="7" t="s">
        <v>159</v>
      </c>
      <c r="D56" s="7">
        <v>183</v>
      </c>
      <c r="E56" s="7" t="s">
        <v>39</v>
      </c>
    </row>
    <row r="57" spans="2:5" x14ac:dyDescent="0.3">
      <c r="B57" s="7" t="s">
        <v>160</v>
      </c>
      <c r="C57" s="7" t="s">
        <v>161</v>
      </c>
      <c r="D57" s="7">
        <v>692</v>
      </c>
      <c r="E57" s="7" t="s">
        <v>39</v>
      </c>
    </row>
    <row r="58" spans="2:5" x14ac:dyDescent="0.3">
      <c r="B58" s="7" t="s">
        <v>162</v>
      </c>
      <c r="C58" s="7" t="s">
        <v>4</v>
      </c>
      <c r="D58" s="7">
        <v>610</v>
      </c>
      <c r="E58" s="7" t="s">
        <v>78</v>
      </c>
    </row>
    <row r="59" spans="2:5" x14ac:dyDescent="0.3">
      <c r="B59" s="7" t="s">
        <v>163</v>
      </c>
      <c r="C59" s="7" t="s">
        <v>164</v>
      </c>
      <c r="D59" s="7">
        <v>442</v>
      </c>
      <c r="E59" s="7" t="s">
        <v>70</v>
      </c>
    </row>
    <row r="60" spans="2:5" x14ac:dyDescent="0.3">
      <c r="B60" s="7" t="s">
        <v>165</v>
      </c>
      <c r="C60" s="7" t="s">
        <v>166</v>
      </c>
      <c r="D60" s="7">
        <v>716</v>
      </c>
      <c r="E60" s="7" t="s">
        <v>70</v>
      </c>
    </row>
    <row r="61" spans="2:5" x14ac:dyDescent="0.3">
      <c r="B61" s="7" t="s">
        <v>167</v>
      </c>
      <c r="C61" s="7" t="s">
        <v>168</v>
      </c>
      <c r="D61" s="7">
        <v>809</v>
      </c>
      <c r="E61" s="7" t="s">
        <v>39</v>
      </c>
    </row>
    <row r="62" spans="2:5" x14ac:dyDescent="0.3">
      <c r="B62" s="7" t="s">
        <v>169</v>
      </c>
      <c r="C62" s="7" t="s">
        <v>170</v>
      </c>
      <c r="D62" s="7">
        <v>352</v>
      </c>
      <c r="E62" s="7" t="s">
        <v>91</v>
      </c>
    </row>
    <row r="63" spans="2:5" x14ac:dyDescent="0.3">
      <c r="B63" s="7" t="s">
        <v>171</v>
      </c>
      <c r="C63" s="7" t="s">
        <v>97</v>
      </c>
      <c r="D63" s="7">
        <v>127</v>
      </c>
      <c r="E63" s="7" t="s">
        <v>91</v>
      </c>
    </row>
    <row r="64" spans="2:5" x14ac:dyDescent="0.3">
      <c r="B64" s="7" t="s">
        <v>9</v>
      </c>
      <c r="C64" s="7" t="s">
        <v>8</v>
      </c>
      <c r="D64" s="7">
        <v>841</v>
      </c>
      <c r="E64" s="7" t="s">
        <v>78</v>
      </c>
    </row>
    <row r="65" spans="2:5" x14ac:dyDescent="0.3">
      <c r="B65" s="7" t="s">
        <v>172</v>
      </c>
      <c r="C65" s="7" t="s">
        <v>173</v>
      </c>
      <c r="D65" s="7">
        <v>666</v>
      </c>
      <c r="E65" s="7" t="s">
        <v>73</v>
      </c>
    </row>
    <row r="66" spans="2:5" x14ac:dyDescent="0.3">
      <c r="B66" s="7" t="s">
        <v>174</v>
      </c>
      <c r="C66" s="7" t="s">
        <v>175</v>
      </c>
      <c r="D66" s="7">
        <v>604</v>
      </c>
      <c r="E66" s="7" t="s">
        <v>39</v>
      </c>
    </row>
    <row r="67" spans="2:5" x14ac:dyDescent="0.3">
      <c r="B67" s="7" t="s">
        <v>176</v>
      </c>
      <c r="C67" s="7" t="s">
        <v>177</v>
      </c>
      <c r="D67" s="7">
        <v>419</v>
      </c>
      <c r="E67" s="7" t="s">
        <v>91</v>
      </c>
    </row>
    <row r="68" spans="2:5" x14ac:dyDescent="0.3">
      <c r="B68" s="7" t="s">
        <v>178</v>
      </c>
      <c r="C68" s="7" t="s">
        <v>114</v>
      </c>
      <c r="D68" s="7">
        <v>172</v>
      </c>
      <c r="E68" s="7" t="s">
        <v>91</v>
      </c>
    </row>
    <row r="69" spans="2:5" x14ac:dyDescent="0.3">
      <c r="B69" s="7" t="s">
        <v>179</v>
      </c>
      <c r="C69" s="7" t="s">
        <v>180</v>
      </c>
      <c r="D69" s="7">
        <v>813</v>
      </c>
      <c r="E69" s="7" t="s">
        <v>70</v>
      </c>
    </row>
    <row r="70" spans="2:5" x14ac:dyDescent="0.3">
      <c r="B70" s="7" t="s">
        <v>181</v>
      </c>
      <c r="C70" s="7" t="s">
        <v>182</v>
      </c>
      <c r="D70" s="7">
        <v>428</v>
      </c>
      <c r="E70" s="7" t="s">
        <v>70</v>
      </c>
    </row>
    <row r="71" spans="2:5" x14ac:dyDescent="0.3">
      <c r="B71" s="7" t="s">
        <v>183</v>
      </c>
      <c r="C71" s="7" t="s">
        <v>184</v>
      </c>
      <c r="D71" s="7">
        <v>157</v>
      </c>
      <c r="E71" s="7" t="s">
        <v>78</v>
      </c>
    </row>
    <row r="72" spans="2:5" x14ac:dyDescent="0.3">
      <c r="B72" s="7" t="s">
        <v>185</v>
      </c>
      <c r="C72" s="7" t="s">
        <v>186</v>
      </c>
      <c r="D72" s="7">
        <v>512</v>
      </c>
      <c r="E72" s="7" t="s">
        <v>39</v>
      </c>
    </row>
    <row r="73" spans="2:5" x14ac:dyDescent="0.3">
      <c r="B73" s="7" t="s">
        <v>187</v>
      </c>
      <c r="C73" s="7" t="s">
        <v>188</v>
      </c>
      <c r="D73" s="7">
        <v>495</v>
      </c>
      <c r="E73" s="7" t="s">
        <v>39</v>
      </c>
    </row>
    <row r="74" spans="2:5" x14ac:dyDescent="0.3">
      <c r="B74" s="7" t="s">
        <v>189</v>
      </c>
      <c r="C74" s="7" t="s">
        <v>133</v>
      </c>
      <c r="D74" s="7">
        <v>433</v>
      </c>
      <c r="E74" s="7" t="s">
        <v>91</v>
      </c>
    </row>
    <row r="75" spans="2:5" x14ac:dyDescent="0.3">
      <c r="B75" s="7" t="s">
        <v>190</v>
      </c>
      <c r="C75" s="7" t="s">
        <v>191</v>
      </c>
      <c r="D75" s="7">
        <v>623</v>
      </c>
      <c r="E75" s="7" t="s">
        <v>39</v>
      </c>
    </row>
    <row r="76" spans="2:5" x14ac:dyDescent="0.3">
      <c r="B76" s="7" t="s">
        <v>192</v>
      </c>
      <c r="C76" s="7" t="s">
        <v>193</v>
      </c>
      <c r="D76" s="7">
        <v>798</v>
      </c>
      <c r="E76" s="7" t="s">
        <v>39</v>
      </c>
    </row>
    <row r="77" spans="2:5" x14ac:dyDescent="0.3">
      <c r="B77" s="7" t="s">
        <v>194</v>
      </c>
      <c r="C77" s="7" t="s">
        <v>195</v>
      </c>
      <c r="D77" s="7">
        <v>495</v>
      </c>
      <c r="E77" s="7" t="s">
        <v>78</v>
      </c>
    </row>
    <row r="78" spans="2:5" x14ac:dyDescent="0.3">
      <c r="B78" s="7" t="s">
        <v>196</v>
      </c>
      <c r="C78" s="7" t="s">
        <v>197</v>
      </c>
      <c r="D78" s="7">
        <v>604</v>
      </c>
      <c r="E78" s="7" t="s">
        <v>70</v>
      </c>
    </row>
    <row r="79" spans="2:5" x14ac:dyDescent="0.3">
      <c r="B79" s="7" t="s">
        <v>198</v>
      </c>
      <c r="C79" s="7" t="s">
        <v>199</v>
      </c>
      <c r="D79" s="7">
        <v>670</v>
      </c>
      <c r="E79" s="7" t="s">
        <v>39</v>
      </c>
    </row>
    <row r="80" spans="2:5" x14ac:dyDescent="0.3">
      <c r="B80" s="7" t="s">
        <v>200</v>
      </c>
      <c r="C80" s="7" t="s">
        <v>201</v>
      </c>
      <c r="D80" s="7">
        <v>189</v>
      </c>
      <c r="E80" s="7" t="s">
        <v>39</v>
      </c>
    </row>
    <row r="81" spans="2:5" x14ac:dyDescent="0.3">
      <c r="B81" s="7" t="s">
        <v>202</v>
      </c>
      <c r="C81" s="7" t="s">
        <v>203</v>
      </c>
      <c r="D81" s="7">
        <v>331</v>
      </c>
      <c r="E81" s="7" t="s">
        <v>73</v>
      </c>
    </row>
    <row r="82" spans="2:5" x14ac:dyDescent="0.3">
      <c r="B82" s="7" t="s">
        <v>204</v>
      </c>
      <c r="C82" s="7" t="s">
        <v>153</v>
      </c>
      <c r="D82" s="7">
        <v>774</v>
      </c>
      <c r="E82" s="7" t="s">
        <v>78</v>
      </c>
    </row>
    <row r="83" spans="2:5" x14ac:dyDescent="0.3">
      <c r="B83" s="7" t="s">
        <v>205</v>
      </c>
      <c r="C83" s="7" t="s">
        <v>206</v>
      </c>
      <c r="D83" s="7">
        <v>187</v>
      </c>
      <c r="E83" s="7" t="s">
        <v>70</v>
      </c>
    </row>
    <row r="84" spans="2:5" x14ac:dyDescent="0.3">
      <c r="B84" s="7" t="s">
        <v>207</v>
      </c>
      <c r="C84" s="7" t="s">
        <v>208</v>
      </c>
      <c r="D84" s="7">
        <v>184</v>
      </c>
      <c r="E84" s="7" t="s">
        <v>39</v>
      </c>
    </row>
    <row r="85" spans="2:5" x14ac:dyDescent="0.3">
      <c r="B85" s="7" t="s">
        <v>209</v>
      </c>
      <c r="C85" s="7" t="s">
        <v>210</v>
      </c>
      <c r="D85" s="7">
        <v>597</v>
      </c>
      <c r="E85" s="7" t="s">
        <v>78</v>
      </c>
    </row>
    <row r="86" spans="2:5" x14ac:dyDescent="0.3">
      <c r="B86" s="7" t="s">
        <v>211</v>
      </c>
      <c r="C86" s="7" t="s">
        <v>177</v>
      </c>
      <c r="D86" s="7">
        <v>172</v>
      </c>
      <c r="E86" s="7" t="s">
        <v>78</v>
      </c>
    </row>
    <row r="87" spans="2:5" x14ac:dyDescent="0.3">
      <c r="B87" s="7" t="s">
        <v>212</v>
      </c>
      <c r="C87" s="7" t="s">
        <v>213</v>
      </c>
      <c r="D87" s="7">
        <v>476</v>
      </c>
      <c r="E87" s="7" t="s">
        <v>78</v>
      </c>
    </row>
    <row r="88" spans="2:5" x14ac:dyDescent="0.3">
      <c r="B88" s="7" t="s">
        <v>214</v>
      </c>
      <c r="C88" s="7" t="s">
        <v>215</v>
      </c>
      <c r="D88" s="7">
        <v>893</v>
      </c>
      <c r="E88" s="7" t="s">
        <v>39</v>
      </c>
    </row>
    <row r="89" spans="2:5" x14ac:dyDescent="0.3">
      <c r="B89" s="7" t="s">
        <v>216</v>
      </c>
      <c r="C89" s="7" t="s">
        <v>217</v>
      </c>
      <c r="D89" s="7">
        <v>142</v>
      </c>
      <c r="E89" s="7" t="s">
        <v>39</v>
      </c>
    </row>
    <row r="90" spans="2:5" x14ac:dyDescent="0.3">
      <c r="B90" s="7" t="s">
        <v>218</v>
      </c>
      <c r="C90" s="7" t="s">
        <v>10</v>
      </c>
      <c r="D90" s="7">
        <v>886</v>
      </c>
      <c r="E90" s="7" t="s">
        <v>78</v>
      </c>
    </row>
    <row r="91" spans="2:5" x14ac:dyDescent="0.3">
      <c r="B91" s="7" t="s">
        <v>219</v>
      </c>
      <c r="C91" s="7" t="s">
        <v>16</v>
      </c>
      <c r="D91" s="7">
        <v>645</v>
      </c>
      <c r="E91" s="7" t="s">
        <v>78</v>
      </c>
    </row>
    <row r="92" spans="2:5" x14ac:dyDescent="0.3">
      <c r="B92" s="7" t="s">
        <v>220</v>
      </c>
      <c r="C92" s="7" t="s">
        <v>177</v>
      </c>
      <c r="D92" s="7">
        <v>465</v>
      </c>
      <c r="E92" s="7" t="s">
        <v>39</v>
      </c>
    </row>
    <row r="93" spans="2:5" x14ac:dyDescent="0.3">
      <c r="B93" s="7" t="s">
        <v>221</v>
      </c>
      <c r="C93" s="7" t="s">
        <v>222</v>
      </c>
      <c r="D93" s="7">
        <v>854</v>
      </c>
      <c r="E93" s="7" t="s">
        <v>78</v>
      </c>
    </row>
    <row r="94" spans="2:5" x14ac:dyDescent="0.3">
      <c r="B94" s="7" t="s">
        <v>223</v>
      </c>
      <c r="C94" s="7" t="s">
        <v>224</v>
      </c>
      <c r="D94" s="7">
        <v>567</v>
      </c>
      <c r="E94" s="7" t="s">
        <v>91</v>
      </c>
    </row>
    <row r="95" spans="2:5" x14ac:dyDescent="0.3">
      <c r="B95" s="7" t="s">
        <v>225</v>
      </c>
      <c r="C95" s="7" t="s">
        <v>226</v>
      </c>
      <c r="D95" s="7">
        <v>800</v>
      </c>
      <c r="E95" s="7" t="s">
        <v>70</v>
      </c>
    </row>
    <row r="96" spans="2:5" x14ac:dyDescent="0.3">
      <c r="B96" s="7" t="s">
        <v>227</v>
      </c>
      <c r="C96" s="7" t="s">
        <v>228</v>
      </c>
      <c r="D96" s="7">
        <v>477</v>
      </c>
      <c r="E96" s="7" t="s">
        <v>78</v>
      </c>
    </row>
    <row r="97" spans="2:5" x14ac:dyDescent="0.3">
      <c r="B97" s="7" t="s">
        <v>229</v>
      </c>
      <c r="C97" s="7" t="s">
        <v>137</v>
      </c>
      <c r="D97" s="7">
        <v>686</v>
      </c>
      <c r="E97" s="7" t="s">
        <v>73</v>
      </c>
    </row>
    <row r="98" spans="2:5" x14ac:dyDescent="0.3">
      <c r="B98" s="7" t="s">
        <v>230</v>
      </c>
      <c r="C98" s="7" t="s">
        <v>231</v>
      </c>
      <c r="D98" s="7">
        <v>364</v>
      </c>
      <c r="E98" s="7" t="s">
        <v>78</v>
      </c>
    </row>
    <row r="99" spans="2:5" x14ac:dyDescent="0.3">
      <c r="B99" s="7" t="s">
        <v>232</v>
      </c>
      <c r="C99" s="7" t="s">
        <v>97</v>
      </c>
      <c r="D99" s="7">
        <v>766</v>
      </c>
      <c r="E99" s="7" t="s">
        <v>78</v>
      </c>
    </row>
    <row r="100" spans="2:5" x14ac:dyDescent="0.3">
      <c r="B100" s="7" t="s">
        <v>233</v>
      </c>
      <c r="C100" s="7" t="s">
        <v>234</v>
      </c>
      <c r="D100" s="7">
        <v>444</v>
      </c>
      <c r="E100" s="7" t="s">
        <v>78</v>
      </c>
    </row>
    <row r="101" spans="2:5" x14ac:dyDescent="0.3">
      <c r="B101" s="7" t="s">
        <v>235</v>
      </c>
      <c r="C101" s="7" t="s">
        <v>236</v>
      </c>
      <c r="D101" s="7">
        <v>540</v>
      </c>
      <c r="E101" s="7" t="s">
        <v>78</v>
      </c>
    </row>
    <row r="102" spans="2:5" x14ac:dyDescent="0.3">
      <c r="B102" s="7" t="s">
        <v>237</v>
      </c>
      <c r="C102" s="7" t="s">
        <v>238</v>
      </c>
      <c r="D102" s="7">
        <v>317</v>
      </c>
      <c r="E102" s="7" t="s">
        <v>39</v>
      </c>
    </row>
    <row r="103" spans="2:5" x14ac:dyDescent="0.3">
      <c r="B103" s="7" t="s">
        <v>239</v>
      </c>
      <c r="C103" s="7" t="s">
        <v>137</v>
      </c>
      <c r="D103" s="7">
        <v>710</v>
      </c>
      <c r="E103" s="7" t="s">
        <v>73</v>
      </c>
    </row>
    <row r="104" spans="2:5" x14ac:dyDescent="0.3">
      <c r="B104" s="7" t="s">
        <v>240</v>
      </c>
      <c r="C104" s="7" t="s">
        <v>241</v>
      </c>
      <c r="D104" s="7">
        <v>491</v>
      </c>
      <c r="E104" s="7" t="s">
        <v>39</v>
      </c>
    </row>
  </sheetData>
  <hyperlinks>
    <hyperlink ref="M6" r:id="rId1" xr:uid="{842AD242-2C62-4FFB-AB89-2F65DA5F3982}"/>
    <hyperlink ref="M7" r:id="rId2" xr:uid="{141D6E83-2D0E-461E-BBF8-75A16499EBB6}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96D8B-7A61-4361-B5A4-C61A4AE423B3}">
  <dimension ref="B2:M13"/>
  <sheetViews>
    <sheetView showGridLines="0" workbookViewId="0">
      <selection activeCell="H6" sqref="H6"/>
    </sheetView>
  </sheetViews>
  <sheetFormatPr defaultRowHeight="14.4" x14ac:dyDescent="0.3"/>
  <sheetData>
    <row r="2" spans="2:13" ht="15.6" x14ac:dyDescent="0.3">
      <c r="B2" s="9" t="s">
        <v>242</v>
      </c>
    </row>
    <row r="4" spans="2:13" x14ac:dyDescent="0.3">
      <c r="B4" s="12" t="s">
        <v>26</v>
      </c>
      <c r="C4" s="31" t="s">
        <v>243</v>
      </c>
      <c r="D4" s="31" t="s">
        <v>244</v>
      </c>
      <c r="E4" s="31" t="s">
        <v>245</v>
      </c>
      <c r="G4" s="32" t="s">
        <v>26</v>
      </c>
      <c r="H4" s="16" t="s">
        <v>246</v>
      </c>
      <c r="M4" s="1" t="s">
        <v>267</v>
      </c>
    </row>
    <row r="5" spans="2:13" x14ac:dyDescent="0.3">
      <c r="B5" s="10" t="s">
        <v>247</v>
      </c>
      <c r="C5" s="33">
        <v>11882</v>
      </c>
      <c r="D5" s="33">
        <v>11519</v>
      </c>
      <c r="E5" s="33">
        <v>7565</v>
      </c>
      <c r="G5" s="32" t="s">
        <v>248</v>
      </c>
      <c r="H5" s="16" t="s">
        <v>244</v>
      </c>
    </row>
    <row r="6" spans="2:13" x14ac:dyDescent="0.3">
      <c r="B6" s="10" t="s">
        <v>249</v>
      </c>
      <c r="C6" s="33">
        <v>11676</v>
      </c>
      <c r="D6" s="33">
        <v>6344</v>
      </c>
      <c r="E6" s="33">
        <v>5406</v>
      </c>
      <c r="G6" s="32" t="s">
        <v>39</v>
      </c>
      <c r="H6" s="33">
        <f>VLOOKUP(H4,B5:E13,MATCH(H5,B4:E4,0),0)</f>
        <v>6786</v>
      </c>
      <c r="M6" s="38" t="s">
        <v>275</v>
      </c>
    </row>
    <row r="7" spans="2:13" x14ac:dyDescent="0.3">
      <c r="B7" s="10" t="s">
        <v>250</v>
      </c>
      <c r="C7" s="33">
        <v>10296</v>
      </c>
      <c r="D7" s="33">
        <v>9693</v>
      </c>
      <c r="E7" s="33">
        <v>11867</v>
      </c>
      <c r="M7" s="38" t="s">
        <v>284</v>
      </c>
    </row>
    <row r="8" spans="2:13" x14ac:dyDescent="0.3">
      <c r="B8" s="10" t="s">
        <v>246</v>
      </c>
      <c r="C8" s="33">
        <v>4752</v>
      </c>
      <c r="D8" s="33">
        <v>6786</v>
      </c>
      <c r="E8" s="33">
        <v>12560</v>
      </c>
    </row>
    <row r="9" spans="2:13" x14ac:dyDescent="0.3">
      <c r="B9" s="10" t="s">
        <v>251</v>
      </c>
      <c r="C9" s="33">
        <v>10699</v>
      </c>
      <c r="D9" s="33">
        <v>5194</v>
      </c>
      <c r="E9" s="33">
        <v>10525</v>
      </c>
    </row>
    <row r="10" spans="2:13" x14ac:dyDescent="0.3">
      <c r="B10" s="10" t="s">
        <v>252</v>
      </c>
      <c r="C10" s="33">
        <v>10404</v>
      </c>
      <c r="D10" s="33">
        <v>8487</v>
      </c>
      <c r="E10" s="33">
        <v>8964</v>
      </c>
    </row>
    <row r="11" spans="2:13" x14ac:dyDescent="0.3">
      <c r="B11" s="10" t="s">
        <v>253</v>
      </c>
      <c r="C11" s="33">
        <v>11841</v>
      </c>
      <c r="D11" s="33">
        <v>4689</v>
      </c>
      <c r="E11" s="33">
        <v>10992</v>
      </c>
    </row>
    <row r="12" spans="2:13" x14ac:dyDescent="0.3">
      <c r="B12" s="10" t="s">
        <v>254</v>
      </c>
      <c r="C12" s="33">
        <v>5259</v>
      </c>
      <c r="D12" s="33">
        <v>3900</v>
      </c>
      <c r="E12" s="33">
        <v>7845</v>
      </c>
    </row>
    <row r="13" spans="2:13" x14ac:dyDescent="0.3">
      <c r="B13" s="10" t="s">
        <v>255</v>
      </c>
      <c r="C13" s="33">
        <v>6364</v>
      </c>
      <c r="D13" s="33">
        <v>6183</v>
      </c>
      <c r="E13" s="33">
        <v>4759</v>
      </c>
    </row>
  </sheetData>
  <hyperlinks>
    <hyperlink ref="M6" r:id="rId1" xr:uid="{B799E07C-0E0A-474B-B048-253CDCE19DB3}"/>
    <hyperlink ref="M7" r:id="rId2" xr:uid="{6A2C3F1D-D5A1-449A-8697-4785EE1F6B4A}"/>
  </hyperlinks>
  <pageMargins left="0.7" right="0.7" top="0.75" bottom="0.75" header="0.3" footer="0.3"/>
  <pageSetup orientation="portrait" horizontalDpi="200" verticalDpi="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Bruns at Exceljet</dc:creator>
  <cp:lastModifiedBy>Nisha Yadav</cp:lastModifiedBy>
  <dcterms:created xsi:type="dcterms:W3CDTF">2018-05-01T18:36:50Z</dcterms:created>
  <dcterms:modified xsi:type="dcterms:W3CDTF">2024-04-28T16:50:50Z</dcterms:modified>
</cp:coreProperties>
</file>