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42" i="2"/>
  <c r="AU33" i="2"/>
  <c r="W34" i="2"/>
  <c r="W3" i="2"/>
  <c r="V3" i="2"/>
  <c r="AU40" i="2"/>
  <c r="AU35" i="2"/>
  <c r="W33" i="2"/>
  <c r="W31" i="2"/>
  <c r="W41" i="2"/>
  <c r="W12" i="2"/>
  <c r="AU6" i="2"/>
  <c r="AU42" i="2"/>
  <c r="AU11" i="2"/>
  <c r="AU13" i="2"/>
  <c r="AU18" i="2"/>
  <c r="AU4" i="2"/>
  <c r="AU9" i="2"/>
  <c r="AT3" i="2"/>
  <c r="AU38" i="2"/>
  <c r="W4" i="2"/>
  <c r="W11" i="2"/>
  <c r="AU39" i="2"/>
  <c r="W35" i="2"/>
  <c r="AU14" i="2"/>
  <c r="AU32" i="2"/>
  <c r="AU7" i="2"/>
  <c r="W8" i="2"/>
  <c r="AU3" i="2"/>
  <c r="W38" i="2"/>
  <c r="W16" i="2"/>
  <c r="W10" i="2"/>
  <c r="W9" i="2"/>
  <c r="AU34" i="2"/>
  <c r="AU36" i="2"/>
  <c r="W32" i="2"/>
  <c r="W14" i="2"/>
  <c r="W6" i="2"/>
  <c r="W15" i="2"/>
  <c r="W7" i="2"/>
  <c r="W39" i="2"/>
  <c r="W17" i="2"/>
  <c r="W37" i="2"/>
  <c r="AU8" i="2"/>
  <c r="AU12" i="2"/>
  <c r="AU17" i="2"/>
  <c r="W18" i="2"/>
  <c r="W40" i="2"/>
  <c r="AU37" i="2"/>
  <c r="AU41" i="2"/>
  <c r="AU30" i="2"/>
  <c r="AU16" i="2"/>
  <c r="W36" i="2"/>
  <c r="AU10" i="2"/>
  <c r="AU31" i="2"/>
  <c r="W30" i="2"/>
  <c r="AU15" i="2"/>
  <c r="W13" i="2"/>
  <c r="W22" i="2" l="1"/>
  <c r="AU22" i="2"/>
  <c r="L119" i="14"/>
  <c r="K118" i="14"/>
  <c r="B139" i="23"/>
  <c r="L121" i="14"/>
  <c r="K121" i="14"/>
  <c r="AT8" i="2"/>
  <c r="L120" i="14"/>
  <c r="K120" i="14"/>
  <c r="B75" i="23"/>
  <c r="K119" i="14"/>
  <c r="B79" i="23" l="1"/>
  <c r="B78" i="23"/>
  <c r="B259" i="23"/>
  <c r="K122" i="14"/>
  <c r="L111" i="14"/>
  <c r="L113" i="14"/>
  <c r="L110" i="14"/>
  <c r="L123" i="14"/>
  <c r="K114" i="14"/>
  <c r="L114" i="14"/>
  <c r="K113" i="14"/>
  <c r="K124" i="14"/>
  <c r="L124" i="14"/>
  <c r="L112" i="14"/>
  <c r="K123" i="14"/>
  <c r="L115" i="14"/>
  <c r="K115" i="14"/>
  <c r="K110" i="14"/>
  <c r="L122" i="14"/>
  <c r="K111" i="14"/>
  <c r="K112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3" i="2"/>
  <c r="AR8" i="2"/>
  <c r="AR17" i="2"/>
  <c r="U11" i="2"/>
  <c r="AR13" i="2"/>
  <c r="T9" i="2"/>
  <c r="AR10" i="2"/>
  <c r="AR6" i="2"/>
  <c r="T11" i="2"/>
  <c r="U17" i="2"/>
  <c r="T8" i="2"/>
  <c r="T17" i="2"/>
  <c r="AR3" i="2"/>
  <c r="T10" i="2"/>
  <c r="AR12" i="2"/>
  <c r="AS10" i="2"/>
  <c r="AR11" i="2"/>
  <c r="AS4" i="2"/>
  <c r="AS16" i="2"/>
  <c r="T14" i="2"/>
  <c r="AS18" i="2"/>
  <c r="U12" i="2"/>
  <c r="AS7" i="2"/>
  <c r="T7" i="2"/>
  <c r="AS13" i="2"/>
  <c r="U8" i="2"/>
  <c r="U18" i="2"/>
  <c r="U7" i="2"/>
  <c r="U15" i="2"/>
  <c r="U16" i="2"/>
  <c r="AR15" i="2"/>
  <c r="AR18" i="2"/>
  <c r="AS3" i="2"/>
  <c r="U10" i="2"/>
  <c r="U14" i="2"/>
  <c r="AR16" i="2"/>
  <c r="U13" i="2"/>
  <c r="AS11" i="2"/>
  <c r="U6" i="2"/>
  <c r="T15" i="2"/>
  <c r="T6" i="2"/>
  <c r="AR9" i="2"/>
  <c r="AS9" i="2"/>
  <c r="T12" i="2"/>
  <c r="AS14" i="2"/>
  <c r="AR7" i="2"/>
  <c r="AS15" i="2"/>
  <c r="AS12" i="2"/>
  <c r="AR14" i="2"/>
  <c r="AS17" i="2"/>
  <c r="T18" i="2"/>
  <c r="AS6" i="2"/>
  <c r="U9" i="2"/>
  <c r="T16" i="2"/>
  <c r="AR4" i="2"/>
  <c r="AS8" i="2"/>
  <c r="U5" i="2" l="1"/>
  <c r="T5" i="2"/>
  <c r="T3" i="2"/>
  <c r="U4" i="2"/>
  <c r="T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AQ14" i="2"/>
  <c r="AQ17" i="2"/>
  <c r="AQ16" i="2"/>
  <c r="AQ10" i="2"/>
  <c r="AQ8" i="2"/>
  <c r="AQ13" i="2"/>
  <c r="AQ18" i="2"/>
  <c r="AQ6" i="2"/>
  <c r="C75" i="23"/>
  <c r="AQ7" i="2"/>
  <c r="H26" i="23"/>
  <c r="C139" i="23"/>
  <c r="AQ11" i="2"/>
  <c r="AQ12" i="2"/>
  <c r="G25" i="23"/>
  <c r="AQ9" i="2"/>
  <c r="C79" i="23" l="1"/>
  <c r="C78" i="23"/>
  <c r="C212" i="23"/>
  <c r="C213" i="23" s="1"/>
  <c r="B208" i="23"/>
  <c r="AQ5" i="2"/>
  <c r="S19" i="2"/>
  <c r="S5" i="2"/>
  <c r="S3" i="2"/>
  <c r="S12" i="2"/>
  <c r="S6" i="2"/>
  <c r="AQ3" i="2"/>
  <c r="S16" i="2"/>
  <c r="S8" i="2"/>
  <c r="S10" i="2"/>
  <c r="G26" i="23"/>
  <c r="S4" i="2"/>
  <c r="S17" i="2"/>
  <c r="S11" i="2"/>
  <c r="S18" i="2"/>
  <c r="S15" i="2"/>
  <c r="S9" i="2"/>
  <c r="S13" i="2"/>
  <c r="AQ4" i="2"/>
  <c r="S7" i="2"/>
  <c r="H25" i="23"/>
  <c r="S14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AU27" i="2"/>
  <c r="N115" i="14"/>
  <c r="N122" i="14"/>
  <c r="N121" i="14"/>
  <c r="G27" i="23"/>
  <c r="N113" i="14"/>
  <c r="N123" i="14"/>
  <c r="M114" i="14"/>
  <c r="M119" i="14"/>
  <c r="AG28" i="2"/>
  <c r="W27" i="2"/>
  <c r="N119" i="14"/>
  <c r="H27" i="23"/>
  <c r="M120" i="14"/>
  <c r="M122" i="14"/>
  <c r="N111" i="14"/>
  <c r="M124" i="14"/>
  <c r="N114" i="14"/>
  <c r="M115" i="14"/>
  <c r="AU28" i="2"/>
  <c r="M123" i="14"/>
  <c r="N110" i="14"/>
  <c r="M113" i="14"/>
  <c r="N124" i="14"/>
  <c r="W28" i="2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21" i="14"/>
  <c r="E139" i="23"/>
  <c r="M110" i="14"/>
  <c r="M112" i="14"/>
  <c r="N120" i="14"/>
  <c r="M111" i="14"/>
  <c r="D139" i="23"/>
  <c r="E75" i="23"/>
  <c r="N112" i="14"/>
  <c r="D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AO28" i="2"/>
  <c r="AD6" i="2"/>
  <c r="AL13" i="2"/>
  <c r="AN10" i="2"/>
  <c r="B60" i="34"/>
  <c r="N8" i="2"/>
  <c r="AE33" i="2"/>
  <c r="E7" i="2"/>
  <c r="E6" i="2"/>
  <c r="K7" i="2"/>
  <c r="AO32" i="2"/>
  <c r="G41" i="2"/>
  <c r="AK39" i="2"/>
  <c r="AP18" i="2"/>
  <c r="AK31" i="2"/>
  <c r="C41" i="2"/>
  <c r="AM14" i="2"/>
  <c r="L16" i="2"/>
  <c r="AJ36" i="2"/>
  <c r="AM31" i="2"/>
  <c r="H41" i="2"/>
  <c r="AO10" i="2"/>
  <c r="G42" i="2"/>
  <c r="I10" i="2"/>
  <c r="N13" i="2"/>
  <c r="K10" i="2"/>
  <c r="Q4" i="2"/>
  <c r="AA41" i="2"/>
  <c r="AD18" i="2"/>
  <c r="F36" i="2"/>
  <c r="AD17" i="2"/>
  <c r="AI30" i="2"/>
  <c r="M3" i="2"/>
  <c r="AA18" i="2"/>
  <c r="AJ28" i="2"/>
  <c r="AG38" i="2"/>
  <c r="AO8" i="2"/>
  <c r="C33" i="2"/>
  <c r="G38" i="2"/>
  <c r="AH18" i="2"/>
  <c r="AE9" i="2"/>
  <c r="AB10" i="2"/>
  <c r="C40" i="2"/>
  <c r="AE38" i="2"/>
  <c r="K15" i="2"/>
  <c r="O39" i="2"/>
  <c r="Q3" i="2"/>
  <c r="AA14" i="2"/>
  <c r="N39" i="2"/>
  <c r="F16" i="2"/>
  <c r="N42" i="2"/>
  <c r="E41" i="2"/>
  <c r="P41" i="2"/>
  <c r="E40" i="2"/>
  <c r="AD40" i="2"/>
  <c r="R16" i="2"/>
  <c r="B15" i="34"/>
  <c r="AT34" i="2"/>
  <c r="M127" i="14"/>
  <c r="Q41" i="2"/>
  <c r="R35" i="2"/>
  <c r="H14" i="2"/>
  <c r="O14" i="2"/>
  <c r="AP37" i="2"/>
  <c r="H34" i="2"/>
  <c r="V14" i="2"/>
  <c r="AB34" i="2"/>
  <c r="R18" i="2"/>
  <c r="AB31" i="2"/>
  <c r="K33" i="2"/>
  <c r="AK34" i="2"/>
  <c r="B56" i="34"/>
  <c r="G13" i="2"/>
  <c r="AE17" i="2"/>
  <c r="H30" i="2"/>
  <c r="AE4" i="2"/>
  <c r="AP34" i="2"/>
  <c r="E15" i="2"/>
  <c r="AC33" i="2"/>
  <c r="AO37" i="2"/>
  <c r="AL27" i="2"/>
  <c r="I9" i="2"/>
  <c r="G22" i="23"/>
  <c r="H32" i="2"/>
  <c r="N37" i="2"/>
  <c r="V42" i="2"/>
  <c r="H15" i="23"/>
  <c r="AN33" i="2"/>
  <c r="AH16" i="2"/>
  <c r="AC41" i="2"/>
  <c r="AT42" i="2"/>
  <c r="P10" i="2"/>
  <c r="AC18" i="2"/>
  <c r="M7" i="2"/>
  <c r="J33" i="2"/>
  <c r="I27" i="2"/>
  <c r="H40" i="2"/>
  <c r="P17" i="2"/>
  <c r="N129" i="14"/>
  <c r="AB14" i="2"/>
  <c r="I11" i="2"/>
  <c r="AF38" i="2"/>
  <c r="R32" i="2"/>
  <c r="H9" i="2"/>
  <c r="G37" i="2"/>
  <c r="AN37" i="2"/>
  <c r="O28" i="2"/>
  <c r="AH31" i="2"/>
  <c r="L38" i="2"/>
  <c r="F40" i="2"/>
  <c r="C11" i="2"/>
  <c r="AL28" i="2"/>
  <c r="K128" i="14"/>
  <c r="D31" i="2"/>
  <c r="C17" i="2"/>
  <c r="J6" i="2"/>
  <c r="E27" i="2"/>
  <c r="O10" i="2"/>
  <c r="AE30" i="2"/>
  <c r="N127" i="14"/>
  <c r="AI14" i="2"/>
  <c r="AL16" i="2"/>
  <c r="AF39" i="2"/>
  <c r="AT30" i="2"/>
  <c r="AP40" i="2"/>
  <c r="R10" i="2"/>
  <c r="AG7" i="2"/>
  <c r="B62" i="34"/>
  <c r="AD30" i="2"/>
  <c r="AE36" i="2"/>
  <c r="AL39" i="2"/>
  <c r="K116" i="14"/>
  <c r="AO38" i="2"/>
  <c r="O13" i="2"/>
  <c r="J27" i="2"/>
  <c r="B23" i="34"/>
  <c r="L4" i="2"/>
  <c r="H16" i="23"/>
  <c r="AT33" i="2"/>
  <c r="AB32" i="2"/>
  <c r="R15" i="2"/>
  <c r="AM18" i="2"/>
  <c r="P3" i="2"/>
  <c r="AL11" i="2"/>
  <c r="P30" i="2"/>
  <c r="AH32" i="2"/>
  <c r="AP13" i="2"/>
  <c r="AH42" i="2"/>
  <c r="AB33" i="2"/>
  <c r="AQ42" i="2"/>
  <c r="P35" i="2"/>
  <c r="B64" i="34"/>
  <c r="AJ16" i="2"/>
  <c r="N41" i="2"/>
  <c r="V34" i="2"/>
  <c r="AB4" i="2"/>
  <c r="R40" i="2"/>
  <c r="K27" i="2"/>
  <c r="I33" i="2"/>
  <c r="N15" i="2"/>
  <c r="V8" i="2"/>
  <c r="AM28" i="2"/>
  <c r="AB6" i="2"/>
  <c r="E42" i="2"/>
  <c r="I16" i="2"/>
  <c r="E4" i="2"/>
  <c r="G18" i="2"/>
  <c r="AB9" i="2"/>
  <c r="AK3" i="2"/>
  <c r="AO34" i="2"/>
  <c r="P36" i="2"/>
  <c r="AL3" i="2"/>
  <c r="Q38" i="2"/>
  <c r="AN7" i="2"/>
  <c r="V7" i="2"/>
  <c r="L3" i="2"/>
  <c r="S30" i="2"/>
  <c r="E8" i="2"/>
  <c r="H15" i="2"/>
  <c r="E3" i="2"/>
  <c r="AK16" i="2"/>
  <c r="B19" i="34"/>
  <c r="K17" i="2"/>
  <c r="K34" i="2"/>
  <c r="M116" i="14"/>
  <c r="V13" i="2"/>
  <c r="AI7" i="2"/>
  <c r="AA37" i="2"/>
  <c r="AI4" i="2"/>
  <c r="G14" i="2"/>
  <c r="AA40" i="2"/>
  <c r="AF3" i="2"/>
  <c r="F34" i="2"/>
  <c r="G27" i="2"/>
  <c r="S42" i="2"/>
  <c r="AG34" i="2"/>
  <c r="AA39" i="2"/>
  <c r="L13" i="2"/>
  <c r="AG30" i="2"/>
  <c r="AN30" i="2"/>
  <c r="AC16" i="2"/>
  <c r="C15" i="2"/>
  <c r="AT31" i="2"/>
  <c r="S39" i="2"/>
  <c r="AM7" i="2"/>
  <c r="R27" i="2"/>
  <c r="G35" i="2"/>
  <c r="AD10" i="2"/>
  <c r="AO31" i="2"/>
  <c r="S37" i="2"/>
  <c r="AD8" i="2"/>
  <c r="AO18" i="2"/>
  <c r="L116" i="14"/>
  <c r="P37" i="2"/>
  <c r="L127" i="14"/>
  <c r="AN41" i="2"/>
  <c r="D41" i="2"/>
  <c r="AP39" i="2"/>
  <c r="B21" i="34"/>
  <c r="AC31" i="2"/>
  <c r="B63" i="34"/>
  <c r="D33" i="2"/>
  <c r="AF7" i="2"/>
  <c r="E31" i="2"/>
  <c r="N125" i="14"/>
  <c r="AJ14" i="2"/>
  <c r="J7" i="2"/>
  <c r="M126" i="14"/>
  <c r="P18" i="2"/>
  <c r="P11" i="2"/>
  <c r="AC30" i="2"/>
  <c r="AM33" i="2"/>
  <c r="AB37" i="2"/>
  <c r="V9" i="2"/>
  <c r="AD14" i="2"/>
  <c r="AE12" i="2"/>
  <c r="V15" i="2"/>
  <c r="J31" i="2"/>
  <c r="K6" i="2"/>
  <c r="F10" i="2"/>
  <c r="AO7" i="2"/>
  <c r="Q34" i="2"/>
  <c r="AD35" i="2"/>
  <c r="AN40" i="2"/>
  <c r="AC8" i="2"/>
  <c r="R38" i="2"/>
  <c r="H17" i="2"/>
  <c r="AO11" i="2"/>
  <c r="AA30" i="2"/>
  <c r="C10" i="2"/>
  <c r="AF9" i="2"/>
  <c r="G15" i="2"/>
  <c r="AP9" i="2"/>
  <c r="I30" i="2"/>
  <c r="AT7" i="2"/>
  <c r="AG33" i="2"/>
  <c r="AB39" i="2"/>
  <c r="AF42" i="2"/>
  <c r="H37" i="2"/>
  <c r="AN28" i="2"/>
  <c r="AN16" i="2"/>
  <c r="K11" i="2"/>
  <c r="AA6" i="2"/>
  <c r="AH10" i="2"/>
  <c r="AG14" i="2"/>
  <c r="I8" i="2"/>
  <c r="AO9" i="2"/>
  <c r="M38" i="2"/>
  <c r="AC36" i="2"/>
  <c r="S36" i="2"/>
  <c r="AA4" i="2"/>
  <c r="AJ39" i="2"/>
  <c r="AT10" i="2"/>
  <c r="AB3" i="2"/>
  <c r="AP36" i="2"/>
  <c r="AM27" i="2"/>
  <c r="V41" i="2"/>
  <c r="G15" i="23"/>
  <c r="H28" i="2"/>
  <c r="I41" i="2"/>
  <c r="AP11" i="2"/>
  <c r="AH4" i="2"/>
  <c r="G16" i="2"/>
  <c r="N118" i="14"/>
  <c r="E11" i="2"/>
  <c r="M35" i="2"/>
  <c r="N38" i="2"/>
  <c r="AJ11" i="2"/>
  <c r="AE31" i="2"/>
  <c r="AQ32" i="2"/>
  <c r="K4" i="2"/>
  <c r="AT15" i="2"/>
  <c r="AD12" i="2"/>
  <c r="N27" i="2"/>
  <c r="C28" i="2"/>
  <c r="I32" i="2"/>
  <c r="AG16" i="2"/>
  <c r="AH35" i="2"/>
  <c r="H33" i="2"/>
  <c r="Q31" i="2"/>
  <c r="AF33" i="2"/>
  <c r="O33" i="2"/>
  <c r="Q15" i="2"/>
  <c r="I3" i="2"/>
  <c r="D3" i="2"/>
  <c r="AF34" i="2"/>
  <c r="L18" i="2"/>
  <c r="K39" i="2"/>
  <c r="L9" i="2"/>
  <c r="F37" i="2"/>
  <c r="E32" i="2"/>
  <c r="G21" i="23"/>
  <c r="AQ28" i="2"/>
  <c r="B18" i="34"/>
  <c r="M125" i="14"/>
  <c r="AD9" i="2"/>
  <c r="G10" i="2"/>
  <c r="G32" i="2"/>
  <c r="M41" i="2"/>
  <c r="C12" i="2"/>
  <c r="AT18" i="2"/>
  <c r="AT37" i="2"/>
  <c r="G20" i="23"/>
  <c r="L28" i="2"/>
  <c r="H16" i="2"/>
  <c r="AF8" i="2"/>
  <c r="R3" i="2"/>
  <c r="AF17" i="2"/>
  <c r="L129" i="14"/>
  <c r="AA10" i="2"/>
  <c r="AJ27" i="2"/>
  <c r="K8" i="2"/>
  <c r="AB13" i="2"/>
  <c r="AP41" i="2"/>
  <c r="AM36" i="2"/>
  <c r="AJ10" i="2"/>
  <c r="AT40" i="2"/>
  <c r="AD11" i="2"/>
  <c r="D30" i="2"/>
  <c r="AI31" i="2"/>
  <c r="AI42" i="2"/>
  <c r="AE7" i="2"/>
  <c r="N31" i="2"/>
  <c r="AF16" i="2"/>
  <c r="O12" i="2"/>
  <c r="D6" i="2"/>
  <c r="AF32" i="2"/>
  <c r="AM15" i="2"/>
  <c r="G34" i="2"/>
  <c r="E28" i="2"/>
  <c r="AI35" i="2"/>
  <c r="F15" i="2"/>
  <c r="AN32" i="2"/>
  <c r="G11" i="2"/>
  <c r="AE13" i="2"/>
  <c r="P42" i="2"/>
  <c r="AJ33" i="2"/>
  <c r="AE6" i="2"/>
  <c r="AK32" i="2"/>
  <c r="C13" i="2"/>
  <c r="O34" i="2"/>
  <c r="F14" i="2"/>
  <c r="AB11" i="2"/>
  <c r="I42" i="2"/>
  <c r="AA31" i="2"/>
  <c r="H4" i="2"/>
  <c r="AM11" i="2"/>
  <c r="AN13" i="2"/>
  <c r="P31" i="2"/>
  <c r="AC6" i="2"/>
  <c r="AF31" i="2"/>
  <c r="AI10" i="2"/>
  <c r="AB30" i="2"/>
  <c r="K32" i="2"/>
  <c r="AI27" i="2"/>
  <c r="S27" i="2"/>
  <c r="AA8" i="2"/>
  <c r="L126" i="14"/>
  <c r="AF18" i="2"/>
  <c r="AM37" i="2"/>
  <c r="AH38" i="2"/>
  <c r="R7" i="2"/>
  <c r="G8" i="2"/>
  <c r="E12" i="2"/>
  <c r="C27" i="2"/>
  <c r="AB28" i="2"/>
  <c r="R41" i="2"/>
  <c r="J35" i="2"/>
  <c r="K38" i="2"/>
  <c r="AG9" i="2"/>
  <c r="N9" i="2"/>
  <c r="AO14" i="2"/>
  <c r="M31" i="2"/>
  <c r="AG11" i="2"/>
  <c r="O8" i="2"/>
  <c r="AT6" i="2"/>
  <c r="I34" i="2"/>
  <c r="R8" i="2"/>
  <c r="AD41" i="2"/>
  <c r="K125" i="14"/>
  <c r="AM10" i="2"/>
  <c r="G33" i="2"/>
  <c r="N11" i="2"/>
  <c r="AF15" i="2"/>
  <c r="P40" i="2"/>
  <c r="I17" i="2"/>
  <c r="Q18" i="2"/>
  <c r="V32" i="2"/>
  <c r="O3" i="2"/>
  <c r="N16" i="2"/>
  <c r="AC13" i="2"/>
  <c r="AM30" i="2"/>
  <c r="G36" i="2"/>
  <c r="L117" i="14"/>
  <c r="AG40" i="2"/>
  <c r="AO15" i="2"/>
  <c r="D11" i="2"/>
  <c r="AK11" i="2"/>
  <c r="B11" i="34"/>
  <c r="R36" i="2"/>
  <c r="AL10" i="2"/>
  <c r="J38" i="2"/>
  <c r="AQ33" i="2"/>
  <c r="S40" i="2"/>
  <c r="E34" i="2"/>
  <c r="M36" i="2"/>
  <c r="L128" i="14"/>
  <c r="AF4" i="2"/>
  <c r="AH33" i="2"/>
  <c r="H21" i="23"/>
  <c r="AP16" i="2"/>
  <c r="Q27" i="2"/>
  <c r="Q42" i="2"/>
  <c r="Q11" i="2"/>
  <c r="I7" i="2"/>
  <c r="AL41" i="2"/>
  <c r="G40" i="2"/>
  <c r="D40" i="2"/>
  <c r="F13" i="2"/>
  <c r="Q7" i="2"/>
  <c r="AA16" i="2"/>
  <c r="V39" i="2"/>
  <c r="Q35" i="2"/>
  <c r="AN34" i="2"/>
  <c r="AA27" i="2"/>
  <c r="AC12" i="2"/>
  <c r="Q16" i="2"/>
  <c r="AG15" i="2"/>
  <c r="B9" i="34"/>
  <c r="AA7" i="2"/>
  <c r="AN8" i="2"/>
  <c r="AD37" i="2"/>
  <c r="C8" i="2"/>
  <c r="AO13" i="2"/>
  <c r="AQ37" i="2"/>
  <c r="AQ35" i="2"/>
  <c r="AF14" i="2"/>
  <c r="M32" i="2"/>
  <c r="AN15" i="2"/>
  <c r="AD13" i="2"/>
  <c r="AO40" i="2"/>
  <c r="L35" i="2"/>
  <c r="AK42" i="2"/>
  <c r="AG35" i="2"/>
  <c r="AH39" i="2"/>
  <c r="AP27" i="2"/>
  <c r="AC11" i="2"/>
  <c r="AT39" i="2"/>
  <c r="F35" i="2"/>
  <c r="M15" i="2"/>
  <c r="AM8" i="2"/>
  <c r="AI15" i="2"/>
  <c r="M6" i="2"/>
  <c r="M14" i="2"/>
  <c r="AI33" i="2"/>
  <c r="AQ40" i="2"/>
  <c r="D8" i="2"/>
  <c r="AM42" i="2"/>
  <c r="AO30" i="2"/>
  <c r="AA35" i="2"/>
  <c r="AH6" i="2"/>
  <c r="R12" i="2"/>
  <c r="E17" i="2"/>
  <c r="AH17" i="2"/>
  <c r="AT32" i="2"/>
  <c r="V17" i="2"/>
  <c r="AK38" i="2"/>
  <c r="AF11" i="2"/>
  <c r="N116" i="14"/>
  <c r="B16" i="34"/>
  <c r="AA12" i="2"/>
  <c r="D14" i="2"/>
  <c r="F11" i="2"/>
  <c r="M17" i="2"/>
  <c r="AD38" i="2"/>
  <c r="R34" i="2"/>
  <c r="AJ42" i="2"/>
  <c r="AN31" i="2"/>
  <c r="K31" i="2"/>
  <c r="B49" i="34"/>
  <c r="AK40" i="2"/>
  <c r="AT4" i="2"/>
  <c r="N36" i="2"/>
  <c r="AL36" i="2"/>
  <c r="AE32" i="2"/>
  <c r="AJ9" i="2"/>
  <c r="L11" i="2"/>
  <c r="AJ8" i="2"/>
  <c r="AT14" i="2"/>
  <c r="J11" i="2"/>
  <c r="K14" i="2"/>
  <c r="AK7" i="2"/>
  <c r="L40" i="2"/>
  <c r="B22" i="34"/>
  <c r="AP38" i="2"/>
  <c r="Q40" i="2"/>
  <c r="H14" i="23"/>
  <c r="C9" i="2"/>
  <c r="AJ12" i="2"/>
  <c r="AJ4" i="2"/>
  <c r="E35" i="2"/>
  <c r="AL31" i="2"/>
  <c r="S31" i="2"/>
  <c r="AC34" i="2"/>
  <c r="AT16" i="2"/>
  <c r="AM9" i="2"/>
  <c r="H36" i="2"/>
  <c r="AK14" i="2"/>
  <c r="AI12" i="2"/>
  <c r="K9" i="2"/>
  <c r="AL35" i="2"/>
  <c r="AC10" i="2"/>
  <c r="AT27" i="2"/>
  <c r="I40" i="2"/>
  <c r="P12" i="2"/>
  <c r="AO6" i="2"/>
  <c r="N34" i="2"/>
  <c r="O38" i="2"/>
  <c r="D4" i="2"/>
  <c r="AE42" i="2"/>
  <c r="J34" i="2"/>
  <c r="F8" i="2"/>
  <c r="AE34" i="2"/>
  <c r="AK13" i="2"/>
  <c r="C3" i="2"/>
  <c r="J41" i="2"/>
  <c r="AE15" i="2"/>
  <c r="D34" i="2"/>
  <c r="N30" i="2"/>
  <c r="C31" i="2"/>
  <c r="AM13" i="2"/>
  <c r="J39" i="2"/>
  <c r="P15" i="2"/>
  <c r="AK27" i="2"/>
  <c r="AM17" i="2"/>
  <c r="S41" i="2"/>
  <c r="AD7" i="2"/>
  <c r="AE18" i="2"/>
  <c r="F17" i="2"/>
  <c r="H6" i="2"/>
  <c r="AD28" i="2"/>
  <c r="AF41" i="2"/>
  <c r="AM3" i="2"/>
  <c r="M9" i="2"/>
  <c r="V11" i="2"/>
  <c r="L15" i="2"/>
  <c r="Q37" i="2"/>
  <c r="D42" i="2"/>
  <c r="P33" i="2"/>
  <c r="M42" i="2"/>
  <c r="AC40" i="2"/>
  <c r="P4" i="2"/>
  <c r="AP30" i="2"/>
  <c r="B50" i="34"/>
  <c r="AE39" i="2"/>
  <c r="AT28" i="2"/>
  <c r="M12" i="2"/>
  <c r="AN27" i="2"/>
  <c r="F38" i="2"/>
  <c r="D7" i="2"/>
  <c r="AA3" i="2"/>
  <c r="J9" i="2"/>
  <c r="AE3" i="2"/>
  <c r="E14" i="2"/>
  <c r="F4" i="2"/>
  <c r="AN18" i="2"/>
  <c r="AP7" i="2"/>
  <c r="AJ30" i="2"/>
  <c r="C7" i="2"/>
  <c r="AH37" i="2"/>
  <c r="AH9" i="2"/>
  <c r="C35" i="2"/>
  <c r="V31" i="2"/>
  <c r="D12" i="2"/>
  <c r="R39" i="2"/>
  <c r="AL9" i="2"/>
  <c r="C4" i="2"/>
  <c r="AG37" i="2"/>
  <c r="AQ41" i="2"/>
  <c r="I31" i="2"/>
  <c r="K41" i="2"/>
  <c r="B10" i="34"/>
  <c r="G28" i="2"/>
  <c r="AK17" i="2"/>
  <c r="AP15" i="2"/>
  <c r="E30" i="2"/>
  <c r="J32" i="2"/>
  <c r="AM6" i="2"/>
  <c r="M13" i="2"/>
  <c r="V40" i="2"/>
  <c r="AC39" i="2"/>
  <c r="O31" i="2"/>
  <c r="AI16" i="2"/>
  <c r="AG32" i="2"/>
  <c r="M117" i="14"/>
  <c r="AK28" i="2"/>
  <c r="F41" i="2"/>
  <c r="L7" i="2"/>
  <c r="AP8" i="2"/>
  <c r="B59" i="34"/>
  <c r="AO33" i="2"/>
  <c r="AJ7" i="2"/>
  <c r="AF36" i="2"/>
  <c r="H10" i="2"/>
  <c r="N17" i="2"/>
  <c r="AH14" i="2"/>
  <c r="AL7" i="2"/>
  <c r="AH27" i="2"/>
  <c r="Q17" i="2"/>
  <c r="AE27" i="2"/>
  <c r="O42" i="2"/>
  <c r="D16" i="2"/>
  <c r="E13" i="2"/>
  <c r="AF6" i="2"/>
  <c r="AN35" i="2"/>
  <c r="P6" i="2"/>
  <c r="C42" i="2"/>
  <c r="P34" i="2"/>
  <c r="AE35" i="2"/>
  <c r="E18" i="2"/>
  <c r="AK30" i="2"/>
  <c r="AN36" i="2"/>
  <c r="J16" i="2"/>
  <c r="AJ37" i="2"/>
  <c r="F12" i="2"/>
  <c r="C34" i="2"/>
  <c r="AG41" i="2"/>
  <c r="AF13" i="2"/>
  <c r="I39" i="2"/>
  <c r="AD36" i="2"/>
  <c r="M8" i="2"/>
  <c r="L36" i="2"/>
  <c r="G39" i="2"/>
  <c r="AO17" i="2"/>
  <c r="C18" i="2"/>
  <c r="Q33" i="2"/>
  <c r="AJ40" i="2"/>
  <c r="AC15" i="2"/>
  <c r="R31" i="2"/>
  <c r="L125" i="14"/>
  <c r="N40" i="2"/>
  <c r="M37" i="2"/>
  <c r="C14" i="2"/>
  <c r="AO3" i="2"/>
  <c r="M30" i="2"/>
  <c r="P14" i="2"/>
  <c r="F7" i="2"/>
  <c r="K12" i="2"/>
  <c r="AD3" i="2"/>
  <c r="AT9" i="2"/>
  <c r="AA36" i="2"/>
  <c r="AB7" i="2"/>
  <c r="K37" i="2"/>
  <c r="AD42" i="2"/>
  <c r="K18" i="2"/>
  <c r="D9" i="2"/>
  <c r="F27" i="2"/>
  <c r="K13" i="2"/>
  <c r="AL33" i="2"/>
  <c r="Q12" i="2"/>
  <c r="AO16" i="2"/>
  <c r="AC4" i="2"/>
  <c r="L33" i="2"/>
  <c r="AK33" i="2"/>
  <c r="H38" i="2"/>
  <c r="AD32" i="2"/>
  <c r="AQ38" i="2"/>
  <c r="F42" i="2"/>
  <c r="S35" i="2"/>
  <c r="AT11" i="2"/>
  <c r="AD16" i="2"/>
  <c r="AC9" i="2"/>
  <c r="P8" i="2"/>
  <c r="AC3" i="2"/>
  <c r="I38" i="2"/>
  <c r="O41" i="2"/>
  <c r="O40" i="2"/>
  <c r="AE37" i="2"/>
  <c r="I36" i="2"/>
  <c r="E38" i="2"/>
  <c r="AB12" i="2"/>
  <c r="B17" i="34"/>
  <c r="AG27" i="2"/>
  <c r="J30" i="2"/>
  <c r="AJ34" i="2"/>
  <c r="AC28" i="2"/>
  <c r="Q9" i="2"/>
  <c r="B51" i="34"/>
  <c r="Q28" i="2"/>
  <c r="N7" i="2"/>
  <c r="I28" i="2"/>
  <c r="AH41" i="2"/>
  <c r="AG6" i="2"/>
  <c r="D37" i="2"/>
  <c r="AI13" i="2"/>
  <c r="M4" i="2"/>
  <c r="O11" i="2"/>
  <c r="G9" i="2"/>
  <c r="AH3" i="2"/>
  <c r="R14" i="2"/>
  <c r="AC42" i="2"/>
  <c r="V27" i="2"/>
  <c r="B12" i="34"/>
  <c r="Q32" i="2"/>
  <c r="AQ27" i="2"/>
  <c r="AD39" i="2"/>
  <c r="AC38" i="2"/>
  <c r="H12" i="2"/>
  <c r="AH7" i="2"/>
  <c r="O6" i="2"/>
  <c r="L39" i="2"/>
  <c r="D35" i="2"/>
  <c r="AM41" i="2"/>
  <c r="Q6" i="2"/>
  <c r="N4" i="2"/>
  <c r="AT35" i="2"/>
  <c r="AM39" i="2"/>
  <c r="AF28" i="2"/>
  <c r="M33" i="2"/>
  <c r="D18" i="2"/>
  <c r="D28" i="2"/>
  <c r="B13" i="34"/>
  <c r="AN14" i="2"/>
  <c r="AB40" i="2"/>
  <c r="H20" i="23"/>
  <c r="F33" i="2"/>
  <c r="AH30" i="2"/>
  <c r="I35" i="2"/>
  <c r="R42" i="2"/>
  <c r="H8" i="2"/>
  <c r="S28" i="2"/>
  <c r="M11" i="2"/>
  <c r="AG8" i="2"/>
  <c r="H42" i="2"/>
  <c r="R37" i="2"/>
  <c r="AI40" i="2"/>
  <c r="M28" i="2"/>
  <c r="AK9" i="2"/>
  <c r="AG17" i="2"/>
  <c r="L41" i="2"/>
  <c r="AD31" i="2"/>
  <c r="AI34" i="2"/>
  <c r="I4" i="2"/>
  <c r="Q13" i="2"/>
  <c r="F28" i="2"/>
  <c r="AL14" i="2"/>
  <c r="AN42" i="2"/>
  <c r="AF35" i="2"/>
  <c r="V16" i="2"/>
  <c r="AJ3" i="2"/>
  <c r="N128" i="14"/>
  <c r="M39" i="2"/>
  <c r="O7" i="2"/>
  <c r="AG4" i="2"/>
  <c r="F9" i="2"/>
  <c r="AI37" i="2"/>
  <c r="AF37" i="2"/>
  <c r="AA17" i="2"/>
  <c r="AB36" i="2"/>
  <c r="AA34" i="2"/>
  <c r="AP31" i="2"/>
  <c r="R30" i="2"/>
  <c r="C37" i="2"/>
  <c r="AI28" i="2"/>
  <c r="B57" i="34"/>
  <c r="AH36" i="2"/>
  <c r="AH8" i="2"/>
  <c r="N18" i="2"/>
  <c r="AK18" i="2"/>
  <c r="AQ36" i="2"/>
  <c r="AH13" i="2"/>
  <c r="AL18" i="2"/>
  <c r="AK36" i="2"/>
  <c r="R28" i="2"/>
  <c r="AJ31" i="2"/>
  <c r="AH28" i="2"/>
  <c r="AL30" i="2"/>
  <c r="D36" i="2"/>
  <c r="AE8" i="2"/>
  <c r="K126" i="14"/>
  <c r="M34" i="2"/>
  <c r="AA15" i="2"/>
  <c r="K36" i="2"/>
  <c r="AI18" i="2"/>
  <c r="AB38" i="2"/>
  <c r="AO42" i="2"/>
  <c r="Q14" i="2"/>
  <c r="AJ35" i="2"/>
  <c r="AK15" i="2"/>
  <c r="AT41" i="2"/>
  <c r="L17" i="2"/>
  <c r="J8" i="2"/>
  <c r="H39" i="2"/>
  <c r="AI39" i="2"/>
  <c r="AI11" i="2"/>
  <c r="AC27" i="2"/>
  <c r="V6" i="2"/>
  <c r="J12" i="2"/>
  <c r="AI9" i="2"/>
  <c r="AP14" i="2"/>
  <c r="M18" i="2"/>
  <c r="M40" i="2"/>
  <c r="N126" i="14"/>
  <c r="AL34" i="2"/>
  <c r="N12" i="2"/>
  <c r="AL32" i="2"/>
  <c r="AF30" i="2"/>
  <c r="E10" i="2"/>
  <c r="G3" i="2"/>
  <c r="F3" i="2"/>
  <c r="AA11" i="2"/>
  <c r="O15" i="2"/>
  <c r="H35" i="2"/>
  <c r="AC17" i="2"/>
  <c r="AG12" i="2"/>
  <c r="B53" i="34"/>
  <c r="AP6" i="2"/>
  <c r="AO27" i="2"/>
  <c r="V4" i="2"/>
  <c r="H18" i="2"/>
  <c r="K16" i="2"/>
  <c r="O35" i="2"/>
  <c r="F32" i="2"/>
  <c r="AF10" i="2"/>
  <c r="Q8" i="2"/>
  <c r="AN4" i="2"/>
  <c r="AH15" i="2"/>
  <c r="K127" i="14"/>
  <c r="D38" i="2"/>
  <c r="C39" i="2"/>
  <c r="V38" i="2"/>
  <c r="AP17" i="2"/>
  <c r="AH11" i="2"/>
  <c r="H11" i="2"/>
  <c r="AO39" i="2"/>
  <c r="AI8" i="2"/>
  <c r="J4" i="2"/>
  <c r="B14" i="34"/>
  <c r="N32" i="2"/>
  <c r="L8" i="2"/>
  <c r="AT12" i="2"/>
  <c r="L6" i="2"/>
  <c r="S32" i="2"/>
  <c r="AT38" i="2"/>
  <c r="P39" i="2"/>
  <c r="V30" i="2"/>
  <c r="AL8" i="2"/>
  <c r="P28" i="2"/>
  <c r="AD4" i="2"/>
  <c r="O18" i="2"/>
  <c r="V10" i="2"/>
  <c r="K28" i="2"/>
  <c r="AK10" i="2"/>
  <c r="R6" i="2"/>
  <c r="AN17" i="2"/>
  <c r="AO35" i="2"/>
  <c r="AM35" i="2"/>
  <c r="AB8" i="2"/>
  <c r="I18" i="2"/>
  <c r="K129" i="14"/>
  <c r="N35" i="2"/>
  <c r="I15" i="2"/>
  <c r="V37" i="2"/>
  <c r="E36" i="2"/>
  <c r="V28" i="2"/>
  <c r="AJ32" i="2"/>
  <c r="AC7" i="2"/>
  <c r="M27" i="2"/>
  <c r="K30" i="2"/>
  <c r="G4" i="2"/>
  <c r="O37" i="2"/>
  <c r="F18" i="2"/>
  <c r="N28" i="2"/>
  <c r="AK4" i="2"/>
  <c r="K3" i="2"/>
  <c r="M16" i="2"/>
  <c r="G16" i="23"/>
  <c r="AO36" i="2"/>
  <c r="AL17" i="2"/>
  <c r="J3" i="2"/>
  <c r="O9" i="2"/>
  <c r="AL6" i="2"/>
  <c r="L37" i="2"/>
  <c r="S38" i="2"/>
  <c r="F39" i="2"/>
  <c r="AO4" i="2"/>
  <c r="N6" i="2"/>
  <c r="G31" i="2"/>
  <c r="C6" i="2"/>
  <c r="L32" i="2"/>
  <c r="AB16" i="2"/>
  <c r="H13" i="2"/>
  <c r="E39" i="2"/>
  <c r="AG36" i="2"/>
  <c r="S33" i="2"/>
  <c r="AQ39" i="2"/>
  <c r="L34" i="2"/>
  <c r="G17" i="2"/>
  <c r="R33" i="2"/>
  <c r="AA32" i="2"/>
  <c r="J17" i="2"/>
  <c r="Q39" i="2"/>
  <c r="O16" i="2"/>
  <c r="AJ18" i="2"/>
  <c r="AE11" i="2"/>
  <c r="AD34" i="2"/>
  <c r="AB35" i="2"/>
  <c r="AQ34" i="2"/>
  <c r="AN9" i="2"/>
  <c r="AG18" i="2"/>
  <c r="AA38" i="2"/>
  <c r="J15" i="2"/>
  <c r="AD27" i="2"/>
  <c r="B8" i="34"/>
  <c r="AQ31" i="2"/>
  <c r="AL12" i="2"/>
  <c r="P9" i="2"/>
  <c r="R4" i="2"/>
  <c r="P27" i="2"/>
  <c r="AC35" i="2"/>
  <c r="J28" i="2"/>
  <c r="O17" i="2"/>
  <c r="L10" i="2"/>
  <c r="D13" i="2"/>
  <c r="V12" i="2"/>
  <c r="V18" i="2"/>
  <c r="R11" i="2"/>
  <c r="AJ41" i="2"/>
  <c r="D32" i="2"/>
  <c r="K35" i="2"/>
  <c r="O4" i="2"/>
  <c r="AH12" i="2"/>
  <c r="AF40" i="2"/>
  <c r="O30" i="2"/>
  <c r="AE10" i="2"/>
  <c r="K40" i="2"/>
  <c r="AE14" i="2"/>
  <c r="J18" i="2"/>
  <c r="AG39" i="2"/>
  <c r="AB17" i="2"/>
  <c r="J36" i="2"/>
  <c r="AN11" i="2"/>
  <c r="J13" i="2"/>
  <c r="AJ13" i="2"/>
  <c r="AN3" i="2"/>
  <c r="AL15" i="2"/>
  <c r="K42" i="2"/>
  <c r="F30" i="2"/>
  <c r="I37" i="2"/>
  <c r="AM38" i="2"/>
  <c r="J42" i="2"/>
  <c r="N33" i="2"/>
  <c r="V36" i="2"/>
  <c r="AM4" i="2"/>
  <c r="C36" i="2"/>
  <c r="V33" i="2"/>
  <c r="AN38" i="2"/>
  <c r="AH40" i="2"/>
  <c r="AP3" i="2"/>
  <c r="AL42" i="2"/>
  <c r="H3" i="2"/>
  <c r="AQ30" i="2"/>
  <c r="AN39" i="2"/>
  <c r="S34" i="2"/>
  <c r="O27" i="2"/>
  <c r="H27" i="2"/>
  <c r="E33" i="2"/>
  <c r="AD33" i="2"/>
  <c r="J10" i="2"/>
  <c r="E16" i="2"/>
  <c r="C32" i="2"/>
  <c r="AG3" i="2"/>
  <c r="AE40" i="2"/>
  <c r="AG13" i="2"/>
  <c r="AE41" i="2"/>
  <c r="B52" i="34"/>
  <c r="AJ15" i="2"/>
  <c r="AT36" i="2"/>
  <c r="AB18" i="2"/>
  <c r="AB15" i="2"/>
  <c r="F6" i="2"/>
  <c r="P13" i="2"/>
  <c r="AT17" i="2"/>
  <c r="AK35" i="2"/>
  <c r="AJ6" i="2"/>
  <c r="B54" i="34"/>
  <c r="AC37" i="2"/>
  <c r="N3" i="2"/>
  <c r="Q30" i="2"/>
  <c r="AO41" i="2"/>
  <c r="C38" i="2"/>
  <c r="AM32" i="2"/>
  <c r="H7" i="2"/>
  <c r="R13" i="2"/>
  <c r="I6" i="2"/>
  <c r="D17" i="2"/>
  <c r="AJ17" i="2"/>
  <c r="B55" i="34"/>
  <c r="B58" i="34"/>
  <c r="E37" i="2"/>
  <c r="L30" i="2"/>
  <c r="J14" i="2"/>
  <c r="AH34" i="2"/>
  <c r="AI32" i="2"/>
  <c r="M128" i="14"/>
  <c r="P16" i="2"/>
  <c r="H22" i="23"/>
  <c r="I13" i="2"/>
  <c r="D39" i="2"/>
  <c r="AM34" i="2"/>
  <c r="N14" i="2"/>
  <c r="AO12" i="2"/>
  <c r="D27" i="2"/>
  <c r="C30" i="2"/>
  <c r="M10" i="2"/>
  <c r="H31" i="2"/>
  <c r="Q10" i="2"/>
  <c r="G6" i="2"/>
  <c r="AE28" i="2"/>
  <c r="AM16" i="2"/>
  <c r="L31" i="2"/>
  <c r="AN6" i="2"/>
  <c r="E9" i="2"/>
  <c r="AI38" i="2"/>
  <c r="B61" i="34"/>
  <c r="AK6" i="2"/>
  <c r="R9" i="2"/>
  <c r="AI3" i="2"/>
  <c r="AT13" i="2"/>
  <c r="B20" i="34"/>
  <c r="I14" i="2"/>
  <c r="AI36" i="2"/>
  <c r="L42" i="2"/>
  <c r="AM40" i="2"/>
  <c r="AI17" i="2"/>
  <c r="AP12" i="2"/>
  <c r="AP35" i="2"/>
  <c r="AL38" i="2"/>
  <c r="R17" i="2"/>
  <c r="AF12" i="2"/>
  <c r="V35" i="2"/>
  <c r="AL37" i="2"/>
  <c r="AI6" i="2"/>
  <c r="O36" i="2"/>
  <c r="I12" i="2"/>
  <c r="K117" i="14"/>
  <c r="AA9" i="2"/>
  <c r="AC32" i="2"/>
  <c r="AP33" i="2"/>
  <c r="D10" i="2"/>
  <c r="M129" i="14"/>
  <c r="AK8" i="2"/>
  <c r="G14" i="23"/>
  <c r="AP28" i="2"/>
  <c r="AA28" i="2"/>
  <c r="AB41" i="2"/>
  <c r="AG10" i="2"/>
  <c r="C16" i="2"/>
  <c r="O32" i="2"/>
  <c r="AA33" i="2"/>
  <c r="AA13" i="2"/>
  <c r="AI41" i="2"/>
  <c r="AB27" i="2"/>
  <c r="N10" i="2"/>
  <c r="G7" i="2"/>
  <c r="AF27" i="2"/>
  <c r="M118" i="14"/>
  <c r="AG42" i="2"/>
  <c r="AP32" i="2"/>
  <c r="AK37" i="2"/>
  <c r="P7" i="2"/>
  <c r="J40" i="2"/>
  <c r="AN12" i="2"/>
  <c r="AP4" i="2"/>
  <c r="N117" i="14"/>
  <c r="AD15" i="2"/>
  <c r="AK12" i="2"/>
  <c r="AL4" i="2"/>
  <c r="AB42" i="2"/>
  <c r="AG31" i="2"/>
  <c r="AE16" i="2"/>
  <c r="AC14" i="2"/>
  <c r="D15" i="2"/>
  <c r="AP10" i="2"/>
  <c r="AJ38" i="2"/>
  <c r="P32" i="2"/>
  <c r="AA42" i="2"/>
  <c r="J37" i="2"/>
  <c r="P38" i="2"/>
  <c r="AK41" i="2"/>
  <c r="L27" i="2"/>
  <c r="L12" i="2"/>
  <c r="L14" i="2"/>
  <c r="G30" i="2"/>
  <c r="AP42" i="2"/>
  <c r="AM12" i="2"/>
  <c r="G12" i="2"/>
  <c r="F31" i="2"/>
  <c r="AL40" i="2"/>
  <c r="L118" i="14"/>
  <c r="Q36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J536" i="33"/>
  <c r="D275" i="23"/>
  <c r="B35" i="23"/>
  <c r="E245" i="23"/>
  <c r="D245" i="23"/>
  <c r="E275" i="23"/>
  <c r="D280" i="23"/>
  <c r="C245" i="23"/>
  <c r="D235" i="23"/>
  <c r="C227" i="23"/>
  <c r="B268" i="23"/>
  <c r="B235" i="23"/>
  <c r="D34" i="23"/>
  <c r="E231" i="23"/>
  <c r="C235" i="23"/>
  <c r="B245" i="23"/>
  <c r="D226" i="23"/>
  <c r="E276" i="23"/>
  <c r="E228" i="23"/>
  <c r="C36" i="23"/>
  <c r="E235" i="23"/>
  <c r="C226" i="23"/>
  <c r="B214" i="23"/>
  <c r="D276" i="23"/>
  <c r="E277" i="23"/>
  <c r="D277" i="23"/>
  <c r="D54" i="23"/>
  <c r="D36" i="23"/>
  <c r="E227" i="23"/>
  <c r="E34" i="23"/>
  <c r="D35" i="23"/>
  <c r="E274" i="23"/>
  <c r="C35" i="23"/>
  <c r="C220" i="23"/>
  <c r="C54" i="23"/>
  <c r="B220" i="23"/>
  <c r="D119" i="23"/>
  <c r="D37" i="23"/>
  <c r="B226" i="23"/>
  <c r="E35" i="23"/>
  <c r="C228" i="23"/>
  <c r="B34" i="23"/>
  <c r="D227" i="23"/>
  <c r="C37" i="23"/>
  <c r="B231" i="23"/>
  <c r="B228" i="23"/>
  <c r="E280" i="23"/>
  <c r="B54" i="23"/>
  <c r="D231" i="23"/>
  <c r="C268" i="23"/>
  <c r="C119" i="23"/>
  <c r="C231" i="23"/>
  <c r="E36" i="23"/>
  <c r="B119" i="23"/>
  <c r="E119" i="23"/>
  <c r="B37" i="23"/>
  <c r="C214" i="23"/>
  <c r="E54" i="23"/>
  <c r="D274" i="23"/>
  <c r="C34" i="23"/>
  <c r="B227" i="23"/>
  <c r="D228" i="23"/>
  <c r="E226" i="23"/>
  <c r="B36" i="23"/>
  <c r="E37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J3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E125" i="23"/>
  <c r="C124" i="23"/>
  <c r="E59" i="23"/>
  <c r="B188" i="23"/>
  <c r="B124" i="23"/>
  <c r="E124" i="23"/>
  <c r="B187" i="23"/>
  <c r="D60" i="23"/>
  <c r="E60" i="23"/>
  <c r="D124" i="23"/>
  <c r="B60" i="23"/>
  <c r="J535" i="33"/>
  <c r="C59" i="23"/>
  <c r="C187" i="23"/>
  <c r="C125" i="23"/>
  <c r="J2" i="33"/>
  <c r="C188" i="23"/>
  <c r="D59" i="23"/>
  <c r="B59" i="23"/>
  <c r="D125" i="23"/>
  <c r="C60" i="23"/>
  <c r="B125" i="2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M791" i="33" s="1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M1059" i="33" s="1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M868" i="33" s="1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B240" i="23"/>
  <c r="E241" i="23"/>
  <c r="C241" i="23"/>
  <c r="B241" i="23"/>
  <c r="D240" i="23"/>
  <c r="D241" i="23"/>
  <c r="E240" i="23"/>
  <c r="C240" i="23"/>
  <c r="M754" i="33" l="1"/>
  <c r="M660" i="33"/>
  <c r="M644" i="33"/>
  <c r="M919" i="33"/>
  <c r="M563" i="33"/>
  <c r="M671" i="33"/>
  <c r="M768" i="33"/>
  <c r="M788" i="33"/>
  <c r="M770" i="33"/>
  <c r="K13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K11" i="33" s="1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6" i="23"/>
  <c r="C152" i="23" s="1"/>
  <c r="C145" i="23"/>
  <c r="C153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C154" i="23" s="1"/>
  <c r="C156" i="23" s="1"/>
  <c r="B90" i="23"/>
  <c r="B92" i="23" s="1"/>
  <c r="B94" i="23" s="1"/>
  <c r="C170" i="23"/>
  <c r="C172" i="23" s="1"/>
  <c r="C89" i="23"/>
  <c r="C92" i="23" s="1"/>
  <c r="C94" i="23" s="1"/>
  <c r="C108" i="23"/>
  <c r="C110" i="23" s="1"/>
  <c r="B152" i="23"/>
  <c r="B151" i="23"/>
  <c r="B108" i="23"/>
  <c r="B110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R368" i="33" s="1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R25" i="33" s="1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R137" i="33" s="1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R943" i="33" s="1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864" i="33" l="1"/>
  <c r="R1017" i="33"/>
  <c r="S1017" i="33" s="1"/>
  <c r="R424" i="33"/>
  <c r="S424" i="33" s="1"/>
  <c r="T424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T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S943" i="33"/>
  <c r="T943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S25" i="33"/>
  <c r="U25" i="33" s="1"/>
  <c r="V25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S864" i="33"/>
  <c r="T864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U211" i="33"/>
  <c r="V211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S368" i="33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S137" i="33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T401" i="33" l="1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<sst xmlns="http://schemas.openxmlformats.org/spreadsheetml/2006/main" count="2721" uniqueCount="921">
  <si>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</si>
  <si>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</si>
  <si>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</si>
  <si>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</si>
  <si>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</si>
  <si>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</si>
  <si>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</si>
  <si>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</si>
  <si>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</si>
  <si>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</si>
  <si>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</si>
  <si>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</si>
  <si>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</si>
  <si>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</si>
  <si>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</si>
  <si>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</si>
  <si>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</si>
  <si>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</si>
  <si>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</si>
  <si>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</si>
  <si>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</si>
  <si>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</si>
  <si>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</si>
  <si>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</si>
  <si>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</si>
  <si>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</si>
  <si>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</si>
  <si>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</si>
  <si>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</si>
  <si>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</si>
  <si>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</si>
  <si>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</si>
  <si>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</si>
  <si>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</si>
  <si>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</si>
  <si>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</si>
  <si>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</si>
  <si>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</si>
  <si>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</si>
  <si>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</si>
  <si>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</si>
  <si>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</si>
  <si>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</si>
  <si>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</si>
  <si>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</si>
  <si>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</si>
  <si>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</si>
  <si>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</si>
  <si>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</si>
  <si>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</si>
  <si>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</si>
  <si>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</si>
  <si>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</si>
  <si>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</si>
  <si>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</si>
  <si>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</si>
  <si>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</si>
  <si>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</si>
  <si>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</si>
  <si>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</si>
  <si>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</si>
  <si>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</si>
  <si>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</si>
  <si>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</si>
  <si>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</si>
  <si>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</si>
  <si>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</si>
  <si>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</si>
  <si>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</si>
  <si>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</si>
  <si>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</si>
  <si>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</si>
  <si>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</si>
  <si>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</si>
  <si>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</si>
  <si>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</si>
  <si>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</si>
  <si>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</si>
  <si>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</si>
  <si>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</si>
  <si>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</si>
  <si>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</si>
  <si>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</si>
  <si>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</si>
  <si>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</si>
  <si>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</si>
  <si>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</si>
  <si>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</si>
  <si>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</si>
  <si>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</si>
  <si>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</si>
  <si>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</si>
  <si>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</si>
  <si>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</si>
  <si>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</si>
  <si>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</si>
  <si>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</si>
  <si>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</si>
  <si>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</si>
  <si>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</si>
  <si>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</si>
  <si>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</si>
  <si>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</si>
  <si>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</si>
  <si>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</si>
  <si>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</si>
  <si>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</si>
  <si>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</si>
  <si>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</si>
  <si>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</si>
  <si>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</si>
  <si>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</si>
  <si>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</si>
  <si>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</si>
  <si>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</si>
  <si>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</si>
  <si>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</si>
  <si>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</si>
  <si>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</si>
  <si>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</si>
  <si>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</si>
  <si>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</si>
  <si>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</si>
  <si>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</si>
  <si>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</si>
  <si>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</si>
  <si>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</si>
  <si>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</si>
  <si>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</si>
  <si>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</si>
  <si>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</si>
  <si>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</si>
  <si>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</si>
  <si>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</si>
  <si>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</si>
  <si>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</si>
  <si>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</si>
  <si>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</si>
  <si>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</si>
  <si>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</si>
  <si>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</si>
  <si>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</si>
  <si>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</si>
  <si>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</si>
  <si>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</si>
  <si>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</si>
  <si>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</si>
  <si>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</si>
  <si>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</si>
  <si>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</si>
  <si>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</si>
  <si>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</si>
  <si>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</si>
  <si>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</si>
  <si>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</si>
  <si>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</si>
  <si>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</si>
  <si>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</si>
  <si>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</si>
  <si>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</si>
  <si>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</si>
  <si>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</si>
  <si>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</si>
  <si>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</si>
  <si>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</si>
  <si>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</si>
  <si>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</si>
  <si>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</si>
  <si>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</si>
  <si>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</si>
  <si>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</si>
  <si>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</si>
  <si>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</si>
  <si>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</si>
  <si>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</si>
  <si>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</si>
  <si>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</si>
  <si>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</si>
  <si>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</si>
  <si>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</si>
  <si>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</si>
  <si>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</si>
  <si>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</si>
  <si>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</si>
  <si>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</si>
  <si>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</si>
  <si>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</si>
  <si>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</si>
  <si>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</si>
  <si>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</si>
  <si>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</si>
  <si>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</si>
  <si>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</si>
  <si>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</si>
  <si>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</si>
  <si>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</si>
  <si>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</si>
  <si>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</si>
  <si>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</si>
  <si>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</si>
  <si>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</si>
  <si>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</si>
  <si>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</si>
  <si>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</si>
  <si>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</si>
  <si>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</si>
  <si>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</si>
  <si>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</si>
  <si>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</si>
  <si>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</si>
  <si>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</si>
  <si>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</si>
  <si>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</si>
  <si>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</si>
  <si>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</si>
  <si>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</si>
  <si>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</si>
  <si>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</si>
  <si>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</si>
  <si>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</si>
  <si>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</si>
  <si>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</si>
  <si>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</si>
  <si>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</si>
  <si>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</si>
  <si>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</si>
  <si>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</si>
  <si>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</si>
  <si>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</si>
  <si>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</si>
  <si>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</si>
  <si>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</si>
  <si>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</si>
  <si>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</si>
  <si>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</si>
  <si>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</si>
  <si>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</si>
  <si>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</si>
  <si>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</si>
  <si>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</si>
  <si>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</si>
  <si>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</si>
  <si>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</si>
  <si>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</si>
  <si>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</si>
  <si>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</si>
  <si>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</si>
  <si>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</si>
  <si>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</si>
  <si>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</si>
  <si>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</si>
  <si>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</si>
  <si>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</si>
  <si>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</si>
  <si>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</si>
  <si>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</si>
  <si>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</si>
  <si>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</si>
  <si>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</si>
  <si>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</si>
  <si>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</si>
  <si>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</si>
  <si>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</si>
  <si>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</si>
  <si>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</si>
  <si>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</si>
  <si>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</si>
  <si>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</si>
  <si>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</si>
  <si>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</si>
  <si>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</si>
  <si>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</si>
  <si>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</si>
  <si>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</si>
  <si>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</si>
  <si>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</si>
  <si>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</si>
  <si>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</si>
  <si>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</si>
  <si>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</si>
  <si>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</si>
  <si>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</si>
  <si>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</si>
  <si>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</si>
  <si>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</si>
  <si>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</si>
  <si>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</si>
  <si>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</si>
  <si>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</si>
  <si>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</si>
  <si>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</si>
  <si>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</si>
  <si>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</si>
  <si>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</si>
  <si>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</si>
  <si>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</si>
  <si>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</si>
  <si>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</si>
  <si>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</si>
  <si>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</si>
  <si>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</si>
  <si>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</si>
  <si>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</si>
  <si>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</si>
  <si>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</si>
  <si>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</si>
  <si>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</si>
  <si>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</si>
  <si>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</si>
  <si>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</si>
  <si>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</si>
  <si>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</si>
  <si>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</si>
  <si>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</si>
  <si>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</si>
  <si>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</si>
  <si>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</si>
  <si>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</si>
  <si>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</si>
  <si>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</si>
  <si>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</si>
  <si>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</si>
  <si>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</si>
  <si>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</si>
  <si>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</si>
  <si>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</si>
  <si>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</si>
  <si>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</si>
  <si>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</si>
  <si>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</si>
  <si>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</si>
  <si>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</si>
  <si>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</si>
  <si>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</si>
  <si>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</si>
  <si>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</si>
  <si>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</si>
  <si>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</si>
  <si>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</si>
  <si>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</si>
  <si>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</si>
  <si>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</si>
  <si>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</si>
  <si>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</si>
  <si>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</si>
  <si>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</si>
  <si>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</si>
  <si>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</si>
  <si>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</si>
  <si>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</si>
  <si>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</si>
  <si>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</si>
  <si>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</si>
  <si>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</si>
  <si>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</si>
  <si>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</si>
  <si>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</si>
  <si>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</si>
  <si>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</si>
  <si>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</si>
  <si>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</si>
  <si>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</si>
  <si>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</si>
  <si>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</si>
  <si>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</si>
  <si>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</si>
  <si>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</si>
  <si>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</si>
  <si>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</si>
  <si>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</si>
  <si>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</si>
  <si>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</si>
  <si>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</si>
  <si>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</si>
  <si>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</si>
  <si>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</si>
  <si>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</si>
  <si>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</si>
  <si>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</si>
  <si>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</si>
  <si>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</si>
  <si>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</si>
  <si>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</si>
  <si>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</si>
  <si>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</si>
  <si>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</si>
  <si>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</si>
  <si>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</si>
  <si>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</si>
  <si>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</si>
  <si>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</si>
  <si>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</si>
  <si>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</si>
  <si>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</si>
  <si>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</si>
  <si>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</si>
  <si>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</si>
  <si>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</si>
  <si>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</si>
  <si>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</si>
  <si>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</si>
  <si>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</si>
  <si>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</si>
  <si>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</si>
  <si>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</si>
  <si>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</si>
  <si>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</si>
  <si>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</si>
  <si>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</si>
  <si>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</si>
  <si>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</si>
  <si>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</si>
  <si>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</si>
  <si>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</si>
  <si>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</si>
  <si>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</si>
  <si>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</si>
  <si>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</si>
  <si>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</si>
  <si>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</si>
  <si>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</si>
  <si>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</si>
  <si>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</si>
  <si>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</si>
  <si>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</si>
  <si>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</si>
  <si>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</si>
  <si>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</si>
  <si>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</si>
  <si>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</si>
  <si>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</si>
  <si>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</si>
  <si>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</si>
  <si>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</si>
  <si>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</si>
  <si>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</si>
  <si>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</si>
  <si>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</si>
  <si>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</si>
  <si>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</si>
  <si>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</si>
  <si>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</si>
  <si>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</si>
  <si>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</si>
  <si>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</si>
  <si>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</si>
  <si>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</si>
  <si>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</si>
  <si>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</si>
  <si>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</si>
  <si>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</si>
  <si>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</si>
  <si>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</si>
  <si>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</si>
  <si>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</si>
  <si>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</si>
  <si>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</si>
  <si>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</si>
  <si>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</si>
  <si>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</si>
  <si>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</si>
  <si>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</si>
  <si>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</si>
  <si>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</si>
  <si>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</si>
  <si>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</si>
  <si>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</si>
  <si>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</si>
  <si>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</si>
  <si>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</si>
  <si>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</si>
  <si>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</si>
  <si>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</si>
  <si>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</si>
  <si>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</si>
  <si>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</si>
  <si>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</si>
  <si>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</si>
  <si>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</si>
  <si>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</si>
  <si>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</si>
  <si>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</si>
  <si>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</si>
  <si>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</si>
  <si>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</si>
  <si>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</si>
  <si>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</si>
  <si>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</si>
  <si>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</si>
  <si>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</si>
  <si>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</si>
  <si>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</si>
  <si>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</si>
  <si>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</si>
  <si>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</si>
  <si>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</si>
  <si>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</si>
  <si>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</si>
  <si>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</si>
  <si>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</si>
  <si>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</si>
  <si>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</si>
  <si>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</si>
  <si>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</si>
  <si>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</si>
  <si>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</si>
  <si>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</si>
  <si>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</si>
  <si>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</si>
  <si>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</si>
  <si>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</si>
  <si>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</si>
  <si>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</si>
  <si>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</si>
  <si>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</si>
  <si>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</si>
  <si>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</si>
  <si>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</si>
  <si>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</si>
  <si>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</si>
  <si>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</si>
  <si>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</si>
  <si>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</si>
  <si>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</si>
  <si>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</si>
  <si>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</si>
  <si>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</si>
  <si>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</si>
  <si>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</si>
  <si>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</si>
  <si>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</si>
  <si>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</si>
  <si>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</si>
  <si>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</si>
  <si>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</si>
  <si>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</si>
  <si>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</si>
  <si>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</si>
  <si>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</si>
  <si>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</si>
  <si>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</si>
  <si>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</si>
  <si>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</si>
  <si>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</si>
  <si>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</si>
  <si>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</si>
  <si>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</si>
  <si>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</si>
  <si>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</si>
  <si>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</si>
  <si>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</si>
  <si>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</si>
  <si>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</si>
  <si>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</si>
  <si>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</si>
  <si>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</si>
  <si>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</si>
  <si>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</si>
  <si>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</si>
  <si>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</si>
  <si>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</si>
  <si>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</si>
  <si>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</si>
  <si>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</si>
  <si>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</si>
  <si>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</si>
  <si>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</si>
  <si>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</si>
  <si>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</si>
  <si>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</si>
  <si>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</si>
  <si>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</si>
  <si>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</si>
  <si>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</si>
  <si>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</si>
  <si>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</si>
  <si>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</si>
  <si>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</si>
  <si>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</si>
  <si>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</si>
  <si>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</si>
  <si>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</si>
  <si>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</si>
  <si>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</si>
  <si>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</si>
  <si>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</si>
  <si>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</si>
  <si>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</si>
  <si>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</si>
  <si>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</si>
  <si>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</si>
  <si>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</si>
  <si>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</si>
  <si>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</si>
  <si>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</si>
  <si>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</si>
  <si>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</si>
  <si>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</si>
  <si>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</si>
  <si>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</si>
  <si>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</si>
  <si>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</si>
  <si>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</si>
  <si>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</si>
  <si>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</si>
  <si>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</si>
  <si>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</si>
  <si>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</si>
  <si>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</si>
  <si>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</si>
  <si>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</si>
  <si>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</si>
  <si>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</si>
  <si>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</si>
  <si>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</si>
  <si>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</si>
  <si>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</si>
  <si>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</si>
  <si>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</si>
  <si>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</si>
  <si>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</si>
  <si>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</si>
  <si>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</si>
  <si>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</si>
  <si>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</si>
  <si>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</si>
  <si>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</si>
  <si>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</si>
  <si>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</si>
  <si>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</si>
  <si>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</si>
  <si>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</si>
  <si>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</si>
  <si>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</si>
  <si>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</si>
  <si>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</si>
  <si>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</si>
  <si>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</si>
  <si>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</si>
  <si>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</si>
  <si>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</si>
  <si>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</si>
  <si>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</si>
  <si>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</si>
  <si>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</si>
  <si>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</si>
  <si>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</si>
  <si>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</si>
  <si>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</si>
  <si>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</si>
  <si>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</si>
  <si>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</si>
  <si>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</si>
  <si>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</si>
  <si>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</si>
  <si>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</si>
  <si>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</si>
  <si>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</si>
  <si>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</si>
  <si>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</si>
  <si>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</si>
  <si>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</si>
  <si>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</si>
  <si>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</si>
  <si>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</si>
  <si>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</si>
  <si>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</si>
  <si>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</si>
  <si>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</si>
  <si>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</si>
  <si>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</si>
  <si>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</si>
  <si>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</si>
  <si>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</si>
  <si>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</si>
  <si>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</si>
  <si>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</si>
  <si>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</si>
  <si>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</si>
  <si>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</si>
  <si>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</si>
  <si>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</si>
  <si>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</si>
  <si>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</si>
  <si>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</si>
  <si>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</si>
  <si>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</si>
  <si>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</si>
  <si>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</si>
  <si>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</si>
  <si>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</si>
  <si>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</si>
  <si>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</si>
  <si>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</si>
  <si>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</si>
  <si>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</si>
  <si>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</si>
  <si>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</si>
  <si>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</si>
  <si>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</si>
  <si>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</si>
  <si>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</si>
  <si>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</si>
  <si>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</si>
  <si>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</si>
  <si>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</si>
  <si>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</si>
  <si>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</si>
  <si>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</si>
  <si>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</si>
  <si>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</si>
  <si>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</si>
  <si>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</si>
  <si>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</si>
  <si>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</si>
  <si>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</si>
  <si>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</si>
  <si>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</si>
  <si>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</si>
  <si>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</si>
  <si>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</si>
  <si>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</si>
  <si>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</si>
  <si>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</si>
  <si>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</si>
  <si>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</si>
  <si>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</si>
  <si>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</si>
  <si>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</si>
  <si>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</si>
  <si>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</si>
  <si>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</si>
  <si>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</si>
  <si>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</si>
  <si>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</si>
  <si>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</si>
  <si>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</si>
  <si>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</si>
  <si>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</si>
  <si>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</si>
  <si>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</si>
  <si>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</si>
  <si>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</si>
  <si>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</si>
  <si>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</si>
  <si>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</si>
  <si>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</si>
  <si>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</si>
  <si>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</si>
  <si>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</si>
  <si>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</si>
  <si>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</si>
  <si>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</si>
  <si>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</si>
  <si>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</si>
  <si>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</si>
  <si>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</si>
  <si>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</si>
  <si>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</si>
  <si>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</si>
  <si>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</si>
  <si>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</si>
  <si>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</si>
  <si>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</si>
  <si>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</si>
  <si>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</si>
  <si>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</si>
  <si>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</si>
  <si>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</si>
  <si>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</si>
  <si>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</si>
  <si>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</si>
  <si>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</si>
  <si>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</si>
  <si>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</si>
  <si>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</si>
  <si>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</si>
  <si>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</si>
  <si>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</si>
  <si>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</si>
  <si>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</si>
  <si>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</si>
  <si>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</si>
  <si>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</si>
  <si>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</si>
  <si>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</si>
  <si>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</si>
  <si>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</si>
  <si>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</si>
  <si>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</si>
  <si>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</si>
  <si>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</si>
  <si>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</si>
  <si>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</si>
  <si>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</si>
  <si>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</si>
  <si>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</si>
  <si>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</si>
  <si>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</si>
  <si>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</si>
  <si>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</si>
  <si>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</si>
  <si>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</si>
  <si>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</si>
  <si>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</si>
  <si>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</si>
  <si>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</si>
  <si>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</si>
  <si>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</si>
  <si>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</si>
  <si>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</si>
  <si>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</si>
  <si>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</si>
  <si>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</si>
  <si>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</si>
  <si>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</si>
  <si>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</si>
  <si>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</si>
  <si>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</si>
  <si>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</si>
  <si>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</si>
  <si>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</si>
  <si>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</si>
  <si>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</si>
  <si>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</si>
  <si>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</si>
  <si>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</si>
  <si>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</si>
  <si>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</si>
  <si>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</si>
  <si>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</si>
  <si>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</si>
  <si>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</si>
  <si>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</si>
  <si>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</si>
  <si>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</si>
  <si>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</si>
  <si>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</si>
  <si>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</si>
  <si>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</si>
  <si>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</si>
  <si>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</si>
  <si>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</si>
  <si>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</si>
  <si>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</si>
  <si>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</si>
  <si>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</si>
  <si>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</si>
  <si>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</si>
  <si>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</si>
  <si>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</si>
  <si>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</si>
  <si>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</si>
  <si>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</si>
  <si>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</si>
  <si>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</si>
  <si>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</si>
  <si>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</si>
  <si>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</si>
  <si>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</si>
  <si>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</si>
  <si>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</si>
  <si>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</si>
  <si>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</si>
  <si>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</si>
  <si>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</si>
  <si>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</si>
  <si>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</si>
  <si>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</si>
  <si>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</si>
  <si>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</si>
  <si>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</si>
  <si>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</si>
  <si>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</si>
  <si>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</si>
  <si>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</si>
  <si>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</si>
  <si>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</si>
  <si>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</si>
  <si>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</si>
  <si>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</si>
  <si>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</si>
  <si>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</si>
  <si>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</si>
  <si>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</si>
  <si>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</si>
  <si>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</si>
  <si>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</si>
  <si>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</si>
  <si>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</si>
  <si>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</si>
  <si>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</si>
  <si>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</si>
  <si>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</si>
  <si>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</si>
  <si>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</si>
  <si>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</si>
  <si>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</si>
  <si>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</si>
  <si>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</si>
  <si>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</si>
  <si>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</si>
  <si>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</si>
  <si>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</si>
  <si>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</si>
  <si>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</si>
  <si>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Blade: Shun Setup</t>
  </si>
  <si>
    <t>Blade: Hi Setup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</si>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</sst>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908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909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910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911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1</v>
      </c>
      <c r="K30" s="10">
        <v>1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3971.5718882800238</v>
      </c>
      <c r="C33" s="7">
        <f ca="1">Data!C265</f>
        <v>2757.954751061468</v>
      </c>
      <c r="I33" t="s">
        <v>852</v>
      </c>
      <c r="J33" s="10">
        <v>1</v>
      </c>
      <c r="K33" s="10">
        <v>1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3050.1672101990584</v>
      </c>
      <c r="C34" s="6">
        <f ca="1">Data!C273</f>
        <v>2028.840276642919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2.5378402021526236</v>
      </c>
      <c r="C36" s="4">
        <f ca="1">Data!E283</f>
        <v>2.3516948675947029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24020.547014153639</v>
      </c>
      <c r="C37" s="7">
        <f ca="1">Data!E282</f>
        <v>18061.678072188588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34099.761817969891</v>
      </c>
      <c r="C39" s="7">
        <f ca="1">Data!E285</f>
        <v>24547.54610531827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318.26876579317371</v>
      </c>
      <c r="C40" s="7">
        <f ca="1">Data!E284</f>
        <v>311.81011263819295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6428.4841271787664</v>
      </c>
      <c r="C43" s="8">
        <f ca="1">Data!E286</f>
        <v>4723.5567629845036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5291.8658843825906</v>
      </c>
      <c r="C48" s="6"/>
      <c r="I48" s="202" t="s">
        <v>737</v>
      </c>
      <c r="J48" s="213">
        <v>1</v>
      </c>
      <c r="K48" s="213">
        <v>1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1</v>
      </c>
      <c r="K50" s="10">
        <v>1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834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835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898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0">
        <f t="shared" ca="1" si="12"/>
        <v>0</v>
      </c>
    </row>
    <row r="11" spans="1:47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-</v>
      </c>
      <c r="Y17" t="s">
        <v>22</v>
      </c>
      <c r="Z17" s="33" t="s">
        <v>807</v>
      </c>
      <c r="AA17">
        <f t="shared" ca="1" si="11"/>
        <v>0</v>
      </c>
      <c r="AB17">
        <f t="shared" ca="1" si="11"/>
        <v>0</v>
      </c>
      <c r="AC17">
        <f t="shared" ca="1" si="11"/>
        <v>37</v>
      </c>
      <c r="AD17">
        <f t="shared" ca="1" si="11"/>
        <v>5</v>
      </c>
      <c r="AE17">
        <f t="shared" ca="1" si="11"/>
        <v>33</v>
      </c>
      <c r="AF17">
        <f t="shared" ca="1" si="11"/>
        <v>32</v>
      </c>
      <c r="AG17">
        <f t="shared" ca="1" si="11"/>
        <v>0</v>
      </c>
      <c r="AH17">
        <f t="shared" ca="1" si="11"/>
        <v>51</v>
      </c>
      <c r="AI17" s="2">
        <f t="shared" ca="1" si="11"/>
        <v>0</v>
      </c>
      <c r="AJ17" s="2">
        <f t="shared" ca="1" si="11"/>
        <v>0.05</v>
      </c>
      <c r="AK17" s="2">
        <f t="shared" ca="1" si="11"/>
        <v>0</v>
      </c>
      <c r="AL17" s="2">
        <f t="shared" ca="1" si="11"/>
        <v>0</v>
      </c>
      <c r="AM17" s="2">
        <f t="shared" ca="1" si="11"/>
        <v>7.0000000000000007E-2</v>
      </c>
      <c r="AN17" s="2">
        <f t="shared" ca="1" si="11"/>
        <v>0</v>
      </c>
      <c r="AO17" s="35">
        <f t="shared" ca="1" si="11"/>
        <v>91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46</v>
      </c>
      <c r="AT17">
        <f t="shared" ca="1" si="11"/>
        <v>0</v>
      </c>
      <c r="AU17" s="200">
        <f t="shared" ca="1" si="12"/>
        <v>0</v>
      </c>
    </row>
    <row r="18" spans="1:47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236</v>
      </c>
      <c r="H22">
        <f t="shared" ca="1" si="18"/>
        <v>78</v>
      </c>
      <c r="I22">
        <f t="shared" ca="1" si="18"/>
        <v>165</v>
      </c>
      <c r="J22">
        <f t="shared" ca="1" si="18"/>
        <v>236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119</v>
      </c>
      <c r="V22">
        <f ca="1">SUM(V3:V20)</f>
        <v>42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173</v>
      </c>
      <c r="AD22">
        <f t="shared" ca="1" si="21"/>
        <v>222</v>
      </c>
      <c r="AE22">
        <f t="shared" ca="1" si="21"/>
        <v>170</v>
      </c>
      <c r="AF22">
        <f t="shared" ca="1" si="21"/>
        <v>82</v>
      </c>
      <c r="AG22">
        <f t="shared" ca="1" si="21"/>
        <v>130</v>
      </c>
      <c r="AH22">
        <f t="shared" ca="1" si="21"/>
        <v>315</v>
      </c>
      <c r="AI22" s="2">
        <f t="shared" ca="1" si="21"/>
        <v>0.13</v>
      </c>
      <c r="AJ22" s="2">
        <f t="shared" ca="1" si="21"/>
        <v>0.37</v>
      </c>
      <c r="AK22" s="2">
        <f t="shared" ca="1" si="21"/>
        <v>0</v>
      </c>
      <c r="AL22" s="2">
        <f t="shared" ca="1" si="21"/>
        <v>0</v>
      </c>
      <c r="AM22" s="2">
        <f t="shared" ca="1" si="21"/>
        <v>0.25</v>
      </c>
      <c r="AN22" s="2">
        <f t="shared" ca="1" si="21"/>
        <v>0.06</v>
      </c>
      <c r="AO22" s="2">
        <f ca="1">SUM(AO3:AO20)/1024</f>
        <v>0.375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183</v>
      </c>
      <c r="AT22">
        <f ca="1">SUM(AT3:AT20)</f>
        <v>45</v>
      </c>
      <c r="AU22" s="200">
        <f ca="1">SUM(AU3:AU20)</f>
        <v>0.1</v>
      </c>
    </row>
    <row r="23" spans="1:47">
      <c r="A23" s="9" t="s">
        <v>102</v>
      </c>
      <c r="B23" s="8">
        <f ca="1">Data!D286</f>
        <v>6428.4841271787664</v>
      </c>
      <c r="Y23" s="9" t="s">
        <v>102</v>
      </c>
      <c r="Z23" s="8">
        <f ca="1">Data!E286</f>
        <v>4723.5567629845036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876</v>
      </c>
      <c r="AA30">
        <f t="shared" ca="1" si="25"/>
        <v>0</v>
      </c>
      <c r="AB30">
        <f t="shared" ca="1" si="25"/>
        <v>0</v>
      </c>
      <c r="AC30">
        <f t="shared" ca="1" si="25"/>
        <v>10</v>
      </c>
      <c r="AD30">
        <f t="shared" ca="1" si="25"/>
        <v>10</v>
      </c>
      <c r="AE30">
        <f t="shared" ca="1" si="25"/>
        <v>0</v>
      </c>
      <c r="AF30">
        <f t="shared" ca="1" si="25"/>
        <v>0</v>
      </c>
      <c r="AG30">
        <f t="shared" ca="1" si="25"/>
        <v>15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790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807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885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=</v>
      </c>
      <c r="Y33" t="s">
        <v>70</v>
      </c>
      <c r="Z33" s="32" t="s">
        <v>885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807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879</v>
      </c>
      <c r="AA35">
        <f t="shared" ca="1" si="25"/>
        <v>0</v>
      </c>
      <c r="AB35">
        <f t="shared" ca="1" si="25"/>
        <v>19</v>
      </c>
      <c r="AC35">
        <f t="shared" ca="1" si="25"/>
        <v>49</v>
      </c>
      <c r="AD35">
        <f t="shared" ca="1" si="25"/>
        <v>42</v>
      </c>
      <c r="AE35">
        <f t="shared" ca="1" si="25"/>
        <v>19</v>
      </c>
      <c r="AF35">
        <f t="shared" ca="1" si="25"/>
        <v>0</v>
      </c>
      <c r="AG35">
        <f t="shared" ca="1" si="25"/>
        <v>50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11</v>
      </c>
      <c r="AU35" s="200">
        <f t="shared" ca="1" si="26"/>
        <v>0.06</v>
      </c>
    </row>
    <row r="36" spans="1:47">
      <c r="A36" t="s">
        <v>19</v>
      </c>
      <c r="B36" s="32" t="s">
        <v>829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880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838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760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759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881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753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832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-</v>
      </c>
      <c r="Y41" t="s">
        <v>22</v>
      </c>
      <c r="Z41" s="32" t="s">
        <v>700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821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807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187</v>
      </c>
      <c r="E46">
        <f t="shared" ref="E46:R46" ca="1" si="32">SUM(E27:E44)</f>
        <v>230</v>
      </c>
      <c r="F46">
        <f ca="1">SUM(F27:F44)</f>
        <v>315</v>
      </c>
      <c r="G46">
        <f ca="1">SUM(G27:G44)</f>
        <v>117</v>
      </c>
      <c r="H46">
        <f t="shared" ca="1" si="32"/>
        <v>135</v>
      </c>
      <c r="I46">
        <f t="shared" ca="1" si="32"/>
        <v>328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0.26</v>
      </c>
      <c r="O46" s="2">
        <f t="shared" ca="1" si="32"/>
        <v>0.11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152</v>
      </c>
      <c r="AC46">
        <f t="shared" ref="AC46:AU46" ca="1" si="33">SUM(AC27:AC44)</f>
        <v>322</v>
      </c>
      <c r="AD46">
        <f ca="1">SUM(AD27:AD44)</f>
        <v>215</v>
      </c>
      <c r="AE46">
        <f ca="1">SUM(AE27:AE44)</f>
        <v>87</v>
      </c>
      <c r="AF46">
        <f t="shared" ca="1" si="33"/>
        <v>56</v>
      </c>
      <c r="AG46">
        <f t="shared" ca="1" si="33"/>
        <v>375</v>
      </c>
      <c r="AH46" s="2">
        <f t="shared" ca="1" si="33"/>
        <v>0.13</v>
      </c>
      <c r="AI46" s="2">
        <f t="shared" ca="1" si="33"/>
        <v>0.17</v>
      </c>
      <c r="AJ46" s="2">
        <f t="shared" ca="1" si="33"/>
        <v>0</v>
      </c>
      <c r="AK46" s="2">
        <f t="shared" ca="1" si="33"/>
        <v>0</v>
      </c>
      <c r="AL46" s="2">
        <f t="shared" ca="1" si="33"/>
        <v>0.19</v>
      </c>
      <c r="AM46" s="2">
        <f t="shared" ca="1" si="33"/>
        <v>0</v>
      </c>
      <c r="AN46" s="2">
        <f t="shared" ca="1" si="33"/>
        <v>0.05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40</v>
      </c>
      <c r="AU46" s="200">
        <f t="shared" ca="1" si="33"/>
        <v>0.2</v>
      </c>
    </row>
    <row r="47" spans="1:47">
      <c r="A47" s="9" t="s">
        <v>101</v>
      </c>
      <c r="B47" s="133">
        <f ca="1">Data!D282</f>
        <v>24020.547014153639</v>
      </c>
      <c r="Y47" s="9" t="s">
        <v>101</v>
      </c>
      <c r="Z47" s="133">
        <f ca="1">Data!E282</f>
        <v>18061.678072188588</v>
      </c>
    </row>
    <row r="48" spans="1:47">
      <c r="A48" s="31" t="s">
        <v>527</v>
      </c>
      <c r="B48" s="4">
        <f ca="1">Data!D283</f>
        <v>2.5378402021526236</v>
      </c>
      <c r="Y48" s="31" t="s">
        <v>527</v>
      </c>
      <c r="Z48" s="4">
        <f ca="1">Data!E283</f>
        <v>2.3516948675947029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45.42578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907</v>
      </c>
    </row>
    <row r="3" spans="1:2">
      <c r="A3" s="202"/>
    </row>
    <row r="4" spans="1:2">
      <c r="A4" s="9" t="s">
        <v>906</v>
      </c>
    </row>
    <row r="5" spans="1:2">
      <c r="A5" s="20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0.5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301</v>
      </c>
      <c r="E34" s="7">
        <f ca="1">$I3+HLOOKUP($A34, INDIRECT(E$31), MATCH("Total", Slots, 0)+1, 0) + IF(AND(Setup!$K9=1,Setup!$I$9="Boost-Str"), E$32, 0) + IF(Setup!$K28=1, E$33, 0) + IF(Setup!$K29=1, E$33, 0) + IF(Setup!$K30=1, E$33, 0)</f>
        <v>266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436</v>
      </c>
    </row>
    <row r="36" spans="1:9">
      <c r="A36" s="24" t="s">
        <v>42</v>
      </c>
      <c r="B36" s="68">
        <f ca="1">$H5+HLOOKUP($A36, INDIRECT(B$31), MATCH("Total", Slots, 0)+1, 0)</f>
        <v>342</v>
      </c>
      <c r="C36" s="58">
        <f ca="1">$I5+HLOOKUP($A36, INDIRECT(C$31), MATCH("Total", Slots, 0)+1, 0)</f>
        <v>276</v>
      </c>
      <c r="D36" s="68">
        <f ca="1">$H5+HLOOKUP($A36, INDIRECT(D$31), MATCH("Total", Slots, 0)+1, 0)</f>
        <v>421</v>
      </c>
      <c r="E36" s="68">
        <f ca="1">$I5+HLOOKUP($A36, INDIRECT(E$31), MATCH("Total", Slots, 0)+1, 0)</f>
        <v>321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164.05</v>
      </c>
      <c r="D37" s="59">
        <f ca="1">$H6+HLOOKUP($A37, INDIRECT(D$31), MATCH("Total", Slots, 0)+1, 0)</f>
        <v>199.05</v>
      </c>
      <c r="E37" s="59">
        <f ca="1">$I6+HLOOKUP($A37, INDIRECT(E$31), MATCH("Total", Slots, 0)+1, 0)</f>
        <v>169.05</v>
      </c>
    </row>
    <row r="38" spans="1:9">
      <c r="A38" s="31" t="s">
        <v>498</v>
      </c>
      <c r="B38" s="35">
        <f ca="1">B34-$L$6</f>
        <v>13</v>
      </c>
      <c r="C38" s="67">
        <f ca="1">C34-$L$6</f>
        <v>6</v>
      </c>
      <c r="D38" s="35">
        <f ca="1">D34-$L$6</f>
        <v>20</v>
      </c>
      <c r="E38" s="35">
        <f ca="1">E34-$L$6</f>
        <v>-15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6</v>
      </c>
      <c r="D39" s="70">
        <f ca="1">IF(D38&lt;20, TRUNC(8 - D38/5), 4)</f>
        <v>4</v>
      </c>
      <c r="E39" s="70">
        <f ca="1">IF(E38&lt;20, TRUNC(8 - E38/5), 4)</f>
        <v>11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58</v>
      </c>
      <c r="C44" s="88">
        <f>((IF(Setup!K$31=1,60+(6*Setup!N$31)+IF(Setup!N$32&gt;0,Setup!N$32,0),0)+(IF(Setup!K$32=1,45+(4.5*Setup!N$31)+IF(Setup!N$32&gt;0,Setup!N$32,0),0))+(IF(Setup!K$33=1,42+4*Setup!N$33,0)))*IF(Setup!K$25=1,2,1))</f>
        <v>58</v>
      </c>
      <c r="D44" s="68">
        <f>((IF(Setup!J$31=1,60+(6*Setup!M$31)+IF(Setup!M$32&gt;0,Setup!M$32,0),0)+(IF(Setup!J$32=1,45+(4.5*Setup!M$31)+IF(Setup!M$32&gt;0,Setup!M$32,0),0))+(IF(Setup!J$33=1,42+4*Setup!M$33,0)))*IF(Setup!J$25=1,2,1))</f>
        <v>58</v>
      </c>
      <c r="E44" s="68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2215</v>
      </c>
      <c r="C59" s="62">
        <f ca="1">C55 + TRUNC(C$34*C57) + C$40 + C$41 + C$43 + $F$9 + Data!$H$9 + HLOOKUP("Att", INDIRECT(C$31), MATCH("Total", Slots, 0)+1, 0)</f>
        <v>2173</v>
      </c>
      <c r="D59" s="37">
        <f ca="1">D55 + TRUNC(D$34*D57) + D$40 + D$41 + D$43 + $E$9 + $H$9 + HLOOKUP("Att", INDIRECT(D$31), MATCH("Total", Slots, 0)+1, 0)</f>
        <v>2132</v>
      </c>
      <c r="E59" s="37">
        <f ca="1">E55 + TRUNC(E$34*E57) + E$40 + E$41 + E$43 + $F$9 + $H$9 + HLOOKUP("Att", INDIRECT(E$31), MATCH("Total", Slots, 0)+1, 0)</f>
        <v>2018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1320</v>
      </c>
      <c r="C60" s="61">
        <f ca="1">C56 + TRUNC(C$35*C58) + C$44 + C$50 + C$45 + C$46 + C$47 + C$48 + C$49 + C$51 + $E$10 + $H$10 + HLOOKUP("Acc", INDIRECT(C$31), MATCH("Total", Slots, 0)+1, 0)</f>
        <v>1384</v>
      </c>
      <c r="D60" s="38">
        <f ca="1">D56 + TRUNC(D$35*D58) + D$44 + D$50 + D$45 + D$46 + D$47 + D$48 + D$49 + D$51 + $E$10 + $H$10 + HLOOKUP("Acc", INDIRECT(D$31), MATCH("Total", Slots, 0)+1, 0)</f>
        <v>1403</v>
      </c>
      <c r="E60" s="38">
        <f ca="1">E56 + TRUNC(E$35*E58) + E$44 + E$50 + E$45 + E$46 + E$47 + E$48 + E$49 + E$51 + $E$10 + $H$10 + HLOOKUP("Acc", INDIRECT(E$31), MATCH("Total", Slots, 0)+1, 0)</f>
        <v>1519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553</v>
      </c>
      <c r="C63" s="63">
        <f ca="1">IF(AND(Setup!$G$10=1, $D$1="War"), TRUNC(C59*25%), 0)</f>
        <v>543</v>
      </c>
      <c r="D63" s="29">
        <f ca="1">IF(AND(Setup!$F$10=1, $D$1="War"), TRUNC(D59*25%), 0)</f>
        <v>533</v>
      </c>
      <c r="E63" s="29">
        <f ca="1">IF(AND(Setup!$G$10=1, $D$1="War"), TRUNC(E59*25%), 0)</f>
        <v>504</v>
      </c>
    </row>
    <row r="64" spans="1:13">
      <c r="A64" s="24" t="s">
        <v>121</v>
      </c>
      <c r="B64" s="29">
        <f ca="1">IF(Setup!$J$35=1, TRUNC(B59*Setup!$M$35), 0)</f>
        <v>1550</v>
      </c>
      <c r="C64" s="63">
        <f ca="1">IF(Setup!$K$35=1, TRUNC(C59*Setup!$N$35), 0)</f>
        <v>1521</v>
      </c>
      <c r="D64" s="29">
        <f ca="1">IF(Setup!$J$35=1, TRUNC(D59*Setup!$M$35), 0)</f>
        <v>1492</v>
      </c>
      <c r="E64" s="29">
        <f ca="1">IF(Setup!$K$35=1, TRUNC(E59*Setup!$N$35), 0)</f>
        <v>1412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2393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 ca="1">IF(Setup!$J$50=1, FLOOR(Setup!$M$50*B59, 1), 0)</f>
        <v>1366</v>
      </c>
      <c r="C68" s="211">
        <f ca="1">IF(Setup!$K$50=1, FLOOR(Setup!$N$50*C59, 1), 0)</f>
        <v>1340</v>
      </c>
      <c r="D68" s="29">
        <f ca="1">IF(Setup!$J$50=1, FLOOR(Setup!$M$50*D59, 1), 0)</f>
        <v>1315</v>
      </c>
      <c r="E68" s="29">
        <f ca="1">IF(Setup!$K$50=1, FLOOR(Setup!$N$50*E59, 1), 0)</f>
        <v>1245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5684</v>
      </c>
      <c r="C72" s="125">
        <f ca="1">C59+C61+C63+C64+C67+C68+C65</f>
        <v>5577</v>
      </c>
      <c r="D72" s="39">
        <f ca="1">D59+D61+D63+D64+D67+D68+D65+D66</f>
        <v>5472</v>
      </c>
      <c r="E72" s="39">
        <f ca="1">E59+E61+E63+E64+E67+E66+E68+E65</f>
        <v>7572</v>
      </c>
      <c r="M72" s="200"/>
    </row>
    <row r="73" spans="1:13">
      <c r="A73" s="26" t="s">
        <v>504</v>
      </c>
      <c r="B73" s="126">
        <f ca="1">B60+B62</f>
        <v>1425</v>
      </c>
      <c r="C73" s="127">
        <f ca="1">C60+C62</f>
        <v>1489</v>
      </c>
      <c r="D73" s="126">
        <f ca="1">D60+D62</f>
        <v>1508</v>
      </c>
      <c r="E73" s="126">
        <f ca="1">E60+E62</f>
        <v>1624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0.2</v>
      </c>
    </row>
    <row r="76" spans="1:13">
      <c r="A76" s="14" t="s">
        <v>37</v>
      </c>
      <c r="B76" s="151">
        <f ca="1">MAX(B72/$O$3-$N$3, 0)</f>
        <v>11.233201581027668</v>
      </c>
      <c r="C76" s="224">
        <f ca="1">MAX(C72/$P$3-$N$3, 0)</f>
        <v>11.021739130434783</v>
      </c>
      <c r="D76" s="151">
        <f ca="1">MAX(D72/FLOOR(($O$3-$N$3)*IF(Setup!$B$24="Blade: Kamu",0.75,1),1), 0)</f>
        <v>10.814229249011857</v>
      </c>
      <c r="E76" s="151">
        <f ca="1">MAX(E72/FLOOR(($P$3-$N$3)*IF(Setup!$C$24="Blade: Kamu",0.75,1),1), 0)</f>
        <v>14.964426877470355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5.0199999999999996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4.0199999999999996</v>
      </c>
    </row>
    <row r="80" spans="1:13">
      <c r="A80" s="31" t="s">
        <v>548</v>
      </c>
      <c r="B80" s="137">
        <f ca="1">B76</f>
        <v>11.233201581027668</v>
      </c>
      <c r="C80" s="139">
        <f ca="1">C76</f>
        <v>11.021739130434783</v>
      </c>
      <c r="D80" s="137">
        <f ca="1">D76</f>
        <v>10.814229249011857</v>
      </c>
      <c r="E80" s="137">
        <f ca="1">E76</f>
        <v>14.964426877470355</v>
      </c>
      <c r="F80" s="44"/>
    </row>
    <row r="81" spans="1:6">
      <c r="A81" s="31" t="s">
        <v>549</v>
      </c>
      <c r="B81" s="137">
        <f ca="1">B80+MIN(B80*(152/1024) - (752/1024), -0.375)</f>
        <v>10.858201581027668</v>
      </c>
      <c r="C81" s="139">
        <f ca="1">C80+MIN(C80*(152/1024) - (752/1024), -0.375)</f>
        <v>10.646739130434783</v>
      </c>
      <c r="D81" s="137">
        <f ca="1">D80+MIN(D80*(152/1024) - (752/1024), -0.375)</f>
        <v>10.439229249011857</v>
      </c>
      <c r="E81" s="137">
        <f ca="1">E80+MIN(E80*(152/1024) - (752/1024), -0.375)</f>
        <v>14.589426877470355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10.858201581027668</v>
      </c>
      <c r="C83" s="139">
        <f ca="1">MAX(C81,C82)</f>
        <v>10.646739130434783</v>
      </c>
      <c r="D83" s="137">
        <f ca="1">MAX(D81,D82)</f>
        <v>10.439229249011857</v>
      </c>
      <c r="E83" s="137">
        <f ca="1">MAX(E81,E82)</f>
        <v>14.589426877470355</v>
      </c>
      <c r="F83" s="44"/>
    </row>
    <row r="84" spans="1:6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3.6850000000000005</v>
      </c>
      <c r="E84" s="226">
        <f ca="1">MIN(MAX(MAX(E81,E82), 0),E$79)</f>
        <v>4.0199999999999996</v>
      </c>
      <c r="F84" s="44"/>
    </row>
    <row r="85" spans="1:6">
      <c r="A85" s="31" t="s">
        <v>553</v>
      </c>
      <c r="B85" s="137">
        <f ca="1">B80 + MAX(MIN(B80 * 0.25, 0.375), 0.25)</f>
        <v>11.608201581027668</v>
      </c>
      <c r="C85" s="139">
        <f ca="1">C80 + MAX(MIN(C80 * 0.25, 0.375), 0.25)</f>
        <v>11.396739130434783</v>
      </c>
      <c r="D85" s="137">
        <f ca="1">D80 + MAX(MIN(D80 * 0.25, 0.375), 0.25)</f>
        <v>11.189229249011857</v>
      </c>
      <c r="E85" s="137">
        <f ca="1">E80 + MAX(MIN(E80 * 0.25, 0.375), 0.25)</f>
        <v>15.339426877470355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11.608201581027668</v>
      </c>
      <c r="C87" s="139">
        <f ca="1">MAX(C85,C86)</f>
        <v>11.396739130434783</v>
      </c>
      <c r="D87" s="137">
        <f ca="1">MAX(D85,D86)</f>
        <v>11.189229249011857</v>
      </c>
      <c r="E87" s="137">
        <f ca="1">MAX(E85,E86)</f>
        <v>15.339426877470355</v>
      </c>
      <c r="F87" s="44"/>
    </row>
    <row r="88" spans="1:6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3.6850000000000005</v>
      </c>
      <c r="E88" s="226">
        <f ca="1">MIN(MAX(E85,E86),$E$79)</f>
        <v>4.0199999999999996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3.7587000000000006</v>
      </c>
      <c r="E94" s="230">
        <f t="shared" ca="1" si="3"/>
        <v>4.1003999999999996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12.233201581027668</v>
      </c>
      <c r="C96" s="139">
        <f ca="1">C76+1</f>
        <v>12.021739130434783</v>
      </c>
      <c r="D96" s="137">
        <f ca="1">D76+1</f>
        <v>11.814229249011857</v>
      </c>
      <c r="E96" s="137">
        <f ca="1">E76+1</f>
        <v>15.964426877470355</v>
      </c>
      <c r="F96" s="44"/>
    </row>
    <row r="97" spans="1:6">
      <c r="A97" s="31" t="s">
        <v>549</v>
      </c>
      <c r="B97" s="137">
        <f ca="1">B96+MIN(B96*(152/1024) - (752/1024), -0.375)</f>
        <v>11.858201581027668</v>
      </c>
      <c r="C97" s="139">
        <f ca="1">C96+MIN(C96*(152/1024) - (752/1024), -0.375)</f>
        <v>11.646739130434783</v>
      </c>
      <c r="D97" s="137">
        <f ca="1">D96+MIN(D96*(152/1024) - (752/1024), -0.375)</f>
        <v>11.439229249011857</v>
      </c>
      <c r="E97" s="137">
        <f ca="1">E96+MIN(E96*(152/1024) - (752/1024), -0.375)</f>
        <v>15.589426877470355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11.858201581027668</v>
      </c>
      <c r="C99" s="139">
        <f ca="1">MAX(C97,C98)</f>
        <v>11.646739130434783</v>
      </c>
      <c r="D99" s="137">
        <f ca="1">MAX(D97,D98)</f>
        <v>11.439229249011857</v>
      </c>
      <c r="E99" s="137">
        <f ca="1">MAX(E97,E98)</f>
        <v>15.589426877470355</v>
      </c>
      <c r="F99" s="44"/>
    </row>
    <row r="100" spans="1:6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4.6850000000000005</v>
      </c>
      <c r="E100" s="233">
        <f t="shared" ca="1" si="4"/>
        <v>5.0199999999999996</v>
      </c>
      <c r="F100" s="44"/>
    </row>
    <row r="101" spans="1:6">
      <c r="A101" s="31" t="s">
        <v>553</v>
      </c>
      <c r="B101" s="137">
        <f ca="1">B96 + MAX(MIN(B96 * 0.25, 0.375), 0.25)</f>
        <v>12.608201581027668</v>
      </c>
      <c r="C101" s="139">
        <f ca="1">C96 + MAX(MIN(C96 * 0.25, 0.375), 0.25)</f>
        <v>12.396739130434783</v>
      </c>
      <c r="D101" s="137">
        <f ca="1">D96 + MAX(MIN(D96 * 0.25, 0.375), 0.25)</f>
        <v>12.189229249011857</v>
      </c>
      <c r="E101" s="137">
        <f ca="1">E96 + MAX(MIN(E96 * 0.25, 0.375), 0.25)</f>
        <v>16.339426877470355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12.608201581027668</v>
      </c>
      <c r="C103" s="139">
        <f ca="1">MAX(C101,C102)</f>
        <v>12.396739130434783</v>
      </c>
      <c r="D103" s="137">
        <f ca="1">MAX(D101,D102)</f>
        <v>12.189229249011857</v>
      </c>
      <c r="E103" s="137">
        <f ca="1">MAX(E101,E102)</f>
        <v>16.339426877470355</v>
      </c>
      <c r="F103" s="44"/>
    </row>
    <row r="104" spans="1:6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4.6850000000000005</v>
      </c>
      <c r="E104" s="226">
        <f t="shared" ca="1" si="5"/>
        <v>5.0199999999999996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4.7787000000000006</v>
      </c>
      <c r="E110" s="228">
        <f t="shared" ca="1" si="7"/>
        <v>5.1204000000000001</v>
      </c>
      <c r="F110" s="44"/>
    </row>
    <row r="111" spans="1:6">
      <c r="A111" t="s">
        <v>39</v>
      </c>
      <c r="B111" s="5">
        <f ca="1">((B73-($N$4+$O$4))/2)/100+75%</f>
        <v>1.605</v>
      </c>
      <c r="C111" s="130">
        <f ca="1">((C73-($N$4+$P$4))/2)/100+75%</f>
        <v>1.925</v>
      </c>
      <c r="D111" s="45">
        <f ca="1">((D73-($N$4+$O$4))/2)/100+75%</f>
        <v>2.02</v>
      </c>
      <c r="E111" s="5">
        <f ca="1">((E73-($N$4+$P$4))/2)/100+75%</f>
        <v>2.6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3</v>
      </c>
      <c r="D115" s="31">
        <f ca="1">TRUNC(MAX(MIN(TRUNC((D$38+D$39)/2), (8+D114)*2), (0-D114)*2)/2)</f>
        <v>6</v>
      </c>
      <c r="E115" s="31">
        <f ca="1">TRUNC(MAX(MIN(TRUNC((E$38+E$39)/2), (8+E114)*2), (0-E114)*2)/2)</f>
        <v>-1</v>
      </c>
    </row>
    <row r="116" spans="1:6">
      <c r="A116" s="26" t="s">
        <v>509</v>
      </c>
      <c r="B116" s="70">
        <f ca="1">B113+B115</f>
        <v>157</v>
      </c>
      <c r="C116" s="71">
        <f ca="1">C113+C115</f>
        <v>169</v>
      </c>
      <c r="D116" s="70">
        <f ca="1">D113+D115</f>
        <v>159</v>
      </c>
      <c r="E116" s="70">
        <f ca="1">E113+E115</f>
        <v>165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1981</v>
      </c>
      <c r="C124" s="62">
        <f ca="1">C120 + TRUNC(C$34*C122) + C$40 + C$41 + C$43 + $F$9 + $H$9 + HLOOKUP("Att", INDIRECT(C$31), MATCH("Total", Slots, 0)+1, 0)</f>
        <v>1942</v>
      </c>
      <c r="D124" s="37">
        <f ca="1">D120 + TRUNC(D$34*D122) + D$40 + D$41 + D$43 + $E$9 + $H$9 + HLOOKUP("Att", INDIRECT(D$31), MATCH("Total", Slots, 0)+1, 0)</f>
        <v>1894</v>
      </c>
      <c r="E124" s="37">
        <f ca="1">E120 + TRUNC(E$34*E122) + E$40 + E$41 + E$43 + $F$9 + $H$9 + HLOOKUP("Att", INDIRECT(E$31), MATCH("Total", Slots, 0)+1, 0)</f>
        <v>1798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1241</v>
      </c>
      <c r="C125" s="61">
        <f ca="1">C121 + TRUNC(C$35*C123) + C$44 + C$45 + C$50 + C$46 + C$47 + C$48 + C$49 + C$51 + $E$10 + $H$10 + HLOOKUP("Acc", INDIRECT(C$31), MATCH("Total", Slots, 0)+1, 0)</f>
        <v>1305</v>
      </c>
      <c r="D125" s="38">
        <f ca="1">D121 + TRUNC(D$35*D123) + D$44 + D$45 + D$50 + D$46 + D$47 + D$48 + D$49 + D$51 + $E$10 + $H$10 + HLOOKUP("Acc", INDIRECT(D$31), MATCH("Total", Slots, 0)+1, 0)</f>
        <v>1324</v>
      </c>
      <c r="E125" s="38">
        <f ca="1">E121 + TRUNC(E$35*E123) + E$44 + E$45 + E$50 + E$46 + E$47 + E$48 + E$49 + E$51 + $E$10 + $H$10 + HLOOKUP("Acc", INDIRECT(E$31), MATCH("Total", Slots, 0)+1, 0)</f>
        <v>1440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495</v>
      </c>
      <c r="C128" s="63">
        <f ca="1">IF(AND(Setup!$G$10=1, $D$1="War"), TRUNC(C124*25%), 0)</f>
        <v>485</v>
      </c>
      <c r="D128" s="29">
        <f ca="1">IF(AND(Setup!$F$10=1, $D$1="War"), TRUNC(D124*25%), 0)</f>
        <v>473</v>
      </c>
      <c r="E128" s="29">
        <f ca="1">IF(AND(Setup!$G$10=1, $D$1="War"), TRUNC(E124*25%), 0)</f>
        <v>449</v>
      </c>
      <c r="F128" s="44"/>
    </row>
    <row r="129" spans="1:13">
      <c r="A129" s="24" t="s">
        <v>121</v>
      </c>
      <c r="B129" s="29">
        <f ca="1">IF(Setup!$J$35=1, TRUNC(B124*Setup!$M$35), 0)</f>
        <v>1386</v>
      </c>
      <c r="C129" s="63">
        <f ca="1">IF(Setup!$K$35=1, TRUNC(C124*Setup!$N$35), 0)</f>
        <v>1359</v>
      </c>
      <c r="D129" s="29">
        <f ca="1">IF(Setup!$J$35=1, TRUNC(D124*Setup!$M$35), 0)</f>
        <v>1325</v>
      </c>
      <c r="E129" s="29">
        <f ca="1">IF(Setup!$K$35=1, TRUNC(E124*Setup!$N$35), 0)</f>
        <v>1258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2132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 ca="1">IF(Setup!$J$50=1, FLOOR(Setup!$M$50*B124, 1), 0)</f>
        <v>1222</v>
      </c>
      <c r="C133" s="211">
        <f ca="1">IF(Setup!$K$50=1, FLOOR(Setup!$N$50*C124, 1), 0)</f>
        <v>1198</v>
      </c>
      <c r="D133" s="29">
        <f ca="1">IF(Setup!$J$50=1, FLOOR(Setup!$M$50*D124, 1), 0)</f>
        <v>1168</v>
      </c>
      <c r="E133" s="29">
        <f ca="1">IF(Setup!$K$50=1, FLOOR(Setup!$N$50*E124, 1), 0)</f>
        <v>1109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5084</v>
      </c>
      <c r="C137" s="125">
        <f ca="1">C124+C126+C128+C129+C132+C133+C130</f>
        <v>4984</v>
      </c>
      <c r="D137" s="39">
        <f ca="1">D124+D126+D128+D129+D132+D133+D130+D131</f>
        <v>4860</v>
      </c>
      <c r="E137" s="39">
        <f ca="1">E124+E126+E128+E129+E132+E133+E130+E131</f>
        <v>6746</v>
      </c>
      <c r="F137" s="44"/>
      <c r="M137" s="200"/>
    </row>
    <row r="138" spans="1:13">
      <c r="A138" s="26" t="s">
        <v>504</v>
      </c>
      <c r="B138" s="126">
        <f ca="1">B125+B127</f>
        <v>1346</v>
      </c>
      <c r="C138" s="127">
        <f ca="1">C125+C127</f>
        <v>1410</v>
      </c>
      <c r="D138" s="126">
        <f ca="1">D125+D127</f>
        <v>1429</v>
      </c>
      <c r="E138" s="126">
        <f ca="1">E125+E127</f>
        <v>1545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1.2</v>
      </c>
      <c r="F139" s="44" t="s">
        <v>892</v>
      </c>
    </row>
    <row r="140" spans="1:13">
      <c r="A140" s="82" t="s">
        <v>37</v>
      </c>
      <c r="B140" s="128">
        <f ca="1">MAX(B137/$O$3-$N$3, 0)</f>
        <v>10.047430830039525</v>
      </c>
      <c r="C140" s="129">
        <f ca="1">MAX(C137/$P$3-$N$3, 0)</f>
        <v>9.849802371541502</v>
      </c>
      <c r="D140" s="128">
        <f ca="1">MAX(D137/FLOOR(($O$3-$N$3)*IF(Setup!$B$24="Blade: Kamu",0.75,1),1), 0)</f>
        <v>9.6047430830039531</v>
      </c>
      <c r="E140" s="128">
        <f ca="1">MAX(E137/FLOOR(($P$3-$N$3)*IF(Setup!$C$24="Blade: Kamu",0.75,1),1), 0)</f>
        <v>13.33201581027668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10.047430830039525</v>
      </c>
      <c r="C142" s="139">
        <f ca="1">C140</f>
        <v>9.849802371541502</v>
      </c>
      <c r="D142" s="137">
        <f ca="1">D140</f>
        <v>9.6047430830039531</v>
      </c>
      <c r="E142" s="137">
        <f ca="1">E140</f>
        <v>13.33201581027668</v>
      </c>
      <c r="F142" s="44"/>
    </row>
    <row r="143" spans="1:13">
      <c r="A143" s="31" t="s">
        <v>549</v>
      </c>
      <c r="B143" s="137">
        <f ca="1">B142+MIN(B142*(152/1024) - (752/1024), -0.375)</f>
        <v>9.6724308300395254</v>
      </c>
      <c r="C143" s="139">
        <f ca="1">C142+MIN(C142*(152/1024) - (752/1024), -0.375)</f>
        <v>9.474802371541502</v>
      </c>
      <c r="D143" s="137">
        <f ca="1">D142+MIN(D142*(152/1024) - (752/1024), -0.375)</f>
        <v>9.2297430830039531</v>
      </c>
      <c r="E143" s="137">
        <f ca="1">E142+MIN(E142*(152/1024) - (752/1024), -0.375)</f>
        <v>12.95701581027668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9.6724308300395254</v>
      </c>
      <c r="C145" s="139">
        <f ca="1">MAX(C143,C144)</f>
        <v>9.474802371541502</v>
      </c>
      <c r="D145" s="137">
        <f ca="1">MAX(D143,D144)</f>
        <v>9.2297430830039531</v>
      </c>
      <c r="E145" s="137">
        <f ca="1">MAX(E143,E144)</f>
        <v>12.95701581027668</v>
      </c>
      <c r="F145" s="44"/>
    </row>
    <row r="146" spans="1:6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3.6850000000000005</v>
      </c>
      <c r="E146" s="226">
        <f t="shared" ca="1" si="8"/>
        <v>4.0199999999999996</v>
      </c>
      <c r="F146" s="44"/>
    </row>
    <row r="147" spans="1:6">
      <c r="A147" s="31" t="s">
        <v>553</v>
      </c>
      <c r="B147" s="137">
        <f ca="1">B142 + MAX(MIN(B142 * 0.25, 0.375), 0.25)</f>
        <v>10.422430830039525</v>
      </c>
      <c r="C147" s="139">
        <f ca="1">C142 + MAX(MIN(C142 * 0.25, 0.375), 0.25)</f>
        <v>10.224802371541502</v>
      </c>
      <c r="D147" s="137">
        <f ca="1">D142 + MAX(MIN(D142 * 0.25, 0.375), 0.25)</f>
        <v>9.9797430830039531</v>
      </c>
      <c r="E147" s="137">
        <f ca="1">E142 + MAX(MIN(E142 * 0.25, 0.375), 0.25)</f>
        <v>13.70701581027668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10.422430830039525</v>
      </c>
      <c r="C149" s="139">
        <f ca="1">MAX(C147,C148)</f>
        <v>10.224802371541502</v>
      </c>
      <c r="D149" s="137">
        <f ca="1">MAX(D147,D148)</f>
        <v>9.9797430830039531</v>
      </c>
      <c r="E149" s="137">
        <f ca="1">MAX(E147,E148)</f>
        <v>13.70701581027668</v>
      </c>
      <c r="F149" s="44"/>
    </row>
    <row r="150" spans="1:6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3.6850000000000005</v>
      </c>
      <c r="E150" s="226">
        <f t="shared" ca="1" si="9"/>
        <v>4.0199999999999996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3.7587000000000006</v>
      </c>
      <c r="E156" s="230">
        <f t="shared" ca="1" si="11"/>
        <v>4.1003999999999996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11.047430830039525</v>
      </c>
      <c r="C158" s="139">
        <f ca="1">C140+1</f>
        <v>10.849802371541502</v>
      </c>
      <c r="D158" s="137">
        <f ca="1">D140+1</f>
        <v>10.604743083003953</v>
      </c>
      <c r="E158" s="137">
        <f ca="1">E140+1</f>
        <v>14.33201581027668</v>
      </c>
      <c r="F158" s="44"/>
    </row>
    <row r="159" spans="1:6">
      <c r="A159" s="31" t="s">
        <v>549</v>
      </c>
      <c r="B159" s="137">
        <f ca="1">B158+MIN(B158*(152/1024) - (752/1024), -0.375)</f>
        <v>10.672430830039525</v>
      </c>
      <c r="C159" s="139">
        <f ca="1">C158+MIN(C158*(152/1024) - (752/1024), -0.375)</f>
        <v>10.474802371541502</v>
      </c>
      <c r="D159" s="137">
        <f ca="1">D158+MIN(D158*(152/1024) - (752/1024), -0.375)</f>
        <v>10.229743083003953</v>
      </c>
      <c r="E159" s="137">
        <f ca="1">E158+MIN(E158*(152/1024) - (752/1024), -0.375)</f>
        <v>13.95701581027668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10.672430830039525</v>
      </c>
      <c r="C161" s="139">
        <f ca="1">MAX(C159,C160)</f>
        <v>10.474802371541502</v>
      </c>
      <c r="D161" s="137">
        <f ca="1">MAX(D159,D160)</f>
        <v>10.229743083003953</v>
      </c>
      <c r="E161" s="137">
        <f ca="1">MAX(E159,E160)</f>
        <v>13.95701581027668</v>
      </c>
      <c r="F161" s="44"/>
    </row>
    <row r="162" spans="1:6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4.6850000000000005</v>
      </c>
      <c r="E162" s="226">
        <f t="shared" ca="1" si="12"/>
        <v>5.0199999999999996</v>
      </c>
      <c r="F162" s="44"/>
    </row>
    <row r="163" spans="1:6">
      <c r="A163" s="31" t="s">
        <v>553</v>
      </c>
      <c r="B163" s="137">
        <f ca="1">B158 + MAX(MIN(B158 * 0.25, 0.375), 0.25)</f>
        <v>11.422430830039525</v>
      </c>
      <c r="C163" s="139">
        <f ca="1">C158 + MAX(MIN(C158 * 0.25, 0.375), 0.25)</f>
        <v>11.224802371541502</v>
      </c>
      <c r="D163" s="137">
        <f ca="1">D158 + MAX(MIN(D158 * 0.25, 0.375), 0.25)</f>
        <v>10.979743083003953</v>
      </c>
      <c r="E163" s="137">
        <f ca="1">E158 + MAX(MIN(E158 * 0.25, 0.375), 0.25)</f>
        <v>14.70701581027668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11.422430830039525</v>
      </c>
      <c r="C165" s="139">
        <f ca="1">MAX(C163,C164)</f>
        <v>11.224802371541502</v>
      </c>
      <c r="D165" s="137">
        <f ca="1">MAX(D163,D164)</f>
        <v>10.979743083003953</v>
      </c>
      <c r="E165" s="137">
        <f ca="1">MAX(E163,E164)</f>
        <v>14.70701581027668</v>
      </c>
      <c r="F165" s="44"/>
    </row>
    <row r="166" spans="1:6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4.6850000000000005</v>
      </c>
      <c r="E166" s="226">
        <f t="shared" ca="1" si="13"/>
        <v>5.0199999999999996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4.7787000000000006</v>
      </c>
      <c r="E172" s="228">
        <f t="shared" ca="1" si="15"/>
        <v>5.1204000000000001</v>
      </c>
      <c r="F172" s="44"/>
    </row>
    <row r="173" spans="1:6">
      <c r="A173" t="s">
        <v>39</v>
      </c>
      <c r="B173" s="5">
        <f ca="1">((B138-($N$4+$O$4))/2)/100+75%</f>
        <v>1.21</v>
      </c>
      <c r="C173" s="130">
        <f ca="1">((C138-($N$4+$P$4))/2)/100+75%</f>
        <v>1.53</v>
      </c>
      <c r="D173" s="45">
        <f ca="1">((D138-($N$4+$O$4))/2)/100+75%</f>
        <v>1.625</v>
      </c>
      <c r="E173" s="5">
        <f ca="1">((E138-($N$4+$P$4))/2)/100+75%</f>
        <v>2.2050000000000001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3</v>
      </c>
      <c r="D177" s="31">
        <f ca="1">TRUNC(MAX(MIN(TRUNC((D$38+D$39)/2), (8+D176)*2), (0-D176)*2)/2)</f>
        <v>6</v>
      </c>
      <c r="E177" s="31">
        <f ca="1">TRUNC(MAX(MIN(TRUNC((E$38+E$39)/2), (8+E176)*2), (0-E176)*2)/2)</f>
        <v>-1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120</v>
      </c>
      <c r="D178" s="70">
        <f ca="1">D175+D177</f>
        <v>123</v>
      </c>
      <c r="E178" s="70">
        <f ca="1">E175+E177</f>
        <v>116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2059</v>
      </c>
      <c r="C187" s="62">
        <f ca="1">C182 + TRUNC(C$34*C184) + C186 + C$40 + C$41 + C$43 + $H$9 + HLOOKUP("R.Att", INDIRECT(C$31), MATCH("Total", Slots, 0)+1, 0)</f>
        <v>2042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1084</v>
      </c>
      <c r="C188" s="61">
        <f ca="1">C183 + TRUNC(C$36*C185) + C$45 + C$46 + C$47 + C$48 + C$51 + $H$10 + HLOOKUP("R.Acc", INDIRECT(C$31), MATCH("Total", Slots, 0)+1, 0)</f>
        <v>1099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514</v>
      </c>
      <c r="C193" s="63">
        <f ca="1">IF(AND(Setup!$G$10=1, $D$1="War"), TRUNC(C187*25%), 0)</f>
        <v>510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1441</v>
      </c>
      <c r="C194" s="63">
        <f ca="1">IF(Setup!$K$35=1, TRUNC(C187*Setup!$N$35), 0)</f>
        <v>1429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 ca="1">IF(Setup!$J$50=1, FLOOR(Setup!$M$50*B187, 1), 0)</f>
        <v>1270</v>
      </c>
      <c r="C197" s="211">
        <f ca="1">IF(Setup!$K$50=1, FLOOR(Setup!$N$50*C187, 1), 0)</f>
        <v>1259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5284</v>
      </c>
      <c r="C201" s="125">
        <f ca="1">C187+C189+C193+C194+C196+C197</f>
        <v>5240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1347</v>
      </c>
      <c r="C202" s="127">
        <f ca="1">C188+C190+C191+C192+$C$50 + (IF(Setup!K$33=1, 42 + 4*Setup!N33, 0))*IF(Setup!K25=1, 2, 1)</f>
        <v>1362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>
      <c r="A204" s="26" t="s">
        <v>664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1.2150000000000001</v>
      </c>
      <c r="C206" s="130">
        <f ca="1">((C202-($N$4+$P$4))/2)/100+75%</f>
        <v>1.29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6</v>
      </c>
      <c r="D210" s="31"/>
      <c r="E210" s="31"/>
    </row>
    <row r="211" spans="1:5">
      <c r="A211" s="26" t="s">
        <v>509</v>
      </c>
      <c r="B211" s="70">
        <f ca="1">B208+B210</f>
        <v>110</v>
      </c>
      <c r="C211" s="71">
        <f ca="1">C208+C210</f>
        <v>107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125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141</v>
      </c>
      <c r="D215" s="70"/>
      <c r="E215" s="70"/>
    </row>
    <row r="216" spans="1:5">
      <c r="A216" s="119" t="s">
        <v>665</v>
      </c>
      <c r="B216" s="68">
        <f ca="1">B36-$L$5</f>
        <v>52</v>
      </c>
      <c r="C216" s="88">
        <f ca="1">C36-$L$5</f>
        <v>-14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0.25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0.55000000000000004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0.23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202" t="s">
        <v>817</v>
      </c>
      <c r="H226" s="200">
        <f ca="1">TRUNC(B234*(1+B235/100))</f>
        <v>113</v>
      </c>
      <c r="I226" s="200">
        <f ca="1">TRUNC(C234*(1+C235/100))</f>
        <v>117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0.37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0.17</v>
      </c>
      <c r="G227" s="202" t="s">
        <v>818</v>
      </c>
      <c r="H227">
        <f ca="1">TRUNC(B213*(1+B214/100))</f>
        <v>139</v>
      </c>
      <c r="I227" s="200">
        <f ca="1">TRUNC(C213*(1+C214/100))</f>
        <v>141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26</v>
      </c>
      <c r="I229" s="200">
        <f ca="1">TRUNC(I227-I226, 1)</f>
        <v>24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5</v>
      </c>
      <c r="I230" s="200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261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130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47</v>
      </c>
      <c r="E234" s="66">
        <f t="shared" ca="1" si="16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125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120</v>
      </c>
    </row>
    <row r="236" spans="1:9">
      <c r="A236" s="26" t="s">
        <v>820</v>
      </c>
      <c r="B236" s="70">
        <f ca="1">TRUNC(B234*(1+B235/100)+H230)</f>
        <v>118</v>
      </c>
      <c r="C236" s="71">
        <f ca="1">TRUNC(C234*(1+C235/100)+I230)</f>
        <v>122</v>
      </c>
      <c r="D236" s="70">
        <f t="shared" ref="D236" ca="1" si="17">TRUNC(D234*(1+D235/100))</f>
        <v>87</v>
      </c>
      <c r="E236" s="70">
        <f ca="1">TRUNC(E234*(1+E235/100))</f>
        <v>114</v>
      </c>
    </row>
    <row r="237" spans="1:9">
      <c r="A237" s="24" t="s">
        <v>290</v>
      </c>
      <c r="B237" s="68">
        <f ca="1">B35-$L$5</f>
        <v>67</v>
      </c>
      <c r="C237" s="88">
        <f ca="1">C35-$L$5</f>
        <v>46</v>
      </c>
      <c r="D237" s="68">
        <f ca="1">D35-$L$5</f>
        <v>54</v>
      </c>
      <c r="E237" s="68">
        <f ca="1">E35-$L$5</f>
        <v>146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0.16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0.46</v>
      </c>
      <c r="D240" s="2">
        <f ca="1">MAX(MIN(D238+D239+Setup!$B$13+$B$16+$C$16+HLOOKUP($A240, INDIRECT(D$31), MATCH("Total", Slots, 0)+1, 0)-HLOOKUP($A240, INDIRECT(D$31), 3, 0) + IF(Setup!J38=1, Setup!M38, 0), 100%), 0)</f>
        <v>0.51</v>
      </c>
      <c r="E240" s="2">
        <f ca="1">MAX(MIN(E238+E239+Setup!$C$13+$B$16+$D$16+HLOOKUP($A240, INDIRECT(E$31), MATCH("Total", Slots, 0)+1, 0)-HLOOKUP($A240, INDIRECT(E$31), 3, 0) + IF(Setup!K38=1, Setup!N38, 0), 100%), 0)</f>
        <v>0.44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0.46</v>
      </c>
      <c r="D241" s="2">
        <f ca="1">MAX(MIN(D238+Setup!$B$13+$B$16+$C$16+HLOOKUP($A240, INDIRECT(D$31), MATCH("Total", Slots, 0)+1, 0)-HLOOKUP($A240, INDIRECT(D$31), 2, 0) + IF(Setup!J38=1, Setup!M38, 0), 100%), 0)</f>
        <v>0.51</v>
      </c>
      <c r="E241" s="2">
        <f ca="1">MAX(MIN(E238+Setup!$C$13+$B$16+$D$16+HLOOKUP($A240, INDIRECT(E$31), MATCH("Total", Slots, 0)+1, 0)-HLOOKUP($A240, INDIRECT(E$31), 2, 0) + IF(Setup!K38=1, Setup!N38, 0), 100%), 0)</f>
        <v>0.44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0.66</v>
      </c>
      <c r="D243" s="2">
        <f ca="1">MIN(D240+D242 + $L$8, 100%)</f>
        <v>0.71</v>
      </c>
      <c r="E243" s="2">
        <f ca="1">MIN(E240+E242 + $L$8, 100%)</f>
        <v>0.64</v>
      </c>
    </row>
    <row r="244" spans="1:13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0.66</v>
      </c>
      <c r="D244" s="2">
        <f ca="1">MIN(D241+D242 + $L$8, 100%)</f>
        <v>0.71</v>
      </c>
      <c r="E244" s="2">
        <f ca="1">MIN(E241+E242 + $L$8, 100%)</f>
        <v>0.64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0.11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1.1100000000000001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709.10600532000012</v>
      </c>
      <c r="C253" s="6">
        <f ca="1">C116*(C94*(100%-C243)+C110*C243*C246)</f>
        <v>780.97207188000016</v>
      </c>
      <c r="D253" s="73"/>
      <c r="E253" s="74"/>
    </row>
    <row r="254" spans="1:13">
      <c r="A254" s="24" t="s">
        <v>124</v>
      </c>
      <c r="B254" s="6">
        <f ca="1">B178*(B156*(100%-B244)+B172*B244*B246)</f>
        <v>546.50844996000012</v>
      </c>
      <c r="C254" s="6">
        <f ca="1">C178*(C156*(100%-C244)+C172*C244*C246)</f>
        <v>554.53638240000009</v>
      </c>
      <c r="D254" s="73"/>
      <c r="E254" s="74"/>
    </row>
    <row r="255" spans="1:13">
      <c r="A255" s="119" t="s">
        <v>663</v>
      </c>
      <c r="B255" s="6">
        <f ca="1">B211*B203*(1-B221) + B211*B204*B221*B246</f>
        <v>413.27000000000004</v>
      </c>
      <c r="C255" s="6">
        <f ca="1">C211*C203*(1-C221) + C211*C204*C221*C246</f>
        <v>409.91031250000003</v>
      </c>
      <c r="D255" s="73"/>
      <c r="E255" s="74"/>
    </row>
    <row r="256" spans="1:13">
      <c r="A256" t="s">
        <v>292</v>
      </c>
      <c r="B256" s="6">
        <f ca="1">AvgHitsPerHand1Set1</f>
        <v>1.8847619999999998</v>
      </c>
      <c r="C256" s="6">
        <f ca="1">AvgHitsPerHand1Set2</f>
        <v>1.8660509999999997</v>
      </c>
      <c r="D256" s="75"/>
    </row>
    <row r="257" spans="1:5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1.7906549999999999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 ca="1">IF(LEFT(Gear!$B3,7)="Kannagi", IF(RIGHT(Gear!$B3,3)="121", (G17*B256*B253)*2, (G17*B256*B253)), 0)</f>
        <v>1336.496052798934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0.32432399999999995</v>
      </c>
      <c r="C262" s="6">
        <f ca="1">(1-C228)*(1-C227)*C226*C112*2</f>
        <v>0.28690199999999999</v>
      </c>
      <c r="D262" s="75"/>
    </row>
    <row r="263" spans="1:5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0.27531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3971.5718882800238</v>
      </c>
      <c r="C265" s="76">
        <f ca="1">(C256*(C253+C251)) + (C257*(C254+C252)) + C255*C258 + C260 + C261 + C264</f>
        <v>2757.954751061468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3050.1672101990584</v>
      </c>
      <c r="C273" s="80">
        <f ca="1">C265/(C272/60)</f>
        <v>2028.840276642919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1.1000000000000001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24020.547014153639</v>
      </c>
      <c r="E282" s="84">
        <f ca="1">Weaponskill!R3 * E278 * E279</f>
        <v>18061.678072188588</v>
      </c>
      <c r="F282" s="31"/>
    </row>
    <row r="283" spans="1:7">
      <c r="A283" t="s">
        <v>285</v>
      </c>
      <c r="D283" s="85">
        <f ca="1">Weaponskill!Q2</f>
        <v>2.5378402021526236</v>
      </c>
      <c r="E283" s="85">
        <f ca="1">Weaponskill!R2</f>
        <v>2.3516948675947029</v>
      </c>
      <c r="G283" s="31"/>
    </row>
    <row r="284" spans="1:7">
      <c r="A284" t="s">
        <v>286</v>
      </c>
      <c r="D284" s="6">
        <f ca="1">D283*$B$272+120</f>
        <v>318.26876579317371</v>
      </c>
      <c r="E284" s="6">
        <f ca="1">E283*$C$272+120</f>
        <v>311.81011263819295</v>
      </c>
    </row>
    <row r="285" spans="1:7">
      <c r="A285" t="s">
        <v>287</v>
      </c>
      <c r="D285" s="6">
        <f ca="1">B265*D283+D282</f>
        <v>34099.761817969891</v>
      </c>
      <c r="E285" s="6">
        <f ca="1">C265*E283+E282</f>
        <v>24547.54610531827</v>
      </c>
    </row>
    <row r="286" spans="1:7">
      <c r="A286" t="s">
        <v>193</v>
      </c>
      <c r="D286" s="6">
        <f ca="1">D285/(D284/60)</f>
        <v>6428.4841271787664</v>
      </c>
      <c r="E286" s="6">
        <f ca="1">E285/(E284/60)</f>
        <v>4723.5567629845036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421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2.5378402021526236</v>
      </c>
      <c r="R2" s="93">
        <f ca="1">T1064+Set2OverTP</f>
        <v>2.3516948675947029</v>
      </c>
    </row>
    <row r="3" spans="1:28">
      <c r="A3" t="s">
        <v>49</v>
      </c>
      <c r="B3" s="35">
        <f ca="1">Set1MeleeTP</f>
        <v>118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21836.86092195785</v>
      </c>
      <c r="R3" s="46">
        <f ca="1">X1064</f>
        <v>16419.707338353259</v>
      </c>
    </row>
    <row r="4" spans="1:28">
      <c r="A4" t="s">
        <v>50</v>
      </c>
      <c r="B4">
        <f ca="1">Set1WSTP</f>
        <v>87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336</v>
      </c>
    </row>
    <row r="5" spans="1:28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1518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2.5900000000000003E-2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2475</v>
      </c>
      <c r="L10" s="1">
        <f ca="1">IF(J8=0, 0, MAX(MIN($J$8+$K$8+Data!D243, 100%), 1%))</f>
        <v>0.88589999999999991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495</v>
      </c>
      <c r="L11" s="1">
        <f ca="1">IF(J8=0, 0, MAX(MIN($J$8+$K$8+Data!D243, 100%), 1%))</f>
        <v>0.88589999999999991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0.88589999999999991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123</v>
      </c>
      <c r="K13">
        <f ca="1">IF(J13&gt;0, FLOOR((J13+$J$4) * IF(VLOOKUP($A$2, WeaponskillData, MATCH("FTPCarry", WeaponskillDataCols, 0), 0)=1, $L$7, 1), 1), 0)</f>
        <v>459</v>
      </c>
      <c r="L13" s="1">
        <f ca="1">IF(J8=0, 0, MAX(MIN($J$8+$K$8+Data!D244, 100%), 1%))</f>
        <v>0.88589999999999991</v>
      </c>
      <c r="AA13" s="7"/>
    </row>
    <row r="14" spans="1:28">
      <c r="I14" t="s">
        <v>37</v>
      </c>
      <c r="J14" s="6">
        <f ca="1">Data!D76</f>
        <v>10.814229249011857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300</v>
      </c>
      <c r="M18" s="7">
        <f ca="1">MAX(Set1MinTP-(L18+Set1Regain), 0)</f>
        <v>700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1520.089898423704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37890.773795720714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282</v>
      </c>
      <c r="M19" s="7">
        <f t="shared" ref="M19:M81" ca="1" si="12">MAX(Set1MinTP-(L19+Set1Regain), 0)</f>
        <v>718</v>
      </c>
      <c r="N19" s="44">
        <f t="shared" ref="N19:N81" ca="1" si="13">CEILING(M19/Set1MeleeTP, 1)</f>
        <v>7</v>
      </c>
      <c r="O19" s="94">
        <f t="shared" ref="O19:O81" ca="1" si="14">VLOOKUP(N19,AvgRoundsSet1,2)</f>
        <v>2.024607876260911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20.048213173681361</v>
      </c>
      <c r="Q19" s="94">
        <f t="shared" ca="1" si="1"/>
        <v>18.267422873331626</v>
      </c>
      <c r="R19" s="94">
        <f t="shared" ca="1" si="2"/>
        <v>1.9157818023506494</v>
      </c>
      <c r="S19" s="94">
        <f ca="1">R19*Set1ConserveTP + O19*(1-Set1ConserveTP)</f>
        <v>2.024607876260911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1605.8460417708486</v>
      </c>
      <c r="V19" s="4">
        <f t="shared" ca="1" si="4"/>
        <v>0</v>
      </c>
      <c r="W19" s="13">
        <f t="shared" ca="1" si="5"/>
        <v>35352.415015252212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0.41912675999999999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264</v>
      </c>
      <c r="M20" s="7">
        <f t="shared" ca="1" si="12"/>
        <v>736</v>
      </c>
      <c r="N20" s="44">
        <f t="shared" ca="1" si="13"/>
        <v>7</v>
      </c>
      <c r="O20" s="94">
        <f t="shared" ca="1" si="14"/>
        <v>2.024607876260911</v>
      </c>
      <c r="P20" s="94">
        <f t="shared" ca="1" si="0"/>
        <v>20.246078762609113</v>
      </c>
      <c r="Q20" s="94">
        <f t="shared" ca="1" si="1"/>
        <v>20.246078762609113</v>
      </c>
      <c r="R20" s="94">
        <f t="shared" ca="1" si="2"/>
        <v>2.0246078762609114</v>
      </c>
      <c r="S20" s="94">
        <f t="shared" ref="S20:S81" ca="1" si="18">R20*Set1ConserveTP + O20*(1-Set1ConserveTP)</f>
        <v>2.024607876260911</v>
      </c>
      <c r="T20" s="4">
        <f ca="1">K20*S20</f>
        <v>0</v>
      </c>
      <c r="U20" s="46">
        <f ca="1">MIN(L20+(S20+Set1OverTP)*AvgHitsPerRound1*Set1MeleeTP + Set1Regain + 10.5*Set1ConserveTP, 3000)</f>
        <v>1587.8460417708486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32814.056234783711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0.41912675999999999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246</v>
      </c>
      <c r="M21" s="7">
        <f t="shared" ca="1" si="12"/>
        <v>754</v>
      </c>
      <c r="N21" s="44">
        <f t="shared" ca="1" si="13"/>
        <v>7</v>
      </c>
      <c r="O21" s="94">
        <f t="shared" ca="1" si="14"/>
        <v>2.024607876260911</v>
      </c>
      <c r="P21" s="94">
        <f t="shared" ca="1" si="0"/>
        <v>20.246078762609113</v>
      </c>
      <c r="Q21" s="94">
        <f t="shared" ca="1" si="1"/>
        <v>20.246078762609113</v>
      </c>
      <c r="R21" s="94">
        <f t="shared" ca="1" si="2"/>
        <v>2.0246078762609114</v>
      </c>
      <c r="S21" s="94">
        <f t="shared" ca="1" si="18"/>
        <v>2.024607876260911</v>
      </c>
      <c r="T21" s="4">
        <f t="shared" ca="1" si="3"/>
        <v>0</v>
      </c>
      <c r="U21" s="46">
        <f t="shared" ca="1" si="15"/>
        <v>1569.8460417708486</v>
      </c>
      <c r="V21" s="4">
        <f t="shared" ca="1" si="4"/>
        <v>0</v>
      </c>
      <c r="W21" s="13">
        <f t="shared" ca="1" si="5"/>
        <v>30275.69745431521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0.41912675999999999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228</v>
      </c>
      <c r="M22" s="7">
        <f t="shared" ca="1" si="12"/>
        <v>772</v>
      </c>
      <c r="N22" s="44">
        <f t="shared" ca="1" si="13"/>
        <v>7</v>
      </c>
      <c r="O22" s="94">
        <f t="shared" ca="1" si="14"/>
        <v>2.024607876260911</v>
      </c>
      <c r="P22" s="94">
        <f t="shared" ca="1" si="0"/>
        <v>20.246078762609113</v>
      </c>
      <c r="Q22" s="94">
        <f t="shared" ca="1" si="1"/>
        <v>20.246078762609113</v>
      </c>
      <c r="R22" s="94">
        <f t="shared" ca="1" si="2"/>
        <v>2.0246078762609114</v>
      </c>
      <c r="S22" s="94">
        <f t="shared" ca="1" si="18"/>
        <v>2.024607876260911</v>
      </c>
      <c r="T22" s="4">
        <f t="shared" ca="1" si="3"/>
        <v>0</v>
      </c>
      <c r="U22" s="46">
        <f t="shared" ca="1" si="15"/>
        <v>1551.8460417708486</v>
      </c>
      <c r="V22" s="4">
        <f t="shared" ca="1" si="4"/>
        <v>0</v>
      </c>
      <c r="W22" s="13">
        <f t="shared" ca="1" si="5"/>
        <v>27737.338673846709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0.41912675999999999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210</v>
      </c>
      <c r="M23" s="7">
        <f t="shared" ca="1" si="12"/>
        <v>790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20.246078762609113</v>
      </c>
      <c r="R23" s="94">
        <f t="shared" ca="1" si="2"/>
        <v>2.0246078762609114</v>
      </c>
      <c r="S23" s="94">
        <f t="shared" ca="1" si="18"/>
        <v>2.024607876260911</v>
      </c>
      <c r="T23" s="4">
        <f t="shared" ca="1" si="3"/>
        <v>0</v>
      </c>
      <c r="U23" s="46">
        <f t="shared" ca="1" si="15"/>
        <v>1533.8460417708486</v>
      </c>
      <c r="V23" s="4">
        <f t="shared" ca="1" si="4"/>
        <v>0</v>
      </c>
      <c r="W23" s="13">
        <f t="shared" ca="1" si="5"/>
        <v>25198.979893378211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0.41912675999999999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192</v>
      </c>
      <c r="M24" s="7">
        <f t="shared" ca="1" si="12"/>
        <v>808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0</v>
      </c>
      <c r="U24" s="46">
        <f ca="1">MIN(L24+(S24+Set1OverTP)*AvgHitsPerRound1*Set1MeleeTP + Set1Regain + 10.5*Set1ConserveTP, 3000)</f>
        <v>1515.8460417708486</v>
      </c>
      <c r="V24" s="4">
        <f t="shared" ca="1" si="4"/>
        <v>0</v>
      </c>
      <c r="W24" s="13">
        <f t="shared" ca="1" si="5"/>
        <v>22660.62111290971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0.41912675999999999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0.39418871777999998</v>
      </c>
      <c r="L25" s="13">
        <f t="shared" ca="1" si="11"/>
        <v>174</v>
      </c>
      <c r="M25" s="7">
        <f ca="1">MAX(Set1MinTP-(L25+Set1Regain), 0)</f>
        <v>826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0.79807758275057739</v>
      </c>
      <c r="U25" s="46">
        <f ca="1">MIN(L25+(S25+Set1OverTP)*AvgHitsPerRound1*Set1MeleeTP + Set1Regain + 10.5*Set1ConserveTP, 3000)</f>
        <v>1497.8460417708486</v>
      </c>
      <c r="V25" s="4">
        <f ca="1">U25*K25</f>
        <v>590.43401063749911</v>
      </c>
      <c r="W25" s="13">
        <f t="shared" ca="1" si="5"/>
        <v>20122.262332441209</v>
      </c>
      <c r="X25" s="4">
        <f t="shared" ca="1" si="6"/>
        <v>7931.9687876577918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0.41912675999999999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213</v>
      </c>
      <c r="M26" s="7">
        <f t="shared" ca="1" si="12"/>
        <v>787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20.246078762609113</v>
      </c>
      <c r="R26" s="94">
        <f t="shared" ca="1" si="2"/>
        <v>2.0246078762609114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1536.8460417708486</v>
      </c>
      <c r="V26" s="4">
        <f t="shared" ca="1" si="4"/>
        <v>0</v>
      </c>
      <c r="W26" s="13">
        <f t="shared" ca="1" si="5"/>
        <v>35537.022926559017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0.41912675999999999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195</v>
      </c>
      <c r="M27" s="7">
        <f t="shared" ca="1" si="12"/>
        <v>805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1518.8460417708486</v>
      </c>
      <c r="V27" s="4">
        <f t="shared" ca="1" si="4"/>
        <v>0</v>
      </c>
      <c r="W27" s="13">
        <f t="shared" ca="1" si="5"/>
        <v>32998.664146090508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0.41912675999999999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177</v>
      </c>
      <c r="M28" s="7">
        <f t="shared" ca="1" si="12"/>
        <v>823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1500.8460417708486</v>
      </c>
      <c r="V28" s="4">
        <f t="shared" ca="1" si="4"/>
        <v>0</v>
      </c>
      <c r="W28" s="13">
        <f t="shared" ca="1" si="5"/>
        <v>30460.305365622015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0.41912675999999999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159</v>
      </c>
      <c r="M29" s="7">
        <f t="shared" ca="1" si="12"/>
        <v>841</v>
      </c>
      <c r="N29" s="44">
        <f t="shared" ca="1" si="13"/>
        <v>8</v>
      </c>
      <c r="O29" s="94">
        <f t="shared" ca="1" si="14"/>
        <v>2.2453575181263927</v>
      </c>
      <c r="P29" s="94">
        <f t="shared" ca="1" si="0"/>
        <v>22.453575181263933</v>
      </c>
      <c r="Q29" s="94">
        <f t="shared" ca="1" si="1"/>
        <v>21.129077330071038</v>
      </c>
      <c r="R29" s="94">
        <f t="shared" ca="1" si="2"/>
        <v>2.1791326255667487</v>
      </c>
      <c r="S29" s="94">
        <f t="shared" ca="1" si="18"/>
        <v>2.2453575181263927</v>
      </c>
      <c r="T29" s="4">
        <f t="shared" ca="1" si="3"/>
        <v>0</v>
      </c>
      <c r="U29" s="46">
        <f t="shared" ca="1" si="15"/>
        <v>1598.6020537653815</v>
      </c>
      <c r="V29" s="4">
        <f t="shared" ca="1" si="4"/>
        <v>0</v>
      </c>
      <c r="W29" s="13">
        <f t="shared" ca="1" si="5"/>
        <v>27921.946585153513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0.41912675999999999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141</v>
      </c>
      <c r="M30" s="7">
        <f t="shared" ca="1" si="12"/>
        <v>859</v>
      </c>
      <c r="N30" s="44">
        <f t="shared" ca="1" si="13"/>
        <v>8</v>
      </c>
      <c r="O30" s="94">
        <f t="shared" ca="1" si="14"/>
        <v>2.2453575181263927</v>
      </c>
      <c r="P30" s="94">
        <f t="shared" ca="1" si="0"/>
        <v>22.453575181263933</v>
      </c>
      <c r="Q30" s="94">
        <f t="shared" ca="1" si="1"/>
        <v>22.453575181263933</v>
      </c>
      <c r="R30" s="94">
        <f t="shared" ca="1" si="2"/>
        <v>2.2453575181263932</v>
      </c>
      <c r="S30" s="94">
        <f t="shared" ca="1" si="18"/>
        <v>2.2453575181263927</v>
      </c>
      <c r="T30" s="4">
        <f t="shared" ca="1" si="3"/>
        <v>0</v>
      </c>
      <c r="U30" s="46">
        <f t="shared" ca="1" si="15"/>
        <v>1580.6020537653815</v>
      </c>
      <c r="V30" s="4">
        <f t="shared" ca="1" si="4"/>
        <v>0</v>
      </c>
      <c r="W30" s="13">
        <f t="shared" ca="1" si="5"/>
        <v>25383.587804685012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0.41912675999999999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123</v>
      </c>
      <c r="M31" s="7">
        <f t="shared" ca="1" si="12"/>
        <v>877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22.453575181263933</v>
      </c>
      <c r="Q31" s="94">
        <f t="shared" ca="1" si="1"/>
        <v>22.453575181263933</v>
      </c>
      <c r="R31" s="94">
        <f t="shared" ca="1" si="2"/>
        <v>2.2453575181263932</v>
      </c>
      <c r="S31" s="94">
        <f t="shared" ca="1" si="18"/>
        <v>2.2453575181263927</v>
      </c>
      <c r="T31" s="4">
        <f t="shared" ca="1" si="3"/>
        <v>0</v>
      </c>
      <c r="U31" s="46">
        <f t="shared" ca="1" si="15"/>
        <v>1562.6020537653815</v>
      </c>
      <c r="V31" s="4">
        <f t="shared" ca="1" si="4"/>
        <v>0</v>
      </c>
      <c r="W31" s="13">
        <f t="shared" ca="1" si="5"/>
        <v>22845.229024216511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0.41912675999999999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105</v>
      </c>
      <c r="M32" s="7">
        <f t="shared" ca="1" si="12"/>
        <v>895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0</v>
      </c>
      <c r="U32" s="46">
        <f t="shared" ca="1" si="15"/>
        <v>1544.6020537653815</v>
      </c>
      <c r="V32" s="4">
        <f t="shared" ca="1" si="4"/>
        <v>0</v>
      </c>
      <c r="W32" s="13">
        <f t="shared" ca="1" si="5"/>
        <v>20306.87024374801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0.41912675999999999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3.9817042200000034E-3</v>
      </c>
      <c r="L33" s="13">
        <f t="shared" ca="1" si="11"/>
        <v>87</v>
      </c>
      <c r="M33" s="7">
        <f t="shared" ca="1" si="12"/>
        <v>913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8.940349505332592E-3</v>
      </c>
      <c r="U33" s="46">
        <f t="shared" ca="1" si="15"/>
        <v>1526.6020537653815</v>
      </c>
      <c r="V33" s="4">
        <f t="shared" ca="1" si="4"/>
        <v>6.0784778397382917</v>
      </c>
      <c r="W33" s="13">
        <f t="shared" ca="1" si="5"/>
        <v>17768.511463279508</v>
      </c>
      <c r="X33" s="4">
        <f t="shared" ca="1" si="6"/>
        <v>70.748957076458453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0.41912675999999999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213</v>
      </c>
      <c r="M34" s="7">
        <f t="shared" ca="1" si="12"/>
        <v>787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20.246078762609113</v>
      </c>
      <c r="R34" s="94">
        <f t="shared" ca="1" si="2"/>
        <v>2.0246078762609114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1536.8460417708486</v>
      </c>
      <c r="V34" s="4">
        <f t="shared" ca="1" si="4"/>
        <v>0</v>
      </c>
      <c r="W34" s="13">
        <f t="shared" ca="1" si="5"/>
        <v>20122.262332441205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0.41912675999999999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195</v>
      </c>
      <c r="M35" s="7">
        <f t="shared" ca="1" si="12"/>
        <v>805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1518.8460417708486</v>
      </c>
      <c r="V35" s="4">
        <f t="shared" ca="1" si="4"/>
        <v>0</v>
      </c>
      <c r="W35" s="13">
        <f t="shared" ca="1" si="5"/>
        <v>17583.903551972704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0.41912675999999999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177</v>
      </c>
      <c r="M36" s="7">
        <f t="shared" ca="1" si="12"/>
        <v>823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1500.8460417708486</v>
      </c>
      <c r="V36" s="4">
        <f t="shared" ca="1" si="4"/>
        <v>0</v>
      </c>
      <c r="W36" s="13">
        <f t="shared" ca="1" si="5"/>
        <v>15045.544771504205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0.41912675999999999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159</v>
      </c>
      <c r="M37" s="7">
        <f t="shared" ca="1" si="12"/>
        <v>841</v>
      </c>
      <c r="N37" s="44">
        <f t="shared" ca="1" si="13"/>
        <v>8</v>
      </c>
      <c r="O37" s="94">
        <f t="shared" ca="1" si="14"/>
        <v>2.2453575181263927</v>
      </c>
      <c r="P37" s="94">
        <f t="shared" ca="1" si="0"/>
        <v>22.453575181263933</v>
      </c>
      <c r="Q37" s="94">
        <f t="shared" ca="1" si="1"/>
        <v>21.129077330071038</v>
      </c>
      <c r="R37" s="94">
        <f t="shared" ca="1" si="2"/>
        <v>2.1791326255667487</v>
      </c>
      <c r="S37" s="94">
        <f t="shared" ca="1" si="18"/>
        <v>2.2453575181263927</v>
      </c>
      <c r="T37" s="4">
        <f t="shared" ca="1" si="3"/>
        <v>0</v>
      </c>
      <c r="U37" s="46">
        <f t="shared" ca="1" si="15"/>
        <v>1598.6020537653815</v>
      </c>
      <c r="V37" s="4">
        <f t="shared" ca="1" si="4"/>
        <v>0</v>
      </c>
      <c r="W37" s="13">
        <f t="shared" ca="1" si="5"/>
        <v>12507.185991035703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0.41912675999999999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141</v>
      </c>
      <c r="M38" s="7">
        <f t="shared" ca="1" si="12"/>
        <v>859</v>
      </c>
      <c r="N38" s="44">
        <f t="shared" ca="1" si="13"/>
        <v>8</v>
      </c>
      <c r="O38" s="94">
        <f t="shared" ca="1" si="14"/>
        <v>2.2453575181263927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22.453575181263933</v>
      </c>
      <c r="Q38" s="94">
        <f t="shared" ca="1" si="1"/>
        <v>22.453575181263933</v>
      </c>
      <c r="R38" s="94">
        <f t="shared" ca="1" si="2"/>
        <v>2.2453575181263932</v>
      </c>
      <c r="S38" s="94">
        <f t="shared" ca="1" si="18"/>
        <v>2.2453575181263927</v>
      </c>
      <c r="T38" s="4">
        <f t="shared" ca="1" si="3"/>
        <v>0</v>
      </c>
      <c r="U38" s="46">
        <f t="shared" ca="1" si="15"/>
        <v>1580.6020537653815</v>
      </c>
      <c r="V38" s="4">
        <f t="shared" ca="1" si="4"/>
        <v>0</v>
      </c>
      <c r="W38" s="13">
        <f t="shared" ca="1" si="5"/>
        <v>9968.8272105672022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0.41912675999999999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123</v>
      </c>
      <c r="M39" s="7">
        <f t="shared" ca="1" si="12"/>
        <v>877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22.453575181263933</v>
      </c>
      <c r="Q39" s="94">
        <f t="shared" ca="1" si="1"/>
        <v>22.453575181263933</v>
      </c>
      <c r="R39" s="94">
        <f ca="1">(P39+Q39)/20</f>
        <v>2.2453575181263932</v>
      </c>
      <c r="S39" s="94">
        <f t="shared" ca="1" si="18"/>
        <v>2.2453575181263927</v>
      </c>
      <c r="T39" s="4">
        <f t="shared" ca="1" si="3"/>
        <v>0</v>
      </c>
      <c r="U39" s="46">
        <f t="shared" ca="1" si="15"/>
        <v>1562.6020537653815</v>
      </c>
      <c r="V39" s="4">
        <f t="shared" ca="1" si="4"/>
        <v>0</v>
      </c>
      <c r="W39" s="13">
        <f t="shared" ca="1" si="5"/>
        <v>7430.4684300987028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0.41912675999999999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105</v>
      </c>
      <c r="M40" s="7">
        <f t="shared" ca="1" si="12"/>
        <v>895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0</v>
      </c>
      <c r="U40" s="46">
        <f t="shared" ca="1" si="15"/>
        <v>1544.6020537653815</v>
      </c>
      <c r="V40" s="4">
        <f t="shared" ca="1" si="4"/>
        <v>0</v>
      </c>
      <c r="W40" s="13">
        <f t="shared" ca="1" si="5"/>
        <v>4892.1096496302016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0.41912675999999999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2.0746774620000002E-2</v>
      </c>
      <c r="L41" s="13">
        <f t="shared" ca="1" si="11"/>
        <v>87</v>
      </c>
      <c r="M41" s="7">
        <f t="shared" ca="1" si="12"/>
        <v>913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4.6583926369890838E-2</v>
      </c>
      <c r="U41" s="46">
        <f t="shared" ca="1" si="15"/>
        <v>1526.6020537653815</v>
      </c>
      <c r="V41" s="4">
        <f t="shared" ca="1" si="4"/>
        <v>31.672068743899494</v>
      </c>
      <c r="W41" s="13">
        <f t="shared" ca="1" si="5"/>
        <v>2353.7508691617008</v>
      </c>
      <c r="X41" s="4">
        <f t="shared" ca="1" si="6"/>
        <v>48.832738794126918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0.41912675999999999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126</v>
      </c>
      <c r="M42" s="7">
        <f t="shared" ca="1" si="12"/>
        <v>874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22.453575181263933</v>
      </c>
      <c r="R42" s="94">
        <f t="shared" ca="1" si="2"/>
        <v>2.2453575181263932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1565.6020537653815</v>
      </c>
      <c r="V42" s="4">
        <f t="shared" ca="1" si="4"/>
        <v>0</v>
      </c>
      <c r="W42" s="13">
        <f t="shared" ca="1" si="5"/>
        <v>17768.511463279505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0.41912675999999999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108</v>
      </c>
      <c r="M43" s="7">
        <f t="shared" ca="1" si="12"/>
        <v>892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1547.6020537653815</v>
      </c>
      <c r="V43" s="4">
        <f t="shared" ca="1" si="4"/>
        <v>0</v>
      </c>
      <c r="W43" s="13">
        <f t="shared" ca="1" si="5"/>
        <v>15230.152682811004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0.41912675999999999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90</v>
      </c>
      <c r="M44" s="7">
        <f t="shared" ca="1" si="12"/>
        <v>910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1529.6020537653815</v>
      </c>
      <c r="V44" s="4">
        <f t="shared" ca="1" si="4"/>
        <v>0</v>
      </c>
      <c r="W44" s="13">
        <f t="shared" ca="1" si="5"/>
        <v>12691.793902342504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0.41912675999999999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72</v>
      </c>
      <c r="M45" s="7">
        <f t="shared" ca="1" si="12"/>
        <v>928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0</v>
      </c>
      <c r="U45" s="46">
        <f t="shared" ca="1" si="15"/>
        <v>1511.6020537653815</v>
      </c>
      <c r="V45" s="4">
        <f t="shared" ca="1" si="4"/>
        <v>0</v>
      </c>
      <c r="W45" s="13">
        <f t="shared" ca="1" si="5"/>
        <v>10153.435121874003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0.41912675999999999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54</v>
      </c>
      <c r="M46" s="7">
        <f t="shared" ca="1" si="12"/>
        <v>946</v>
      </c>
      <c r="N46" s="44">
        <f t="shared" ca="1" si="13"/>
        <v>9</v>
      </c>
      <c r="O46" s="94">
        <f t="shared" ca="1" si="14"/>
        <v>2.4463826226525924</v>
      </c>
      <c r="P46" s="94">
        <f t="shared" ca="1" si="0"/>
        <v>22.654600285790131</v>
      </c>
      <c r="Q46" s="94">
        <f t="shared" ca="1" si="1"/>
        <v>22.453575181263933</v>
      </c>
      <c r="R46" s="94">
        <f t="shared" ca="1" si="2"/>
        <v>2.2554087733527033</v>
      </c>
      <c r="S46" s="94">
        <f t="shared" ca="1" si="18"/>
        <v>2.4463826226525924</v>
      </c>
      <c r="T46" s="4">
        <f t="shared" ca="1" si="3"/>
        <v>0</v>
      </c>
      <c r="U46" s="46">
        <f t="shared" ca="1" si="15"/>
        <v>1599.0149740949055</v>
      </c>
      <c r="V46" s="4">
        <f t="shared" ca="1" si="4"/>
        <v>0</v>
      </c>
      <c r="W46" s="13">
        <f t="shared" ca="1" si="5"/>
        <v>7615.0763414055018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0.41912675999999999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36</v>
      </c>
      <c r="M47" s="7">
        <f t="shared" ca="1" si="12"/>
        <v>964</v>
      </c>
      <c r="N47" s="44">
        <f t="shared" ca="1" si="13"/>
        <v>9</v>
      </c>
      <c r="O47" s="94">
        <f t="shared" ca="1" si="14"/>
        <v>2.4463826226525924</v>
      </c>
      <c r="P47" s="94">
        <f t="shared" ca="1" si="0"/>
        <v>24.463826226525924</v>
      </c>
      <c r="Q47" s="94">
        <f t="shared" ca="1" si="1"/>
        <v>24.262801121999725</v>
      </c>
      <c r="R47" s="94">
        <f t="shared" ca="1" si="2"/>
        <v>2.4363313674262828</v>
      </c>
      <c r="S47" s="94">
        <f t="shared" ca="1" si="18"/>
        <v>2.4463826226525924</v>
      </c>
      <c r="T47" s="4">
        <f t="shared" ca="1" si="3"/>
        <v>0</v>
      </c>
      <c r="U47" s="46">
        <f t="shared" ca="1" si="15"/>
        <v>1581.0149740949055</v>
      </c>
      <c r="V47" s="4">
        <f t="shared" ca="1" si="4"/>
        <v>0</v>
      </c>
      <c r="W47" s="13">
        <f t="shared" ca="1" si="5"/>
        <v>5076.7175609370015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0.41912675999999999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18</v>
      </c>
      <c r="M48" s="7">
        <f t="shared" ca="1" si="12"/>
        <v>982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24.463826226525924</v>
      </c>
      <c r="R48" s="94">
        <f t="shared" ca="1" si="2"/>
        <v>2.4463826226525924</v>
      </c>
      <c r="S48" s="94">
        <f t="shared" ca="1" si="18"/>
        <v>2.4463826226525924</v>
      </c>
      <c r="T48" s="4">
        <f t="shared" ca="1" si="3"/>
        <v>0</v>
      </c>
      <c r="U48" s="46">
        <f t="shared" ca="1" si="15"/>
        <v>1563.0149740949055</v>
      </c>
      <c r="V48" s="4">
        <f t="shared" ca="1" si="4"/>
        <v>0</v>
      </c>
      <c r="W48" s="13">
        <f t="shared" ca="1" si="5"/>
        <v>2538.3587804685008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0.41912675999999999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2.0956338000000017E-4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5.126722111763423E-4</v>
      </c>
      <c r="U49" s="46">
        <f t="shared" ca="1" si="15"/>
        <v>1545.0149740949055</v>
      </c>
      <c r="V49" s="4">
        <f t="shared" ca="1" si="4"/>
        <v>0.32377856012194112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0.11821524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300</v>
      </c>
      <c r="M50" s="7">
        <f t="shared" ca="1" si="12"/>
        <v>700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1520.089898423704</v>
      </c>
      <c r="V50" s="4">
        <f t="shared" ca="1" si="4"/>
        <v>0</v>
      </c>
      <c r="W50" s="13">
        <f t="shared" ca="1" si="5"/>
        <v>37890.773795720714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0.11821524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282</v>
      </c>
      <c r="M51" s="7">
        <f t="shared" ca="1" si="12"/>
        <v>718</v>
      </c>
      <c r="N51" s="44">
        <f t="shared" ca="1" si="13"/>
        <v>7</v>
      </c>
      <c r="O51" s="94">
        <f t="shared" ca="1" si="14"/>
        <v>2.024607876260911</v>
      </c>
      <c r="P51" s="94">
        <f t="shared" ca="1" si="0"/>
        <v>20.048213173681361</v>
      </c>
      <c r="Q51" s="94">
        <f t="shared" ca="1" si="1"/>
        <v>18.267422873331626</v>
      </c>
      <c r="R51" s="94">
        <f t="shared" ca="1" si="2"/>
        <v>1.9157818023506494</v>
      </c>
      <c r="S51" s="94">
        <f t="shared" ca="1" si="18"/>
        <v>2.024607876260911</v>
      </c>
      <c r="T51" s="4">
        <f t="shared" ca="1" si="3"/>
        <v>0</v>
      </c>
      <c r="U51" s="46">
        <f t="shared" ca="1" si="15"/>
        <v>1605.8460417708486</v>
      </c>
      <c r="V51" s="4">
        <f t="shared" ca="1" si="4"/>
        <v>0</v>
      </c>
      <c r="W51" s="13">
        <f t="shared" ca="1" si="5"/>
        <v>35352.415015252212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0.11821524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264</v>
      </c>
      <c r="M52" s="7">
        <f t="shared" ca="1" si="12"/>
        <v>736</v>
      </c>
      <c r="N52" s="44">
        <f t="shared" ca="1" si="13"/>
        <v>7</v>
      </c>
      <c r="O52" s="94">
        <f t="shared" ca="1" si="14"/>
        <v>2.024607876260911</v>
      </c>
      <c r="P52" s="94">
        <f t="shared" ca="1" si="0"/>
        <v>20.246078762609113</v>
      </c>
      <c r="Q52" s="94">
        <f t="shared" ca="1" si="1"/>
        <v>20.246078762609113</v>
      </c>
      <c r="R52" s="94">
        <f t="shared" ca="1" si="2"/>
        <v>2.0246078762609114</v>
      </c>
      <c r="S52" s="94">
        <f t="shared" ca="1" si="18"/>
        <v>2.024607876260911</v>
      </c>
      <c r="T52" s="4">
        <f t="shared" ca="1" si="3"/>
        <v>0</v>
      </c>
      <c r="U52" s="46">
        <f t="shared" ca="1" si="15"/>
        <v>1587.8460417708486</v>
      </c>
      <c r="V52" s="4">
        <f t="shared" ca="1" si="4"/>
        <v>0</v>
      </c>
      <c r="W52" s="13">
        <f t="shared" ca="1" si="5"/>
        <v>32814.056234783711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0.11821524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246</v>
      </c>
      <c r="M53" s="7">
        <f t="shared" ca="1" si="12"/>
        <v>754</v>
      </c>
      <c r="N53" s="44">
        <f t="shared" ca="1" si="13"/>
        <v>7</v>
      </c>
      <c r="O53" s="94">
        <f t="shared" ca="1" si="14"/>
        <v>2.024607876260911</v>
      </c>
      <c r="P53" s="94">
        <f t="shared" ca="1" si="0"/>
        <v>20.246078762609113</v>
      </c>
      <c r="Q53" s="94">
        <f t="shared" ca="1" si="1"/>
        <v>20.246078762609113</v>
      </c>
      <c r="R53" s="94">
        <f t="shared" ca="1" si="2"/>
        <v>2.0246078762609114</v>
      </c>
      <c r="S53" s="94">
        <f t="shared" ca="1" si="18"/>
        <v>2.024607876260911</v>
      </c>
      <c r="T53" s="4">
        <f t="shared" ca="1" si="3"/>
        <v>0</v>
      </c>
      <c r="U53" s="46">
        <f t="shared" ca="1" si="15"/>
        <v>1569.8460417708486</v>
      </c>
      <c r="V53" s="4">
        <f t="shared" ca="1" si="4"/>
        <v>0</v>
      </c>
      <c r="W53" s="13">
        <f t="shared" ca="1" si="5"/>
        <v>30275.69745431521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0.11821524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228</v>
      </c>
      <c r="M54" s="7">
        <f t="shared" ca="1" si="12"/>
        <v>772</v>
      </c>
      <c r="N54" s="44">
        <f t="shared" ca="1" si="13"/>
        <v>7</v>
      </c>
      <c r="O54" s="94">
        <f t="shared" ca="1" si="14"/>
        <v>2.024607876260911</v>
      </c>
      <c r="P54" s="94">
        <f t="shared" ca="1" si="0"/>
        <v>20.246078762609113</v>
      </c>
      <c r="Q54" s="94">
        <f t="shared" ca="1" si="1"/>
        <v>20.246078762609113</v>
      </c>
      <c r="R54" s="94">
        <f t="shared" ca="1" si="2"/>
        <v>2.0246078762609114</v>
      </c>
      <c r="S54" s="94">
        <f t="shared" ca="1" si="18"/>
        <v>2.024607876260911</v>
      </c>
      <c r="T54" s="4">
        <f t="shared" ca="1" si="3"/>
        <v>0</v>
      </c>
      <c r="U54" s="46">
        <f t="shared" ca="1" si="15"/>
        <v>1551.8460417708486</v>
      </c>
      <c r="V54" s="4">
        <f t="shared" ca="1" si="4"/>
        <v>0</v>
      </c>
      <c r="W54" s="13">
        <f t="shared" ca="1" si="5"/>
        <v>27737.338673846709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0.11821524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210</v>
      </c>
      <c r="M55" s="7">
        <f t="shared" ca="1" si="12"/>
        <v>790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20.246078762609113</v>
      </c>
      <c r="R55" s="94">
        <f t="shared" ca="1" si="2"/>
        <v>2.0246078762609114</v>
      </c>
      <c r="S55" s="94">
        <f t="shared" ca="1" si="18"/>
        <v>2.024607876260911</v>
      </c>
      <c r="T55" s="4">
        <f t="shared" ca="1" si="3"/>
        <v>0</v>
      </c>
      <c r="U55" s="46">
        <f t="shared" ca="1" si="15"/>
        <v>1533.8460417708486</v>
      </c>
      <c r="V55" s="4">
        <f t="shared" ca="1" si="4"/>
        <v>0</v>
      </c>
      <c r="W55" s="13">
        <f t="shared" ca="1" si="5"/>
        <v>25198.979893378211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0.11821524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0.11006961888779999</v>
      </c>
      <c r="L56" s="13">
        <f ca="1">MAX((G56+H56)*Set1WSTP + I56*$B$6, Set1SaveTP)</f>
        <v>192</v>
      </c>
      <c r="M56" s="7">
        <f t="shared" ca="1" si="12"/>
        <v>808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0.2228478173372766</v>
      </c>
      <c r="U56" s="46">
        <f t="shared" ca="1" si="15"/>
        <v>1515.8460417708486</v>
      </c>
      <c r="V56" s="4">
        <f t="shared" ca="1" si="4"/>
        <v>166.84859611029745</v>
      </c>
      <c r="W56" s="13">
        <f t="shared" ca="1" si="5"/>
        <v>22660.62111290971</v>
      </c>
      <c r="X56" s="4">
        <f t="shared" ca="1" si="6"/>
        <v>2494.2459296588058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0.11821524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1.111814332200001E-3</v>
      </c>
      <c r="L57" s="13">
        <f t="shared" ca="1" si="11"/>
        <v>174</v>
      </c>
      <c r="M57" s="7">
        <f t="shared" ca="1" si="12"/>
        <v>826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2.2509880539118873E-3</v>
      </c>
      <c r="U57" s="46">
        <f t="shared" ca="1" si="15"/>
        <v>1497.8460417708486</v>
      </c>
      <c r="V57" s="4">
        <f t="shared" ca="1" si="4"/>
        <v>1.665326696669871</v>
      </c>
      <c r="W57" s="13">
        <f t="shared" ca="1" si="5"/>
        <v>20122.262332441209</v>
      </c>
      <c r="X57" s="4">
        <f t="shared" ca="1" si="6"/>
        <v>22.372219657496359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0.11821524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213</v>
      </c>
      <c r="M58" s="7">
        <f t="shared" ca="1" si="12"/>
        <v>787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20.246078762609113</v>
      </c>
      <c r="R58" s="94">
        <f t="shared" ca="1" si="2"/>
        <v>2.0246078762609114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1536.8460417708486</v>
      </c>
      <c r="V58" s="4">
        <f t="shared" ca="1" si="4"/>
        <v>0</v>
      </c>
      <c r="W58" s="13">
        <f t="shared" ca="1" si="5"/>
        <v>35537.022926559017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0.11821524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195</v>
      </c>
      <c r="M59" s="7">
        <f t="shared" ca="1" si="12"/>
        <v>805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1518.8460417708486</v>
      </c>
      <c r="V59" s="4">
        <f t="shared" ca="1" si="4"/>
        <v>0</v>
      </c>
      <c r="W59" s="13">
        <f t="shared" ca="1" si="5"/>
        <v>32998.664146090508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0.11821524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177</v>
      </c>
      <c r="M60" s="7">
        <f t="shared" ca="1" si="12"/>
        <v>823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0</v>
      </c>
      <c r="U60" s="46">
        <f t="shared" ca="1" si="15"/>
        <v>1500.8460417708486</v>
      </c>
      <c r="V60" s="4">
        <f t="shared" ca="1" si="4"/>
        <v>0</v>
      </c>
      <c r="W60" s="13">
        <f t="shared" ca="1" si="5"/>
        <v>30460.305365622015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0.11821524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159</v>
      </c>
      <c r="M61" s="7">
        <f t="shared" ca="1" si="12"/>
        <v>841</v>
      </c>
      <c r="N61" s="44">
        <f t="shared" ca="1" si="13"/>
        <v>8</v>
      </c>
      <c r="O61" s="94">
        <f t="shared" ca="1" si="14"/>
        <v>2.2453575181263927</v>
      </c>
      <c r="P61" s="94">
        <f t="shared" ca="1" si="0"/>
        <v>22.453575181263933</v>
      </c>
      <c r="Q61" s="94">
        <f t="shared" ca="1" si="1"/>
        <v>21.129077330071038</v>
      </c>
      <c r="R61" s="94">
        <f t="shared" ca="1" si="2"/>
        <v>2.1791326255667487</v>
      </c>
      <c r="S61" s="94">
        <f t="shared" ca="1" si="18"/>
        <v>2.2453575181263927</v>
      </c>
      <c r="T61" s="4">
        <f t="shared" ca="1" si="3"/>
        <v>0</v>
      </c>
      <c r="U61" s="46">
        <f t="shared" ca="1" si="15"/>
        <v>1598.6020537653815</v>
      </c>
      <c r="V61" s="4">
        <f t="shared" ca="1" si="4"/>
        <v>0</v>
      </c>
      <c r="W61" s="13">
        <f t="shared" ca="1" si="5"/>
        <v>27921.946585153513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0.11821524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141</v>
      </c>
      <c r="M62" s="7">
        <f t="shared" ca="1" si="12"/>
        <v>859</v>
      </c>
      <c r="N62" s="44">
        <f t="shared" ca="1" si="13"/>
        <v>8</v>
      </c>
      <c r="O62" s="94">
        <f t="shared" ca="1" si="14"/>
        <v>2.2453575181263927</v>
      </c>
      <c r="P62" s="94">
        <f t="shared" ca="1" si="0"/>
        <v>22.453575181263933</v>
      </c>
      <c r="Q62" s="94">
        <f t="shared" ca="1" si="1"/>
        <v>22.453575181263933</v>
      </c>
      <c r="R62" s="94">
        <f t="shared" ca="1" si="2"/>
        <v>2.2453575181263932</v>
      </c>
      <c r="S62" s="94">
        <f t="shared" ca="1" si="18"/>
        <v>2.2453575181263927</v>
      </c>
      <c r="T62" s="4">
        <f t="shared" ca="1" si="3"/>
        <v>0</v>
      </c>
      <c r="U62" s="46">
        <f t="shared" ca="1" si="15"/>
        <v>1580.6020537653815</v>
      </c>
      <c r="V62" s="4">
        <f t="shared" ca="1" si="4"/>
        <v>0</v>
      </c>
      <c r="W62" s="13">
        <f t="shared" ca="1" si="5"/>
        <v>25383.587804685012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0.11821524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123</v>
      </c>
      <c r="M63" s="7">
        <f t="shared" ca="1" si="12"/>
        <v>877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22.453575181263933</v>
      </c>
      <c r="Q63" s="94">
        <f t="shared" ca="1" si="1"/>
        <v>22.453575181263933</v>
      </c>
      <c r="R63" s="94">
        <f t="shared" ca="1" si="2"/>
        <v>2.2453575181263932</v>
      </c>
      <c r="S63" s="94">
        <f t="shared" ca="1" si="18"/>
        <v>2.2453575181263927</v>
      </c>
      <c r="T63" s="4">
        <f t="shared" ca="1" si="3"/>
        <v>0</v>
      </c>
      <c r="U63" s="46">
        <f t="shared" ca="1" si="15"/>
        <v>1562.6020537653815</v>
      </c>
      <c r="V63" s="4">
        <f t="shared" ca="1" si="4"/>
        <v>0</v>
      </c>
      <c r="W63" s="13">
        <f t="shared" ca="1" si="5"/>
        <v>22845.229024216511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0.11821524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1.111814332200001E-3</v>
      </c>
      <c r="L64" s="13">
        <f t="shared" ca="1" si="11"/>
        <v>105</v>
      </c>
      <c r="M64" s="7">
        <f t="shared" ca="1" si="12"/>
        <v>895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2.496420669565947E-3</v>
      </c>
      <c r="U64" s="46">
        <f t="shared" ca="1" si="15"/>
        <v>1544.6020537653815</v>
      </c>
      <c r="V64" s="4">
        <f t="shared" ca="1" si="4"/>
        <v>1.7173107009219077</v>
      </c>
      <c r="W64" s="13">
        <f t="shared" ca="1" si="5"/>
        <v>20306.87024374801</v>
      </c>
      <c r="X64" s="4">
        <f t="shared" ca="1" si="6"/>
        <v>22.577469379124764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0.11821524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1.123044780000002E-5</v>
      </c>
      <c r="L65" s="13">
        <f t="shared" ca="1" si="11"/>
        <v>87</v>
      </c>
      <c r="M65" s="7">
        <f t="shared" ca="1" si="12"/>
        <v>913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2.5216370399656053E-5</v>
      </c>
      <c r="U65" s="46">
        <f t="shared" ca="1" si="15"/>
        <v>1526.6020537653815</v>
      </c>
      <c r="V65" s="4">
        <f t="shared" ca="1" si="4"/>
        <v>1.714442467618494E-2</v>
      </c>
      <c r="W65" s="13">
        <f t="shared" ca="1" si="5"/>
        <v>17768.511463279508</v>
      </c>
      <c r="X65" s="4">
        <f t="shared" ca="1" si="6"/>
        <v>0.19954834047206249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0.11821524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213</v>
      </c>
      <c r="M66" s="7">
        <f t="shared" ca="1" si="12"/>
        <v>787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20.246078762609113</v>
      </c>
      <c r="R66" s="94">
        <f t="shared" ca="1" si="2"/>
        <v>2.0246078762609114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1536.8460417708486</v>
      </c>
      <c r="V66" s="4">
        <f t="shared" ca="1" si="4"/>
        <v>0</v>
      </c>
      <c r="W66" s="13">
        <f t="shared" ca="1" si="5"/>
        <v>20122.262332441205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0.11821524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195</v>
      </c>
      <c r="M67" s="7">
        <f t="shared" ca="1" si="12"/>
        <v>805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1518.8460417708486</v>
      </c>
      <c r="V67" s="4">
        <f t="shared" ca="1" si="4"/>
        <v>0</v>
      </c>
      <c r="W67" s="13">
        <f t="shared" ca="1" si="5"/>
        <v>17583.903551972704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0.11821524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177</v>
      </c>
      <c r="M68" s="7">
        <f t="shared" ca="1" si="12"/>
        <v>823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0</v>
      </c>
      <c r="U68" s="46">
        <f t="shared" ca="1" si="15"/>
        <v>1500.8460417708486</v>
      </c>
      <c r="V68" s="4">
        <f t="shared" ca="1" si="4"/>
        <v>0</v>
      </c>
      <c r="W68" s="13">
        <f t="shared" ca="1" si="5"/>
        <v>15045.544771504205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0.11821524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159</v>
      </c>
      <c r="M69" s="7">
        <f t="shared" ca="1" si="12"/>
        <v>841</v>
      </c>
      <c r="N69" s="44">
        <f t="shared" ca="1" si="13"/>
        <v>8</v>
      </c>
      <c r="O69" s="94">
        <f t="shared" ca="1" si="14"/>
        <v>2.2453575181263927</v>
      </c>
      <c r="P69" s="94">
        <f t="shared" ca="1" si="0"/>
        <v>22.453575181263933</v>
      </c>
      <c r="Q69" s="94">
        <f t="shared" ca="1" si="1"/>
        <v>21.129077330071038</v>
      </c>
      <c r="R69" s="94">
        <f t="shared" ca="1" si="2"/>
        <v>2.1791326255667487</v>
      </c>
      <c r="S69" s="94">
        <f t="shared" ca="1" si="18"/>
        <v>2.2453575181263927</v>
      </c>
      <c r="T69" s="4">
        <f t="shared" ca="1" si="3"/>
        <v>0</v>
      </c>
      <c r="U69" s="46">
        <f t="shared" ca="1" si="15"/>
        <v>1598.6020537653815</v>
      </c>
      <c r="V69" s="4">
        <f t="shared" ca="1" si="4"/>
        <v>0</v>
      </c>
      <c r="W69" s="13">
        <f t="shared" ca="1" si="5"/>
        <v>12507.185991035703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0.11821524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141</v>
      </c>
      <c r="M70" s="7">
        <f t="shared" ca="1" si="12"/>
        <v>859</v>
      </c>
      <c r="N70" s="44">
        <f t="shared" ca="1" si="13"/>
        <v>8</v>
      </c>
      <c r="O70" s="94">
        <f t="shared" ca="1" si="14"/>
        <v>2.2453575181263927</v>
      </c>
      <c r="P70" s="94">
        <f t="shared" ca="1" si="0"/>
        <v>22.453575181263933</v>
      </c>
      <c r="Q70" s="94">
        <f t="shared" ca="1" si="1"/>
        <v>22.453575181263933</v>
      </c>
      <c r="R70" s="94">
        <f t="shared" ca="1" si="2"/>
        <v>2.2453575181263932</v>
      </c>
      <c r="S70" s="94">
        <f t="shared" ca="1" si="18"/>
        <v>2.2453575181263927</v>
      </c>
      <c r="T70" s="4">
        <f t="shared" ca="1" si="3"/>
        <v>0</v>
      </c>
      <c r="U70" s="46">
        <f t="shared" ca="1" si="15"/>
        <v>1580.6020537653815</v>
      </c>
      <c r="V70" s="4">
        <f t="shared" ca="1" si="4"/>
        <v>0</v>
      </c>
      <c r="W70" s="13">
        <f t="shared" ca="1" si="5"/>
        <v>9968.8272105672022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0.11821524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123</v>
      </c>
      <c r="M71" s="7">
        <f t="shared" ca="1" si="12"/>
        <v>877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22.453575181263933</v>
      </c>
      <c r="Q71" s="94">
        <f t="shared" ca="1" si="1"/>
        <v>22.453575181263933</v>
      </c>
      <c r="R71" s="94">
        <f t="shared" ca="1" si="2"/>
        <v>2.2453575181263932</v>
      </c>
      <c r="S71" s="94">
        <f t="shared" ca="1" si="18"/>
        <v>2.2453575181263927</v>
      </c>
      <c r="T71" s="4">
        <f t="shared" ca="1" si="3"/>
        <v>0</v>
      </c>
      <c r="U71" s="46">
        <f t="shared" ca="1" si="15"/>
        <v>1562.6020537653815</v>
      </c>
      <c r="V71" s="4">
        <f t="shared" ca="1" si="4"/>
        <v>0</v>
      </c>
      <c r="W71" s="13">
        <f t="shared" ca="1" si="5"/>
        <v>7430.4684300987028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0.11821524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5.7931378362000002E-3</v>
      </c>
      <c r="L72" s="13">
        <f t="shared" ca="1" si="11"/>
        <v>105</v>
      </c>
      <c r="M72" s="7">
        <f t="shared" ca="1" si="12"/>
        <v>895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1.3007665594054134E-2</v>
      </c>
      <c r="U72" s="46">
        <f t="shared" ca="1" si="15"/>
        <v>1544.6020537653815</v>
      </c>
      <c r="V72" s="4">
        <f t="shared" ca="1" si="4"/>
        <v>8.948092599540459</v>
      </c>
      <c r="W72" s="13">
        <f t="shared" ca="1" si="5"/>
        <v>4892.1096496302016</v>
      </c>
      <c r="X72" s="4">
        <f t="shared" ca="1" si="6"/>
        <v>28.340665510111847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0.11821524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5.8516543800000053E-5</v>
      </c>
      <c r="L73" s="13">
        <f t="shared" ca="1" si="11"/>
        <v>87</v>
      </c>
      <c r="M73" s="7">
        <f t="shared" ca="1" si="12"/>
        <v>913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1.3139056155610248E-4</v>
      </c>
      <c r="U73" s="46">
        <f t="shared" ca="1" si="15"/>
        <v>1526.6020537653815</v>
      </c>
      <c r="V73" s="4">
        <f t="shared" ca="1" si="4"/>
        <v>8.9331475944331981E-2</v>
      </c>
      <c r="W73" s="13">
        <f t="shared" ca="1" si="5"/>
        <v>2353.7508691617008</v>
      </c>
      <c r="X73" s="4">
        <f t="shared" ca="1" si="6"/>
        <v>0.13773336582958887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0.11821524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126</v>
      </c>
      <c r="M74" s="7">
        <f t="shared" ca="1" si="12"/>
        <v>874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22.453575181263933</v>
      </c>
      <c r="R74" s="94">
        <f t="shared" ca="1" si="2"/>
        <v>2.2453575181263932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1565.6020537653815</v>
      </c>
      <c r="V74" s="4">
        <f t="shared" ca="1" si="4"/>
        <v>0</v>
      </c>
      <c r="W74" s="13">
        <f t="shared" ca="1" si="5"/>
        <v>17768.511463279505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0.11821524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108</v>
      </c>
      <c r="M75" s="7">
        <f t="shared" ca="1" si="12"/>
        <v>892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1547.6020537653815</v>
      </c>
      <c r="V75" s="4">
        <f t="shared" ca="1" si="4"/>
        <v>0</v>
      </c>
      <c r="W75" s="13">
        <f t="shared" ca="1" si="5"/>
        <v>15230.152682811004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0.11821524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90</v>
      </c>
      <c r="M76" s="7">
        <f t="shared" ca="1" si="12"/>
        <v>910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0</v>
      </c>
      <c r="U76" s="46">
        <f t="shared" ca="1" si="15"/>
        <v>1529.6020537653815</v>
      </c>
      <c r="V76" s="4">
        <f t="shared" ca="1" si="4"/>
        <v>0</v>
      </c>
      <c r="W76" s="13">
        <f t="shared" ca="1" si="5"/>
        <v>12691.793902342504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0.11821524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72</v>
      </c>
      <c r="M77" s="7">
        <f t="shared" ca="1" si="12"/>
        <v>928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0</v>
      </c>
      <c r="U77" s="46">
        <f t="shared" ca="1" si="15"/>
        <v>1511.6020537653815</v>
      </c>
      <c r="V77" s="4">
        <f t="shared" ca="1" si="4"/>
        <v>0</v>
      </c>
      <c r="W77" s="13">
        <f t="shared" ca="1" si="5"/>
        <v>10153.435121874003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0.11821524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54</v>
      </c>
      <c r="M78" s="7">
        <f t="shared" ca="1" si="12"/>
        <v>946</v>
      </c>
      <c r="N78" s="44">
        <f t="shared" ca="1" si="13"/>
        <v>9</v>
      </c>
      <c r="O78" s="94">
        <f t="shared" ca="1" si="14"/>
        <v>2.4463826226525924</v>
      </c>
      <c r="P78" s="94">
        <f t="shared" ca="1" si="0"/>
        <v>22.654600285790131</v>
      </c>
      <c r="Q78" s="94">
        <f t="shared" ca="1" si="1"/>
        <v>22.453575181263933</v>
      </c>
      <c r="R78" s="94">
        <f t="shared" ca="1" si="2"/>
        <v>2.2554087733527033</v>
      </c>
      <c r="S78" s="94">
        <f t="shared" ca="1" si="18"/>
        <v>2.4463826226525924</v>
      </c>
      <c r="T78" s="4">
        <f t="shared" ca="1" si="3"/>
        <v>0</v>
      </c>
      <c r="U78" s="46">
        <f t="shared" ca="1" si="15"/>
        <v>1599.0149740949055</v>
      </c>
      <c r="V78" s="4">
        <f t="shared" ca="1" si="4"/>
        <v>0</v>
      </c>
      <c r="W78" s="13">
        <f t="shared" ca="1" si="5"/>
        <v>7615.0763414055018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0.11821524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36</v>
      </c>
      <c r="M79" s="7">
        <f t="shared" ca="1" si="12"/>
        <v>964</v>
      </c>
      <c r="N79" s="44">
        <f t="shared" ca="1" si="13"/>
        <v>9</v>
      </c>
      <c r="O79" s="94">
        <f t="shared" ca="1" si="14"/>
        <v>2.4463826226525924</v>
      </c>
      <c r="P79" s="94">
        <f t="shared" ca="1" si="0"/>
        <v>24.463826226525924</v>
      </c>
      <c r="Q79" s="94">
        <f t="shared" ca="1" si="1"/>
        <v>24.262801121999725</v>
      </c>
      <c r="R79" s="94">
        <f t="shared" ca="1" si="2"/>
        <v>2.4363313674262828</v>
      </c>
      <c r="S79" s="94">
        <f t="shared" ca="1" si="18"/>
        <v>2.4463826226525924</v>
      </c>
      <c r="T79" s="4">
        <f t="shared" ca="1" si="3"/>
        <v>0</v>
      </c>
      <c r="U79" s="46">
        <f t="shared" ca="1" si="15"/>
        <v>1581.0149740949055</v>
      </c>
      <c r="V79" s="4">
        <f t="shared" ca="1" si="4"/>
        <v>0</v>
      </c>
      <c r="W79" s="13">
        <f t="shared" ca="1" si="5"/>
        <v>5076.7175609370015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0.11821524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5.8516543800000053E-5</v>
      </c>
      <c r="L80" s="13">
        <f t="shared" ca="1" si="11"/>
        <v>18</v>
      </c>
      <c r="M80" s="7">
        <f t="shared" ca="1" si="12"/>
        <v>982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24.463826226525924</v>
      </c>
      <c r="R80" s="94">
        <f t="shared" ca="1" si="2"/>
        <v>2.4463826226525924</v>
      </c>
      <c r="S80" s="94">
        <f t="shared" ca="1" si="18"/>
        <v>2.4463826226525924</v>
      </c>
      <c r="T80" s="4">
        <f t="shared" ca="1" si="3"/>
        <v>1.4315385589000942E-4</v>
      </c>
      <c r="U80" s="46">
        <f t="shared" ca="1" si="15"/>
        <v>1563.0149740949055</v>
      </c>
      <c r="V80" s="4">
        <f t="shared" ca="1" si="4"/>
        <v>9.146223419168048E-2</v>
      </c>
      <c r="W80" s="13">
        <f t="shared" ca="1" si="5"/>
        <v>2538.3587804685008</v>
      </c>
      <c r="X80" s="4">
        <f t="shared" ca="1" si="6"/>
        <v>0.14853598275739974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0.11821524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5.9107620000000106E-7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1.4459985443435307E-6</v>
      </c>
      <c r="U81" s="46">
        <f t="shared" ca="1" si="15"/>
        <v>1545.0149740949055</v>
      </c>
      <c r="V81" s="4">
        <f t="shared" ca="1" si="4"/>
        <v>9.132215798311168E-4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300</v>
      </c>
      <c r="M82" s="7">
        <f t="shared" ref="M82:M145" ca="1" si="26">MAX(Set1MinTP-(L82+Set1Regain), 0)</f>
        <v>700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1520.089898423704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37890.773795720714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282</v>
      </c>
      <c r="M83" s="7">
        <f t="shared" ca="1" si="26"/>
        <v>718</v>
      </c>
      <c r="N83" s="44">
        <f t="shared" ca="1" si="27"/>
        <v>7</v>
      </c>
      <c r="O83" s="94">
        <f t="shared" ca="1" si="28"/>
        <v>2.024607876260911</v>
      </c>
      <c r="P83" s="94">
        <f t="shared" ca="1" si="29"/>
        <v>20.048213173681361</v>
      </c>
      <c r="Q83" s="94">
        <f t="shared" ca="1" si="30"/>
        <v>18.267422873331626</v>
      </c>
      <c r="R83" s="94">
        <f t="shared" ca="1" si="31"/>
        <v>1.9157818023506494</v>
      </c>
      <c r="S83" s="94">
        <f t="shared" ca="1" si="32"/>
        <v>2.024607876260911</v>
      </c>
      <c r="T83" s="4">
        <f t="shared" ca="1" si="33"/>
        <v>0</v>
      </c>
      <c r="U83" s="46">
        <f t="shared" ca="1" si="34"/>
        <v>1605.8460417708486</v>
      </c>
      <c r="V83" s="4">
        <f t="shared" ca="1" si="35"/>
        <v>0</v>
      </c>
      <c r="W83" s="13">
        <f t="shared" ca="1" si="36"/>
        <v>35352.415015252212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264</v>
      </c>
      <c r="M84" s="7">
        <f t="shared" ca="1" si="26"/>
        <v>736</v>
      </c>
      <c r="N84" s="44">
        <f t="shared" ca="1" si="27"/>
        <v>7</v>
      </c>
      <c r="O84" s="94">
        <f t="shared" ca="1" si="28"/>
        <v>2.024607876260911</v>
      </c>
      <c r="P84" s="94">
        <f t="shared" ca="1" si="29"/>
        <v>20.246078762609113</v>
      </c>
      <c r="Q84" s="94">
        <f t="shared" ca="1" si="30"/>
        <v>20.246078762609113</v>
      </c>
      <c r="R84" s="94">
        <f t="shared" ca="1" si="31"/>
        <v>2.0246078762609114</v>
      </c>
      <c r="S84" s="94">
        <f t="shared" ca="1" si="32"/>
        <v>2.024607876260911</v>
      </c>
      <c r="T84" s="4">
        <f t="shared" ca="1" si="33"/>
        <v>0</v>
      </c>
      <c r="U84" s="46">
        <f t="shared" ca="1" si="34"/>
        <v>1587.8460417708486</v>
      </c>
      <c r="V84" s="4">
        <f t="shared" ca="1" si="35"/>
        <v>0</v>
      </c>
      <c r="W84" s="13">
        <f t="shared" ca="1" si="36"/>
        <v>32814.056234783711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246</v>
      </c>
      <c r="M85" s="7">
        <f t="shared" ca="1" si="26"/>
        <v>754</v>
      </c>
      <c r="N85" s="44">
        <f t="shared" ca="1" si="27"/>
        <v>7</v>
      </c>
      <c r="O85" s="94">
        <f t="shared" ca="1" si="28"/>
        <v>2.024607876260911</v>
      </c>
      <c r="P85" s="94">
        <f t="shared" ca="1" si="29"/>
        <v>20.246078762609113</v>
      </c>
      <c r="Q85" s="94">
        <f t="shared" ca="1" si="30"/>
        <v>20.246078762609113</v>
      </c>
      <c r="R85" s="94">
        <f t="shared" ca="1" si="31"/>
        <v>2.0246078762609114</v>
      </c>
      <c r="S85" s="94">
        <f t="shared" ca="1" si="32"/>
        <v>2.024607876260911</v>
      </c>
      <c r="T85" s="4">
        <f t="shared" ca="1" si="33"/>
        <v>0</v>
      </c>
      <c r="U85" s="46">
        <f t="shared" ca="1" si="34"/>
        <v>1569.8460417708486</v>
      </c>
      <c r="V85" s="4">
        <f t="shared" ca="1" si="35"/>
        <v>0</v>
      </c>
      <c r="W85" s="13">
        <f t="shared" ca="1" si="36"/>
        <v>30275.69745431521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228</v>
      </c>
      <c r="M86" s="7">
        <f t="shared" ca="1" si="26"/>
        <v>772</v>
      </c>
      <c r="N86" s="44">
        <f t="shared" ca="1" si="27"/>
        <v>7</v>
      </c>
      <c r="O86" s="94">
        <f t="shared" ca="1" si="28"/>
        <v>2.024607876260911</v>
      </c>
      <c r="P86" s="94">
        <f t="shared" ca="1" si="29"/>
        <v>20.246078762609113</v>
      </c>
      <c r="Q86" s="94">
        <f t="shared" ca="1" si="30"/>
        <v>20.246078762609113</v>
      </c>
      <c r="R86" s="94">
        <f t="shared" ca="1" si="31"/>
        <v>2.0246078762609114</v>
      </c>
      <c r="S86" s="94">
        <f t="shared" ca="1" si="32"/>
        <v>2.024607876260911</v>
      </c>
      <c r="T86" s="4">
        <f t="shared" ca="1" si="33"/>
        <v>0</v>
      </c>
      <c r="U86" s="46">
        <f t="shared" ca="1" si="34"/>
        <v>1551.8460417708486</v>
      </c>
      <c r="V86" s="4">
        <f t="shared" ca="1" si="35"/>
        <v>0</v>
      </c>
      <c r="W86" s="13">
        <f t="shared" ca="1" si="36"/>
        <v>27737.338673846709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0.10144970897489999</v>
      </c>
      <c r="L87" s="13">
        <f t="shared" ca="1" si="25"/>
        <v>210</v>
      </c>
      <c r="M87" s="7">
        <f t="shared" ca="1" si="26"/>
        <v>790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20.246078762609113</v>
      </c>
      <c r="R87" s="94">
        <f t="shared" ca="1" si="31"/>
        <v>2.0246078762609114</v>
      </c>
      <c r="S87" s="94">
        <f t="shared" ca="1" si="32"/>
        <v>2.024607876260911</v>
      </c>
      <c r="T87" s="4">
        <f t="shared" ca="1" si="33"/>
        <v>0.20539587983495974</v>
      </c>
      <c r="U87" s="46">
        <f t="shared" ca="1" si="34"/>
        <v>1533.8460417708486</v>
      </c>
      <c r="V87" s="4">
        <f t="shared" ca="1" si="35"/>
        <v>155.60823454995489</v>
      </c>
      <c r="W87" s="13">
        <f t="shared" ca="1" si="36"/>
        <v>25198.979893378211</v>
      </c>
      <c r="X87" s="4">
        <f t="shared" ca="1" si="37"/>
        <v>2556.4291766475758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2.0494890702000019E-3</v>
      </c>
      <c r="L88" s="13">
        <f t="shared" ca="1" si="25"/>
        <v>192</v>
      </c>
      <c r="M88" s="7">
        <f t="shared" ca="1" si="26"/>
        <v>808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4.1494117138375745E-3</v>
      </c>
      <c r="U88" s="46">
        <f t="shared" ca="1" si="34"/>
        <v>1515.8460417708486</v>
      </c>
      <c r="V88" s="4">
        <f t="shared" ca="1" si="35"/>
        <v>3.1067098947152898</v>
      </c>
      <c r="W88" s="13">
        <f t="shared" ca="1" si="36"/>
        <v>22660.62111290971</v>
      </c>
      <c r="X88" s="4">
        <f t="shared" ca="1" si="37"/>
        <v>46.442695294851852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1.0350954900000019E-5</v>
      </c>
      <c r="L89" s="13">
        <f t="shared" ca="1" si="25"/>
        <v>174</v>
      </c>
      <c r="M89" s="7">
        <f t="shared" ca="1" si="26"/>
        <v>826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2.0956624817361509E-5</v>
      </c>
      <c r="U89" s="46">
        <f t="shared" ca="1" si="34"/>
        <v>1497.8460417708486</v>
      </c>
      <c r="V89" s="4">
        <f t="shared" ca="1" si="35"/>
        <v>1.5504136825513598E-2</v>
      </c>
      <c r="W89" s="13">
        <f t="shared" ca="1" si="36"/>
        <v>20122.262332441209</v>
      </c>
      <c r="X89" s="4">
        <f t="shared" ca="1" si="37"/>
        <v>0.20828462988906812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213</v>
      </c>
      <c r="M90" s="7">
        <f t="shared" ca="1" si="26"/>
        <v>787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20.246078762609113</v>
      </c>
      <c r="R90" s="94">
        <f t="shared" ca="1" si="31"/>
        <v>2.0246078762609114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1536.8460417708486</v>
      </c>
      <c r="V90" s="4">
        <f t="shared" ca="1" si="35"/>
        <v>0</v>
      </c>
      <c r="W90" s="13">
        <f t="shared" ca="1" si="36"/>
        <v>35537.022926559017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195</v>
      </c>
      <c r="M91" s="7">
        <f t="shared" ca="1" si="26"/>
        <v>805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0</v>
      </c>
      <c r="U91" s="46">
        <f t="shared" ca="1" si="34"/>
        <v>1518.8460417708486</v>
      </c>
      <c r="V91" s="4">
        <f t="shared" ca="1" si="35"/>
        <v>0</v>
      </c>
      <c r="W91" s="13">
        <f t="shared" ca="1" si="36"/>
        <v>32998.664146090508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177</v>
      </c>
      <c r="M92" s="7">
        <f t="shared" ca="1" si="26"/>
        <v>823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0</v>
      </c>
      <c r="U92" s="46">
        <f t="shared" ca="1" si="34"/>
        <v>1500.8460417708486</v>
      </c>
      <c r="V92" s="4">
        <f t="shared" ca="1" si="35"/>
        <v>0</v>
      </c>
      <c r="W92" s="13">
        <f t="shared" ca="1" si="36"/>
        <v>30460.305365622015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159</v>
      </c>
      <c r="M93" s="7">
        <f t="shared" ca="1" si="26"/>
        <v>841</v>
      </c>
      <c r="N93" s="44">
        <f t="shared" ca="1" si="27"/>
        <v>8</v>
      </c>
      <c r="O93" s="94">
        <f t="shared" ca="1" si="28"/>
        <v>2.2453575181263927</v>
      </c>
      <c r="P93" s="94">
        <f t="shared" ca="1" si="29"/>
        <v>22.453575181263933</v>
      </c>
      <c r="Q93" s="94">
        <f t="shared" ca="1" si="30"/>
        <v>21.129077330071038</v>
      </c>
      <c r="R93" s="94">
        <f t="shared" ca="1" si="31"/>
        <v>2.1791326255667487</v>
      </c>
      <c r="S93" s="94">
        <f t="shared" ca="1" si="32"/>
        <v>2.2453575181263927</v>
      </c>
      <c r="T93" s="4">
        <f t="shared" ca="1" si="33"/>
        <v>0</v>
      </c>
      <c r="U93" s="46">
        <f t="shared" ca="1" si="34"/>
        <v>1598.6020537653815</v>
      </c>
      <c r="V93" s="4">
        <f t="shared" ca="1" si="35"/>
        <v>0</v>
      </c>
      <c r="W93" s="13">
        <f t="shared" ca="1" si="36"/>
        <v>27921.946585153513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141</v>
      </c>
      <c r="M94" s="7">
        <f t="shared" ca="1" si="26"/>
        <v>859</v>
      </c>
      <c r="N94" s="44">
        <f t="shared" ca="1" si="27"/>
        <v>8</v>
      </c>
      <c r="O94" s="94">
        <f t="shared" ca="1" si="28"/>
        <v>2.2453575181263927</v>
      </c>
      <c r="P94" s="94">
        <f t="shared" ca="1" si="29"/>
        <v>22.453575181263933</v>
      </c>
      <c r="Q94" s="94">
        <f t="shared" ca="1" si="30"/>
        <v>22.453575181263933</v>
      </c>
      <c r="R94" s="94">
        <f t="shared" ca="1" si="31"/>
        <v>2.2453575181263932</v>
      </c>
      <c r="S94" s="94">
        <f t="shared" ca="1" si="32"/>
        <v>2.2453575181263927</v>
      </c>
      <c r="T94" s="4">
        <f t="shared" ca="1" si="33"/>
        <v>0</v>
      </c>
      <c r="U94" s="46">
        <f t="shared" ca="1" si="34"/>
        <v>1580.6020537653815</v>
      </c>
      <c r="V94" s="4">
        <f t="shared" ca="1" si="35"/>
        <v>0</v>
      </c>
      <c r="W94" s="13">
        <f t="shared" ca="1" si="36"/>
        <v>25383.587804685012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1.0247445351000009E-3</v>
      </c>
      <c r="L95" s="13">
        <f t="shared" ca="1" si="25"/>
        <v>123</v>
      </c>
      <c r="M95" s="7">
        <f t="shared" ca="1" si="26"/>
        <v>877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22.453575181263933</v>
      </c>
      <c r="Q95" s="94">
        <f t="shared" ca="1" si="30"/>
        <v>22.453575181263933</v>
      </c>
      <c r="R95" s="94">
        <f t="shared" ca="1" si="31"/>
        <v>2.2453575181263932</v>
      </c>
      <c r="S95" s="94">
        <f t="shared" ca="1" si="32"/>
        <v>2.2453575181263927</v>
      </c>
      <c r="T95" s="4">
        <f t="shared" ca="1" si="33"/>
        <v>2.3009178460457222E-3</v>
      </c>
      <c r="U95" s="46">
        <f t="shared" ca="1" si="34"/>
        <v>1562.6020537653815</v>
      </c>
      <c r="V95" s="4">
        <f t="shared" ca="1" si="35"/>
        <v>1.6012679151321125</v>
      </c>
      <c r="W95" s="13">
        <f t="shared" ca="1" si="36"/>
        <v>22845.229024216511</v>
      </c>
      <c r="X95" s="4">
        <f t="shared" ca="1" si="37"/>
        <v>23.410523595673798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2.0701909800000037E-5</v>
      </c>
      <c r="L96" s="13">
        <f t="shared" ca="1" si="25"/>
        <v>105</v>
      </c>
      <c r="M96" s="7">
        <f t="shared" ca="1" si="26"/>
        <v>895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4.6483188809004532E-5</v>
      </c>
      <c r="U96" s="46">
        <f t="shared" ca="1" si="34"/>
        <v>1544.6020537653815</v>
      </c>
      <c r="V96" s="4">
        <f t="shared" ca="1" si="35"/>
        <v>3.1976212393945734E-2</v>
      </c>
      <c r="W96" s="13">
        <f t="shared" ca="1" si="36"/>
        <v>20306.87024374801</v>
      </c>
      <c r="X96" s="4">
        <f t="shared" ca="1" si="37"/>
        <v>0.42039099610637609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1.0455510000000028E-7</v>
      </c>
      <c r="L97" s="13">
        <f t="shared" ca="1" si="25"/>
        <v>87</v>
      </c>
      <c r="M97" s="7">
        <f t="shared" ca="1" si="26"/>
        <v>913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2.3476357984345744E-7</v>
      </c>
      <c r="U97" s="46">
        <f t="shared" ca="1" si="34"/>
        <v>1526.6020537653815</v>
      </c>
      <c r="V97" s="4">
        <f t="shared" ca="1" si="35"/>
        <v>1.5961403039164526E-4</v>
      </c>
      <c r="W97" s="13">
        <f t="shared" ca="1" si="36"/>
        <v>17768.511463279508</v>
      </c>
      <c r="X97" s="4">
        <f t="shared" ca="1" si="37"/>
        <v>1.8577884928943403E-3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213</v>
      </c>
      <c r="M98" s="7">
        <f t="shared" ca="1" si="26"/>
        <v>787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20.246078762609113</v>
      </c>
      <c r="R98" s="94">
        <f t="shared" ca="1" si="31"/>
        <v>2.0246078762609114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1536.8460417708486</v>
      </c>
      <c r="V98" s="4">
        <f t="shared" ca="1" si="35"/>
        <v>0</v>
      </c>
      <c r="W98" s="13">
        <f t="shared" ca="1" si="36"/>
        <v>20122.262332441205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195</v>
      </c>
      <c r="M99" s="7">
        <f t="shared" ca="1" si="26"/>
        <v>805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0</v>
      </c>
      <c r="U99" s="46">
        <f t="shared" ca="1" si="34"/>
        <v>1518.8460417708486</v>
      </c>
      <c r="V99" s="4">
        <f t="shared" ca="1" si="35"/>
        <v>0</v>
      </c>
      <c r="W99" s="13">
        <f t="shared" ca="1" si="36"/>
        <v>17583.903551972704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177</v>
      </c>
      <c r="M100" s="7">
        <f t="shared" ca="1" si="26"/>
        <v>823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0</v>
      </c>
      <c r="U100" s="46">
        <f t="shared" ca="1" si="34"/>
        <v>1500.8460417708486</v>
      </c>
      <c r="V100" s="4">
        <f t="shared" ca="1" si="35"/>
        <v>0</v>
      </c>
      <c r="W100" s="13">
        <f t="shared" ca="1" si="36"/>
        <v>15045.544771504205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159</v>
      </c>
      <c r="M101" s="7">
        <f t="shared" ca="1" si="26"/>
        <v>841</v>
      </c>
      <c r="N101" s="44">
        <f t="shared" ca="1" si="27"/>
        <v>8</v>
      </c>
      <c r="O101" s="94">
        <f t="shared" ca="1" si="28"/>
        <v>2.2453575181263927</v>
      </c>
      <c r="P101" s="94">
        <f t="shared" ca="1" si="29"/>
        <v>22.453575181263933</v>
      </c>
      <c r="Q101" s="94">
        <f t="shared" ca="1" si="30"/>
        <v>21.129077330071038</v>
      </c>
      <c r="R101" s="94">
        <f t="shared" ca="1" si="31"/>
        <v>2.1791326255667487</v>
      </c>
      <c r="S101" s="94">
        <f t="shared" ca="1" si="32"/>
        <v>2.2453575181263927</v>
      </c>
      <c r="T101" s="4">
        <f t="shared" ca="1" si="33"/>
        <v>0</v>
      </c>
      <c r="U101" s="46">
        <f t="shared" ca="1" si="34"/>
        <v>1598.6020537653815</v>
      </c>
      <c r="V101" s="4">
        <f t="shared" ca="1" si="35"/>
        <v>0</v>
      </c>
      <c r="W101" s="13">
        <f t="shared" ca="1" si="36"/>
        <v>12507.185991035703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141</v>
      </c>
      <c r="M102" s="7">
        <f t="shared" ca="1" si="26"/>
        <v>859</v>
      </c>
      <c r="N102" s="44">
        <f t="shared" ca="1" si="27"/>
        <v>8</v>
      </c>
      <c r="O102" s="94">
        <f t="shared" ca="1" si="28"/>
        <v>2.2453575181263927</v>
      </c>
      <c r="P102" s="94">
        <f t="shared" ca="1" si="29"/>
        <v>22.453575181263933</v>
      </c>
      <c r="Q102" s="94">
        <f t="shared" ca="1" si="30"/>
        <v>22.453575181263933</v>
      </c>
      <c r="R102" s="94">
        <f t="shared" ca="1" si="31"/>
        <v>2.2453575181263932</v>
      </c>
      <c r="S102" s="94">
        <f t="shared" ca="1" si="32"/>
        <v>2.2453575181263927</v>
      </c>
      <c r="T102" s="4">
        <f t="shared" ca="1" si="33"/>
        <v>0</v>
      </c>
      <c r="U102" s="46">
        <f t="shared" ca="1" si="34"/>
        <v>1580.6020537653815</v>
      </c>
      <c r="V102" s="4">
        <f t="shared" ca="1" si="35"/>
        <v>0</v>
      </c>
      <c r="W102" s="13">
        <f t="shared" ca="1" si="36"/>
        <v>9968.8272105672022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5.3394583671000006E-3</v>
      </c>
      <c r="L103" s="13">
        <f t="shared" ca="1" si="25"/>
        <v>123</v>
      </c>
      <c r="M103" s="7">
        <f t="shared" ca="1" si="26"/>
        <v>877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22.453575181263933</v>
      </c>
      <c r="Q103" s="94">
        <f t="shared" ca="1" si="30"/>
        <v>22.453575181263933</v>
      </c>
      <c r="R103" s="94">
        <f t="shared" ca="1" si="31"/>
        <v>2.2453575181263932</v>
      </c>
      <c r="S103" s="94">
        <f t="shared" ca="1" si="32"/>
        <v>2.2453575181263927</v>
      </c>
      <c r="T103" s="4">
        <f t="shared" ca="1" si="33"/>
        <v>1.1988992987290859E-2</v>
      </c>
      <c r="U103" s="46">
        <f t="shared" ca="1" si="34"/>
        <v>1562.6020537653815</v>
      </c>
      <c r="V103" s="4">
        <f t="shared" ca="1" si="35"/>
        <v>8.3434486104252112</v>
      </c>
      <c r="W103" s="13">
        <f t="shared" ca="1" si="36"/>
        <v>7430.4684300987028</v>
      </c>
      <c r="X103" s="4">
        <f t="shared" ca="1" si="37"/>
        <v>39.674676830562923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1.0786784580000009E-4</v>
      </c>
      <c r="L104" s="13">
        <f t="shared" ca="1" si="25"/>
        <v>105</v>
      </c>
      <c r="M104" s="7">
        <f t="shared" ca="1" si="26"/>
        <v>895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2.4220187853112864E-4</v>
      </c>
      <c r="U104" s="46">
        <f t="shared" ca="1" si="34"/>
        <v>1544.6020537653815</v>
      </c>
      <c r="V104" s="4">
        <f t="shared" ca="1" si="35"/>
        <v>0.16661289615792763</v>
      </c>
      <c r="W104" s="13">
        <f t="shared" ca="1" si="36"/>
        <v>4892.1096496302016</v>
      </c>
      <c r="X104" s="4">
        <f t="shared" ca="1" si="37"/>
        <v>0.52770132932300307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5.4478710000000102E-7</v>
      </c>
      <c r="L105" s="13">
        <f t="shared" ca="1" si="25"/>
        <v>87</v>
      </c>
      <c r="M105" s="7">
        <f t="shared" ca="1" si="26"/>
        <v>913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1.2232418107632773E-6</v>
      </c>
      <c r="U105" s="46">
        <f t="shared" ca="1" si="34"/>
        <v>1526.6020537653815</v>
      </c>
      <c r="V105" s="4">
        <f t="shared" ca="1" si="35"/>
        <v>8.3167310572488783E-4</v>
      </c>
      <c r="W105" s="13">
        <f t="shared" ca="1" si="36"/>
        <v>2353.7508691617008</v>
      </c>
      <c r="X105" s="4">
        <f t="shared" ca="1" si="37"/>
        <v>1.2822931101330848E-3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22.453575181263933</v>
      </c>
      <c r="R106" s="94">
        <f t="shared" ca="1" si="31"/>
        <v>2.2453575181263932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1565.6020537653815</v>
      </c>
      <c r="V106" s="4">
        <f t="shared" ca="1" si="35"/>
        <v>0</v>
      </c>
      <c r="W106" s="13">
        <f t="shared" ca="1" si="36"/>
        <v>17768.511463279505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0</v>
      </c>
      <c r="U107" s="46">
        <f t="shared" ca="1" si="34"/>
        <v>1547.6020537653815</v>
      </c>
      <c r="V107" s="4">
        <f t="shared" ca="1" si="35"/>
        <v>0</v>
      </c>
      <c r="W107" s="13">
        <f t="shared" ca="1" si="36"/>
        <v>15230.152682811004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0</v>
      </c>
      <c r="U108" s="46">
        <f t="shared" ca="1" si="34"/>
        <v>1529.6020537653815</v>
      </c>
      <c r="V108" s="4">
        <f t="shared" ca="1" si="35"/>
        <v>0</v>
      </c>
      <c r="W108" s="13">
        <f t="shared" ca="1" si="36"/>
        <v>12691.793902342504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0</v>
      </c>
      <c r="U109" s="46">
        <f t="shared" ca="1" si="34"/>
        <v>1511.6020537653815</v>
      </c>
      <c r="V109" s="4">
        <f t="shared" ca="1" si="35"/>
        <v>0</v>
      </c>
      <c r="W109" s="13">
        <f t="shared" ca="1" si="36"/>
        <v>10153.435121874003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2.4463826226525924</v>
      </c>
      <c r="P110" s="94">
        <f t="shared" ca="1" si="29"/>
        <v>22.654600285790131</v>
      </c>
      <c r="Q110" s="94">
        <f t="shared" ca="1" si="30"/>
        <v>22.453575181263933</v>
      </c>
      <c r="R110" s="94">
        <f t="shared" ca="1" si="31"/>
        <v>2.2554087733527033</v>
      </c>
      <c r="S110" s="94">
        <f t="shared" ca="1" si="32"/>
        <v>2.4463826226525924</v>
      </c>
      <c r="T110" s="4">
        <f t="shared" ca="1" si="33"/>
        <v>0</v>
      </c>
      <c r="U110" s="46">
        <f t="shared" ca="1" si="34"/>
        <v>1599.0149740949055</v>
      </c>
      <c r="V110" s="4">
        <f t="shared" ca="1" si="35"/>
        <v>0</v>
      </c>
      <c r="W110" s="13">
        <f t="shared" ca="1" si="36"/>
        <v>7615.0763414055018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5.3933922900000047E-5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2.4463826226525924</v>
      </c>
      <c r="P111" s="94">
        <f t="shared" ca="1" si="29"/>
        <v>24.463826226525924</v>
      </c>
      <c r="Q111" s="94">
        <f t="shared" ca="1" si="30"/>
        <v>24.262801121999725</v>
      </c>
      <c r="R111" s="94">
        <f t="shared" ca="1" si="31"/>
        <v>2.4363313674262828</v>
      </c>
      <c r="S111" s="94">
        <f t="shared" ca="1" si="32"/>
        <v>2.4463826226525924</v>
      </c>
      <c r="T111" s="4">
        <f t="shared" ca="1" si="33"/>
        <v>1.3194301175404482E-4</v>
      </c>
      <c r="U111" s="46">
        <f t="shared" ca="1" si="34"/>
        <v>1581.0149740949055</v>
      </c>
      <c r="V111" s="4">
        <f t="shared" ca="1" si="35"/>
        <v>8.5270339716580199E-2</v>
      </c>
      <c r="W111" s="13">
        <f t="shared" ca="1" si="36"/>
        <v>5076.7175609370015</v>
      </c>
      <c r="X111" s="4">
        <f t="shared" ca="1" si="37"/>
        <v>0.27380729351665251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1.089574200000002E-6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24.463826226525924</v>
      </c>
      <c r="R112" s="94">
        <f t="shared" ca="1" si="31"/>
        <v>2.4463826226525924</v>
      </c>
      <c r="S112" s="94">
        <f t="shared" ca="1" si="32"/>
        <v>2.4463826226525924</v>
      </c>
      <c r="T112" s="4">
        <f t="shared" ca="1" si="33"/>
        <v>2.6655153889706054E-6</v>
      </c>
      <c r="U112" s="46">
        <f t="shared" ca="1" si="34"/>
        <v>1563.0149740949055</v>
      </c>
      <c r="V112" s="4">
        <f t="shared" ca="1" si="35"/>
        <v>1.7030207899874806E-3</v>
      </c>
      <c r="W112" s="13">
        <f t="shared" ca="1" si="36"/>
        <v>2538.3587804685008</v>
      </c>
      <c r="X112" s="4">
        <f t="shared" ca="1" si="37"/>
        <v>2.7657302375419476E-3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5.502900000000015E-9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1.3462198934194987E-8</v>
      </c>
      <c r="U113" s="46">
        <f t="shared" ca="1" si="34"/>
        <v>1545.0149740949055</v>
      </c>
      <c r="V113" s="4">
        <f t="shared" ca="1" si="35"/>
        <v>8.5020629009468778E-6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300</v>
      </c>
      <c r="M114" s="7">
        <f t="shared" ca="1" si="26"/>
        <v>700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1520.089898423704</v>
      </c>
      <c r="V114" s="4">
        <f t="shared" ca="1" si="35"/>
        <v>0</v>
      </c>
      <c r="W114" s="13">
        <f t="shared" ca="1" si="36"/>
        <v>37890.773795720714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282</v>
      </c>
      <c r="M115" s="7">
        <f t="shared" ca="1" si="26"/>
        <v>718</v>
      </c>
      <c r="N115" s="44">
        <f t="shared" ca="1" si="27"/>
        <v>7</v>
      </c>
      <c r="O115" s="94">
        <f t="shared" ca="1" si="28"/>
        <v>2.024607876260911</v>
      </c>
      <c r="P115" s="94">
        <f t="shared" ca="1" si="29"/>
        <v>20.048213173681361</v>
      </c>
      <c r="Q115" s="94">
        <f t="shared" ca="1" si="30"/>
        <v>18.267422873331626</v>
      </c>
      <c r="R115" s="94">
        <f t="shared" ca="1" si="31"/>
        <v>1.9157818023506494</v>
      </c>
      <c r="S115" s="94">
        <f t="shared" ca="1" si="32"/>
        <v>2.024607876260911</v>
      </c>
      <c r="T115" s="4">
        <f t="shared" ca="1" si="33"/>
        <v>0</v>
      </c>
      <c r="U115" s="46">
        <f t="shared" ca="1" si="34"/>
        <v>1605.8460417708486</v>
      </c>
      <c r="V115" s="4">
        <f t="shared" ca="1" si="35"/>
        <v>0</v>
      </c>
      <c r="W115" s="13">
        <f t="shared" ca="1" si="36"/>
        <v>35352.415015252212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264</v>
      </c>
      <c r="M116" s="7">
        <f t="shared" ca="1" si="26"/>
        <v>736</v>
      </c>
      <c r="N116" s="44">
        <f t="shared" ca="1" si="27"/>
        <v>7</v>
      </c>
      <c r="O116" s="94">
        <f t="shared" ca="1" si="28"/>
        <v>2.024607876260911</v>
      </c>
      <c r="P116" s="94">
        <f t="shared" ca="1" si="29"/>
        <v>20.246078762609113</v>
      </c>
      <c r="Q116" s="94">
        <f t="shared" ca="1" si="30"/>
        <v>20.246078762609113</v>
      </c>
      <c r="R116" s="94">
        <f t="shared" ca="1" si="31"/>
        <v>2.0246078762609114</v>
      </c>
      <c r="S116" s="94">
        <f t="shared" ca="1" si="32"/>
        <v>2.024607876260911</v>
      </c>
      <c r="T116" s="4">
        <f t="shared" ca="1" si="33"/>
        <v>0</v>
      </c>
      <c r="U116" s="46">
        <f t="shared" ca="1" si="34"/>
        <v>1587.8460417708486</v>
      </c>
      <c r="V116" s="4">
        <f t="shared" ca="1" si="35"/>
        <v>0</v>
      </c>
      <c r="W116" s="13">
        <f t="shared" ca="1" si="36"/>
        <v>32814.056234783711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246</v>
      </c>
      <c r="M117" s="7">
        <f t="shared" ca="1" si="26"/>
        <v>754</v>
      </c>
      <c r="N117" s="44">
        <f t="shared" ca="1" si="27"/>
        <v>7</v>
      </c>
      <c r="O117" s="94">
        <f t="shared" ca="1" si="28"/>
        <v>2.024607876260911</v>
      </c>
      <c r="P117" s="94">
        <f t="shared" ca="1" si="29"/>
        <v>20.246078762609113</v>
      </c>
      <c r="Q117" s="94">
        <f t="shared" ca="1" si="30"/>
        <v>20.246078762609113</v>
      </c>
      <c r="R117" s="94">
        <f t="shared" ca="1" si="31"/>
        <v>2.0246078762609114</v>
      </c>
      <c r="S117" s="94">
        <f t="shared" ca="1" si="32"/>
        <v>2.024607876260911</v>
      </c>
      <c r="T117" s="4">
        <f t="shared" ca="1" si="33"/>
        <v>0</v>
      </c>
      <c r="U117" s="46">
        <f t="shared" ca="1" si="34"/>
        <v>1569.8460417708486</v>
      </c>
      <c r="V117" s="4">
        <f t="shared" ca="1" si="35"/>
        <v>0</v>
      </c>
      <c r="W117" s="13">
        <f t="shared" ca="1" si="36"/>
        <v>30275.69745431521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228</v>
      </c>
      <c r="M118" s="7">
        <f t="shared" ca="1" si="26"/>
        <v>772</v>
      </c>
      <c r="N118" s="44">
        <f t="shared" ca="1" si="27"/>
        <v>7</v>
      </c>
      <c r="O118" s="94">
        <f t="shared" ca="1" si="28"/>
        <v>2.024607876260911</v>
      </c>
      <c r="P118" s="94">
        <f t="shared" ca="1" si="29"/>
        <v>20.246078762609113</v>
      </c>
      <c r="Q118" s="94">
        <f t="shared" ca="1" si="30"/>
        <v>20.246078762609113</v>
      </c>
      <c r="R118" s="94">
        <f t="shared" ca="1" si="31"/>
        <v>2.0246078762609114</v>
      </c>
      <c r="S118" s="94">
        <f t="shared" ca="1" si="32"/>
        <v>2.024607876260911</v>
      </c>
      <c r="T118" s="4">
        <f t="shared" ca="1" si="33"/>
        <v>0</v>
      </c>
      <c r="U118" s="46">
        <f t="shared" ca="1" si="34"/>
        <v>1551.8460417708486</v>
      </c>
      <c r="V118" s="4">
        <f t="shared" ca="1" si="35"/>
        <v>0</v>
      </c>
      <c r="W118" s="13">
        <f t="shared" ca="1" si="36"/>
        <v>27737.338673846709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210</v>
      </c>
      <c r="M119" s="7">
        <f t="shared" ca="1" si="26"/>
        <v>790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20.246078762609113</v>
      </c>
      <c r="R119" s="94">
        <f t="shared" ca="1" si="31"/>
        <v>2.0246078762609114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1533.8460417708486</v>
      </c>
      <c r="V119" s="4">
        <f t="shared" ca="1" si="35"/>
        <v>0</v>
      </c>
      <c r="W119" s="13">
        <f t="shared" ca="1" si="36"/>
        <v>25198.979893378211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192</v>
      </c>
      <c r="M120" s="7">
        <f t="shared" ca="1" si="26"/>
        <v>808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1515.8460417708486</v>
      </c>
      <c r="V120" s="4">
        <f t="shared" ca="1" si="35"/>
        <v>0</v>
      </c>
      <c r="W120" s="13">
        <f t="shared" ca="1" si="36"/>
        <v>22660.62111290971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174</v>
      </c>
      <c r="M121" s="7">
        <f t="shared" ca="1" si="26"/>
        <v>826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1497.8460417708486</v>
      </c>
      <c r="V121" s="4">
        <f t="shared" ca="1" si="35"/>
        <v>0</v>
      </c>
      <c r="W121" s="13">
        <f t="shared" ca="1" si="36"/>
        <v>20122.262332441209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213</v>
      </c>
      <c r="M122" s="7">
        <f t="shared" ca="1" si="26"/>
        <v>787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20.246078762609113</v>
      </c>
      <c r="R122" s="94">
        <f t="shared" ca="1" si="31"/>
        <v>2.0246078762609114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1536.8460417708486</v>
      </c>
      <c r="V122" s="4">
        <f t="shared" ca="1" si="35"/>
        <v>0</v>
      </c>
      <c r="W122" s="13">
        <f t="shared" ca="1" si="36"/>
        <v>35537.022926559017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195</v>
      </c>
      <c r="M123" s="7">
        <f t="shared" ca="1" si="26"/>
        <v>805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1518.8460417708486</v>
      </c>
      <c r="V123" s="4">
        <f t="shared" ca="1" si="35"/>
        <v>0</v>
      </c>
      <c r="W123" s="13">
        <f t="shared" ca="1" si="36"/>
        <v>32998.664146090508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177</v>
      </c>
      <c r="M124" s="7">
        <f t="shared" ca="1" si="26"/>
        <v>823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1500.8460417708486</v>
      </c>
      <c r="V124" s="4">
        <f t="shared" ca="1" si="35"/>
        <v>0</v>
      </c>
      <c r="W124" s="13">
        <f t="shared" ca="1" si="36"/>
        <v>30460.305365622015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159</v>
      </c>
      <c r="M125" s="7">
        <f t="shared" ca="1" si="26"/>
        <v>841</v>
      </c>
      <c r="N125" s="44">
        <f t="shared" ca="1" si="27"/>
        <v>8</v>
      </c>
      <c r="O125" s="94">
        <f t="shared" ca="1" si="28"/>
        <v>2.2453575181263927</v>
      </c>
      <c r="P125" s="94">
        <f t="shared" ca="1" si="29"/>
        <v>22.453575181263933</v>
      </c>
      <c r="Q125" s="94">
        <f t="shared" ca="1" si="30"/>
        <v>21.129077330071038</v>
      </c>
      <c r="R125" s="94">
        <f t="shared" ca="1" si="31"/>
        <v>2.1791326255667487</v>
      </c>
      <c r="S125" s="94">
        <f t="shared" ca="1" si="32"/>
        <v>2.2453575181263927</v>
      </c>
      <c r="T125" s="4">
        <f t="shared" ca="1" si="33"/>
        <v>0</v>
      </c>
      <c r="U125" s="46">
        <f t="shared" ca="1" si="34"/>
        <v>1598.6020537653815</v>
      </c>
      <c r="V125" s="4">
        <f t="shared" ca="1" si="35"/>
        <v>0</v>
      </c>
      <c r="W125" s="13">
        <f t="shared" ca="1" si="36"/>
        <v>27921.946585153513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141</v>
      </c>
      <c r="M126" s="7">
        <f t="shared" ca="1" si="26"/>
        <v>859</v>
      </c>
      <c r="N126" s="44">
        <f t="shared" ca="1" si="27"/>
        <v>8</v>
      </c>
      <c r="O126" s="94">
        <f t="shared" ca="1" si="28"/>
        <v>2.2453575181263927</v>
      </c>
      <c r="P126" s="94">
        <f t="shared" ca="1" si="29"/>
        <v>22.453575181263933</v>
      </c>
      <c r="Q126" s="94">
        <f t="shared" ca="1" si="30"/>
        <v>22.453575181263933</v>
      </c>
      <c r="R126" s="94">
        <f t="shared" ca="1" si="31"/>
        <v>2.2453575181263932</v>
      </c>
      <c r="S126" s="94">
        <f t="shared" ca="1" si="32"/>
        <v>2.2453575181263927</v>
      </c>
      <c r="T126" s="4">
        <f t="shared" ca="1" si="33"/>
        <v>0</v>
      </c>
      <c r="U126" s="46">
        <f t="shared" ca="1" si="34"/>
        <v>1580.6020537653815</v>
      </c>
      <c r="V126" s="4">
        <f t="shared" ca="1" si="35"/>
        <v>0</v>
      </c>
      <c r="W126" s="13">
        <f t="shared" ca="1" si="36"/>
        <v>25383.587804685012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123</v>
      </c>
      <c r="M127" s="7">
        <f t="shared" ca="1" si="26"/>
        <v>877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22.453575181263933</v>
      </c>
      <c r="Q127" s="94">
        <f t="shared" ca="1" si="30"/>
        <v>22.453575181263933</v>
      </c>
      <c r="R127" s="94">
        <f t="shared" ca="1" si="31"/>
        <v>2.2453575181263932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1562.6020537653815</v>
      </c>
      <c r="V127" s="4">
        <f t="shared" ca="1" si="35"/>
        <v>0</v>
      </c>
      <c r="W127" s="13">
        <f t="shared" ca="1" si="36"/>
        <v>22845.229024216511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105</v>
      </c>
      <c r="M128" s="7">
        <f t="shared" ca="1" si="26"/>
        <v>895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1544.6020537653815</v>
      </c>
      <c r="V128" s="4">
        <f t="shared" ca="1" si="35"/>
        <v>0</v>
      </c>
      <c r="W128" s="13">
        <f t="shared" ca="1" si="36"/>
        <v>20306.87024374801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87</v>
      </c>
      <c r="M129" s="7">
        <f t="shared" ca="1" si="26"/>
        <v>913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1526.6020537653815</v>
      </c>
      <c r="V129" s="4">
        <f t="shared" ca="1" si="35"/>
        <v>0</v>
      </c>
      <c r="W129" s="13">
        <f t="shared" ca="1" si="36"/>
        <v>17768.511463279508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213</v>
      </c>
      <c r="M130" s="7">
        <f t="shared" ca="1" si="26"/>
        <v>787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20.246078762609113</v>
      </c>
      <c r="R130" s="94">
        <f t="shared" ca="1" si="31"/>
        <v>2.0246078762609114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1536.8460417708486</v>
      </c>
      <c r="V130" s="4">
        <f t="shared" ca="1" si="35"/>
        <v>0</v>
      </c>
      <c r="W130" s="13">
        <f t="shared" ca="1" si="36"/>
        <v>20122.262332441205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195</v>
      </c>
      <c r="M131" s="7">
        <f t="shared" ca="1" si="26"/>
        <v>805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1518.8460417708486</v>
      </c>
      <c r="V131" s="4">
        <f t="shared" ca="1" si="35"/>
        <v>0</v>
      </c>
      <c r="W131" s="13">
        <f t="shared" ca="1" si="36"/>
        <v>17583.903551972704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177</v>
      </c>
      <c r="M132" s="7">
        <f t="shared" ca="1" si="26"/>
        <v>823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1500.8460417708486</v>
      </c>
      <c r="V132" s="4">
        <f t="shared" ca="1" si="35"/>
        <v>0</v>
      </c>
      <c r="W132" s="13">
        <f t="shared" ca="1" si="36"/>
        <v>15045.544771504205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159</v>
      </c>
      <c r="M133" s="7">
        <f t="shared" ca="1" si="26"/>
        <v>841</v>
      </c>
      <c r="N133" s="44">
        <f t="shared" ca="1" si="27"/>
        <v>8</v>
      </c>
      <c r="O133" s="94">
        <f t="shared" ca="1" si="28"/>
        <v>2.2453575181263927</v>
      </c>
      <c r="P133" s="94">
        <f t="shared" ca="1" si="29"/>
        <v>22.453575181263933</v>
      </c>
      <c r="Q133" s="94">
        <f t="shared" ca="1" si="30"/>
        <v>21.129077330071038</v>
      </c>
      <c r="R133" s="94">
        <f t="shared" ca="1" si="31"/>
        <v>2.1791326255667487</v>
      </c>
      <c r="S133" s="94">
        <f t="shared" ca="1" si="32"/>
        <v>2.2453575181263927</v>
      </c>
      <c r="T133" s="4">
        <f t="shared" ca="1" si="33"/>
        <v>0</v>
      </c>
      <c r="U133" s="46">
        <f t="shared" ca="1" si="34"/>
        <v>1598.6020537653815</v>
      </c>
      <c r="V133" s="4">
        <f t="shared" ca="1" si="35"/>
        <v>0</v>
      </c>
      <c r="W133" s="13">
        <f t="shared" ca="1" si="36"/>
        <v>12507.185991035703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141</v>
      </c>
      <c r="M134" s="7">
        <f t="shared" ca="1" si="26"/>
        <v>859</v>
      </c>
      <c r="N134" s="44">
        <f t="shared" ca="1" si="27"/>
        <v>8</v>
      </c>
      <c r="O134" s="94">
        <f t="shared" ca="1" si="28"/>
        <v>2.2453575181263927</v>
      </c>
      <c r="P134" s="94">
        <f t="shared" ca="1" si="29"/>
        <v>22.453575181263933</v>
      </c>
      <c r="Q134" s="94">
        <f t="shared" ca="1" si="30"/>
        <v>22.453575181263933</v>
      </c>
      <c r="R134" s="94">
        <f t="shared" ca="1" si="31"/>
        <v>2.2453575181263932</v>
      </c>
      <c r="S134" s="94">
        <f t="shared" ca="1" si="32"/>
        <v>2.2453575181263927</v>
      </c>
      <c r="T134" s="4">
        <f t="shared" ca="1" si="33"/>
        <v>0</v>
      </c>
      <c r="U134" s="46">
        <f t="shared" ca="1" si="34"/>
        <v>1580.6020537653815</v>
      </c>
      <c r="V134" s="4">
        <f t="shared" ca="1" si="35"/>
        <v>0</v>
      </c>
      <c r="W134" s="13">
        <f t="shared" ca="1" si="36"/>
        <v>9968.8272105672022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123</v>
      </c>
      <c r="M135" s="7">
        <f t="shared" ca="1" si="26"/>
        <v>877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22.453575181263933</v>
      </c>
      <c r="Q135" s="94">
        <f t="shared" ca="1" si="30"/>
        <v>22.453575181263933</v>
      </c>
      <c r="R135" s="94">
        <f t="shared" ca="1" si="31"/>
        <v>2.2453575181263932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1562.6020537653815</v>
      </c>
      <c r="V135" s="4">
        <f t="shared" ca="1" si="35"/>
        <v>0</v>
      </c>
      <c r="W135" s="13">
        <f t="shared" ca="1" si="36"/>
        <v>7430.4684300987028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105</v>
      </c>
      <c r="M136" s="7">
        <f t="shared" ca="1" si="26"/>
        <v>895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1544.6020537653815</v>
      </c>
      <c r="V136" s="4">
        <f t="shared" ca="1" si="35"/>
        <v>0</v>
      </c>
      <c r="W136" s="13">
        <f t="shared" ca="1" si="36"/>
        <v>4892.1096496302016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87</v>
      </c>
      <c r="M137" s="7">
        <f t="shared" ca="1" si="26"/>
        <v>913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1526.6020537653815</v>
      </c>
      <c r="V137" s="4">
        <f t="shared" ca="1" si="35"/>
        <v>0</v>
      </c>
      <c r="W137" s="13">
        <f t="shared" ca="1" si="36"/>
        <v>2353.7508691617008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22.453575181263933</v>
      </c>
      <c r="R138" s="94">
        <f t="shared" ca="1" si="31"/>
        <v>2.2453575181263932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1565.6020537653815</v>
      </c>
      <c r="V138" s="4">
        <f t="shared" ca="1" si="35"/>
        <v>0</v>
      </c>
      <c r="W138" s="13">
        <f t="shared" ca="1" si="36"/>
        <v>17768.511463279505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1547.6020537653815</v>
      </c>
      <c r="V139" s="4">
        <f t="shared" ca="1" si="35"/>
        <v>0</v>
      </c>
      <c r="W139" s="13">
        <f t="shared" ca="1" si="36"/>
        <v>15230.152682811004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1529.6020537653815</v>
      </c>
      <c r="V140" s="4">
        <f t="shared" ca="1" si="35"/>
        <v>0</v>
      </c>
      <c r="W140" s="13">
        <f t="shared" ca="1" si="36"/>
        <v>12691.793902342504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1511.6020537653815</v>
      </c>
      <c r="V141" s="4">
        <f t="shared" ca="1" si="35"/>
        <v>0</v>
      </c>
      <c r="W141" s="13">
        <f t="shared" ca="1" si="36"/>
        <v>10153.435121874003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2.4463826226525924</v>
      </c>
      <c r="P142" s="94">
        <f t="shared" ca="1" si="29"/>
        <v>22.654600285790131</v>
      </c>
      <c r="Q142" s="94">
        <f t="shared" ca="1" si="30"/>
        <v>22.453575181263933</v>
      </c>
      <c r="R142" s="94">
        <f t="shared" ca="1" si="31"/>
        <v>2.2554087733527033</v>
      </c>
      <c r="S142" s="94">
        <f t="shared" ca="1" si="32"/>
        <v>2.4463826226525924</v>
      </c>
      <c r="T142" s="4">
        <f t="shared" ca="1" si="33"/>
        <v>0</v>
      </c>
      <c r="U142" s="46">
        <f t="shared" ca="1" si="34"/>
        <v>1599.0149740949055</v>
      </c>
      <c r="V142" s="4">
        <f t="shared" ca="1" si="35"/>
        <v>0</v>
      </c>
      <c r="W142" s="13">
        <f t="shared" ca="1" si="36"/>
        <v>7615.0763414055018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2.4463826226525924</v>
      </c>
      <c r="P143" s="94">
        <f t="shared" ca="1" si="29"/>
        <v>24.463826226525924</v>
      </c>
      <c r="Q143" s="94">
        <f t="shared" ca="1" si="30"/>
        <v>24.262801121999725</v>
      </c>
      <c r="R143" s="94">
        <f t="shared" ca="1" si="31"/>
        <v>2.4363313674262828</v>
      </c>
      <c r="S143" s="94">
        <f t="shared" ca="1" si="32"/>
        <v>2.4463826226525924</v>
      </c>
      <c r="T143" s="4">
        <f t="shared" ca="1" si="33"/>
        <v>0</v>
      </c>
      <c r="U143" s="46">
        <f t="shared" ca="1" si="34"/>
        <v>1581.0149740949055</v>
      </c>
      <c r="V143" s="4">
        <f t="shared" ca="1" si="35"/>
        <v>0</v>
      </c>
      <c r="W143" s="13">
        <f t="shared" ca="1" si="36"/>
        <v>5076.7175609370015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24.463826226525924</v>
      </c>
      <c r="R144" s="94">
        <f t="shared" ca="1" si="31"/>
        <v>2.4463826226525924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1563.0149740949055</v>
      </c>
      <c r="V144" s="4">
        <f t="shared" ca="1" si="35"/>
        <v>0</v>
      </c>
      <c r="W144" s="13">
        <f t="shared" ca="1" si="36"/>
        <v>2538.3587804685008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1545.0149740949055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300</v>
      </c>
      <c r="M146" s="7">
        <f t="shared" ref="M146:M209" ca="1" si="45">MAX(Set1MinTP-(L146+Set1Regain), 0)</f>
        <v>700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1520.089898423704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37890.773795720714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282</v>
      </c>
      <c r="M147" s="7">
        <f t="shared" ca="1" si="45"/>
        <v>718</v>
      </c>
      <c r="N147" s="44">
        <f t="shared" ca="1" si="46"/>
        <v>7</v>
      </c>
      <c r="O147" s="94">
        <f t="shared" ca="1" si="47"/>
        <v>2.024607876260911</v>
      </c>
      <c r="P147" s="94">
        <f t="shared" ca="1" si="48"/>
        <v>20.048213173681361</v>
      </c>
      <c r="Q147" s="94">
        <f t="shared" ca="1" si="49"/>
        <v>18.267422873331626</v>
      </c>
      <c r="R147" s="94">
        <f t="shared" ca="1" si="50"/>
        <v>1.9157818023506494</v>
      </c>
      <c r="S147" s="94">
        <f t="shared" ca="1" si="51"/>
        <v>2.024607876260911</v>
      </c>
      <c r="T147" s="4">
        <f t="shared" ca="1" si="52"/>
        <v>0</v>
      </c>
      <c r="U147" s="46">
        <f t="shared" ca="1" si="53"/>
        <v>1605.8460417708486</v>
      </c>
      <c r="V147" s="4">
        <f t="shared" ca="1" si="54"/>
        <v>0</v>
      </c>
      <c r="W147" s="13">
        <f t="shared" ca="1" si="55"/>
        <v>35352.415015252212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264</v>
      </c>
      <c r="M148" s="7">
        <f t="shared" ca="1" si="45"/>
        <v>736</v>
      </c>
      <c r="N148" s="44">
        <f t="shared" ca="1" si="46"/>
        <v>7</v>
      </c>
      <c r="O148" s="94">
        <f t="shared" ca="1" si="47"/>
        <v>2.024607876260911</v>
      </c>
      <c r="P148" s="94">
        <f t="shared" ca="1" si="48"/>
        <v>20.246078762609113</v>
      </c>
      <c r="Q148" s="94">
        <f t="shared" ca="1" si="49"/>
        <v>20.246078762609113</v>
      </c>
      <c r="R148" s="94">
        <f t="shared" ca="1" si="50"/>
        <v>2.0246078762609114</v>
      </c>
      <c r="S148" s="94">
        <f t="shared" ca="1" si="51"/>
        <v>2.024607876260911</v>
      </c>
      <c r="T148" s="4">
        <f t="shared" ca="1" si="52"/>
        <v>0</v>
      </c>
      <c r="U148" s="46">
        <f t="shared" ca="1" si="53"/>
        <v>1587.8460417708486</v>
      </c>
      <c r="V148" s="4">
        <f t="shared" ca="1" si="54"/>
        <v>0</v>
      </c>
      <c r="W148" s="13">
        <f t="shared" ca="1" si="55"/>
        <v>32814.056234783711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246</v>
      </c>
      <c r="M149" s="7">
        <f t="shared" ca="1" si="45"/>
        <v>754</v>
      </c>
      <c r="N149" s="44">
        <f t="shared" ca="1" si="46"/>
        <v>7</v>
      </c>
      <c r="O149" s="94">
        <f t="shared" ca="1" si="47"/>
        <v>2.024607876260911</v>
      </c>
      <c r="P149" s="94">
        <f t="shared" ca="1" si="48"/>
        <v>20.246078762609113</v>
      </c>
      <c r="Q149" s="94">
        <f t="shared" ca="1" si="49"/>
        <v>20.246078762609113</v>
      </c>
      <c r="R149" s="94">
        <f t="shared" ca="1" si="50"/>
        <v>2.0246078762609114</v>
      </c>
      <c r="S149" s="94">
        <f t="shared" ca="1" si="51"/>
        <v>2.024607876260911</v>
      </c>
      <c r="T149" s="4">
        <f t="shared" ca="1" si="52"/>
        <v>0</v>
      </c>
      <c r="U149" s="46">
        <f t="shared" ca="1" si="53"/>
        <v>1569.8460417708486</v>
      </c>
      <c r="V149" s="4">
        <f t="shared" ca="1" si="54"/>
        <v>0</v>
      </c>
      <c r="W149" s="13">
        <f t="shared" ca="1" si="55"/>
        <v>30275.69745431521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228</v>
      </c>
      <c r="M150" s="7">
        <f t="shared" ca="1" si="45"/>
        <v>772</v>
      </c>
      <c r="N150" s="44">
        <f t="shared" ca="1" si="46"/>
        <v>7</v>
      </c>
      <c r="O150" s="94">
        <f t="shared" ca="1" si="47"/>
        <v>2.024607876260911</v>
      </c>
      <c r="P150" s="94">
        <f t="shared" ca="1" si="48"/>
        <v>20.246078762609113</v>
      </c>
      <c r="Q150" s="94">
        <f t="shared" ca="1" si="49"/>
        <v>20.246078762609113</v>
      </c>
      <c r="R150" s="94">
        <f t="shared" ca="1" si="50"/>
        <v>2.0246078762609114</v>
      </c>
      <c r="S150" s="94">
        <f t="shared" ca="1" si="51"/>
        <v>2.024607876260911</v>
      </c>
      <c r="T150" s="4">
        <f t="shared" ca="1" si="52"/>
        <v>0</v>
      </c>
      <c r="U150" s="46">
        <f t="shared" ca="1" si="53"/>
        <v>1551.8460417708486</v>
      </c>
      <c r="V150" s="4">
        <f t="shared" ca="1" si="54"/>
        <v>0</v>
      </c>
      <c r="W150" s="13">
        <f t="shared" ca="1" si="55"/>
        <v>27737.338673846709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210</v>
      </c>
      <c r="M151" s="7">
        <f t="shared" ca="1" si="45"/>
        <v>790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20.246078762609113</v>
      </c>
      <c r="R151" s="94">
        <f t="shared" ca="1" si="50"/>
        <v>2.0246078762609114</v>
      </c>
      <c r="S151" s="94">
        <f t="shared" ca="1" si="51"/>
        <v>2.024607876260911</v>
      </c>
      <c r="T151" s="4">
        <f t="shared" ca="1" si="52"/>
        <v>0</v>
      </c>
      <c r="U151" s="46">
        <f t="shared" ca="1" si="53"/>
        <v>1533.8460417708486</v>
      </c>
      <c r="V151" s="4">
        <f t="shared" ca="1" si="54"/>
        <v>0</v>
      </c>
      <c r="W151" s="13">
        <f t="shared" ca="1" si="55"/>
        <v>25198.979893378211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0.11006961888779999</v>
      </c>
      <c r="L152" s="13">
        <f t="shared" ca="1" si="44"/>
        <v>192</v>
      </c>
      <c r="M152" s="7">
        <f t="shared" ca="1" si="45"/>
        <v>808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0.2228478173372766</v>
      </c>
      <c r="U152" s="46">
        <f t="shared" ca="1" si="53"/>
        <v>1515.8460417708486</v>
      </c>
      <c r="V152" s="4">
        <f t="shared" ca="1" si="54"/>
        <v>166.84859611029745</v>
      </c>
      <c r="W152" s="13">
        <f t="shared" ca="1" si="55"/>
        <v>22660.62111290971</v>
      </c>
      <c r="X152" s="4">
        <f t="shared" ca="1" si="56"/>
        <v>2494.2459296588058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1.111814332200001E-3</v>
      </c>
      <c r="L153" s="13">
        <f t="shared" ca="1" si="44"/>
        <v>174</v>
      </c>
      <c r="M153" s="7">
        <f t="shared" ca="1" si="45"/>
        <v>826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2.2509880539118873E-3</v>
      </c>
      <c r="U153" s="46">
        <f t="shared" ca="1" si="53"/>
        <v>1497.8460417708486</v>
      </c>
      <c r="V153" s="4">
        <f t="shared" ca="1" si="54"/>
        <v>1.665326696669871</v>
      </c>
      <c r="W153" s="13">
        <f t="shared" ca="1" si="55"/>
        <v>20122.262332441209</v>
      </c>
      <c r="X153" s="4">
        <f t="shared" ca="1" si="56"/>
        <v>22.372219657496359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213</v>
      </c>
      <c r="M154" s="7">
        <f t="shared" ca="1" si="45"/>
        <v>787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20.246078762609113</v>
      </c>
      <c r="R154" s="94">
        <f t="shared" ca="1" si="50"/>
        <v>2.0246078762609114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1536.8460417708486</v>
      </c>
      <c r="V154" s="4">
        <f t="shared" ca="1" si="54"/>
        <v>0</v>
      </c>
      <c r="W154" s="13">
        <f t="shared" ca="1" si="55"/>
        <v>35537.022926559017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195</v>
      </c>
      <c r="M155" s="7">
        <f t="shared" ca="1" si="45"/>
        <v>805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1518.8460417708486</v>
      </c>
      <c r="V155" s="4">
        <f t="shared" ca="1" si="54"/>
        <v>0</v>
      </c>
      <c r="W155" s="13">
        <f t="shared" ca="1" si="55"/>
        <v>32998.664146090508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177</v>
      </c>
      <c r="M156" s="7">
        <f t="shared" ca="1" si="45"/>
        <v>823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0</v>
      </c>
      <c r="U156" s="46">
        <f t="shared" ca="1" si="53"/>
        <v>1500.8460417708486</v>
      </c>
      <c r="V156" s="4">
        <f t="shared" ca="1" si="54"/>
        <v>0</v>
      </c>
      <c r="W156" s="13">
        <f t="shared" ca="1" si="55"/>
        <v>30460.305365622015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159</v>
      </c>
      <c r="M157" s="7">
        <f t="shared" ca="1" si="45"/>
        <v>841</v>
      </c>
      <c r="N157" s="44">
        <f t="shared" ca="1" si="46"/>
        <v>8</v>
      </c>
      <c r="O157" s="94">
        <f t="shared" ca="1" si="47"/>
        <v>2.2453575181263927</v>
      </c>
      <c r="P157" s="94">
        <f t="shared" ca="1" si="48"/>
        <v>22.453575181263933</v>
      </c>
      <c r="Q157" s="94">
        <f t="shared" ca="1" si="49"/>
        <v>21.129077330071038</v>
      </c>
      <c r="R157" s="94">
        <f t="shared" ca="1" si="50"/>
        <v>2.1791326255667487</v>
      </c>
      <c r="S157" s="94">
        <f t="shared" ca="1" si="51"/>
        <v>2.2453575181263927</v>
      </c>
      <c r="T157" s="4">
        <f t="shared" ca="1" si="52"/>
        <v>0</v>
      </c>
      <c r="U157" s="46">
        <f t="shared" ca="1" si="53"/>
        <v>1598.6020537653815</v>
      </c>
      <c r="V157" s="4">
        <f t="shared" ca="1" si="54"/>
        <v>0</v>
      </c>
      <c r="W157" s="13">
        <f t="shared" ca="1" si="55"/>
        <v>27921.946585153513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141</v>
      </c>
      <c r="M158" s="7">
        <f t="shared" ca="1" si="45"/>
        <v>859</v>
      </c>
      <c r="N158" s="44">
        <f t="shared" ca="1" si="46"/>
        <v>8</v>
      </c>
      <c r="O158" s="94">
        <f t="shared" ca="1" si="47"/>
        <v>2.2453575181263927</v>
      </c>
      <c r="P158" s="94">
        <f t="shared" ca="1" si="48"/>
        <v>22.453575181263933</v>
      </c>
      <c r="Q158" s="94">
        <f t="shared" ca="1" si="49"/>
        <v>22.453575181263933</v>
      </c>
      <c r="R158" s="94">
        <f t="shared" ca="1" si="50"/>
        <v>2.2453575181263932</v>
      </c>
      <c r="S158" s="94">
        <f t="shared" ca="1" si="51"/>
        <v>2.2453575181263927</v>
      </c>
      <c r="T158" s="4">
        <f t="shared" ca="1" si="52"/>
        <v>0</v>
      </c>
      <c r="U158" s="46">
        <f t="shared" ca="1" si="53"/>
        <v>1580.6020537653815</v>
      </c>
      <c r="V158" s="4">
        <f t="shared" ca="1" si="54"/>
        <v>0</v>
      </c>
      <c r="W158" s="13">
        <f t="shared" ca="1" si="55"/>
        <v>25383.587804685012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123</v>
      </c>
      <c r="M159" s="7">
        <f t="shared" ca="1" si="45"/>
        <v>877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22.453575181263933</v>
      </c>
      <c r="Q159" s="94">
        <f t="shared" ca="1" si="49"/>
        <v>22.453575181263933</v>
      </c>
      <c r="R159" s="94">
        <f t="shared" ca="1" si="50"/>
        <v>2.2453575181263932</v>
      </c>
      <c r="S159" s="94">
        <f t="shared" ca="1" si="51"/>
        <v>2.2453575181263927</v>
      </c>
      <c r="T159" s="4">
        <f t="shared" ca="1" si="52"/>
        <v>0</v>
      </c>
      <c r="U159" s="46">
        <f t="shared" ca="1" si="53"/>
        <v>1562.6020537653815</v>
      </c>
      <c r="V159" s="4">
        <f t="shared" ca="1" si="54"/>
        <v>0</v>
      </c>
      <c r="W159" s="13">
        <f t="shared" ca="1" si="55"/>
        <v>22845.229024216511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1.111814332200001E-3</v>
      </c>
      <c r="L160" s="13">
        <f t="shared" ca="1" si="44"/>
        <v>105</v>
      </c>
      <c r="M160" s="7">
        <f t="shared" ca="1" si="45"/>
        <v>895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2.496420669565947E-3</v>
      </c>
      <c r="U160" s="46">
        <f t="shared" ca="1" si="53"/>
        <v>1544.6020537653815</v>
      </c>
      <c r="V160" s="4">
        <f t="shared" ca="1" si="54"/>
        <v>1.7173107009219077</v>
      </c>
      <c r="W160" s="13">
        <f t="shared" ca="1" si="55"/>
        <v>20306.87024374801</v>
      </c>
      <c r="X160" s="4">
        <f t="shared" ca="1" si="56"/>
        <v>22.577469379124764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1.123044780000002E-5</v>
      </c>
      <c r="L161" s="13">
        <f t="shared" ca="1" si="44"/>
        <v>87</v>
      </c>
      <c r="M161" s="7">
        <f t="shared" ca="1" si="45"/>
        <v>913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2.5216370399656053E-5</v>
      </c>
      <c r="U161" s="46">
        <f t="shared" ca="1" si="53"/>
        <v>1526.6020537653815</v>
      </c>
      <c r="V161" s="4">
        <f t="shared" ca="1" si="54"/>
        <v>1.714442467618494E-2</v>
      </c>
      <c r="W161" s="13">
        <f t="shared" ca="1" si="55"/>
        <v>17768.511463279508</v>
      </c>
      <c r="X161" s="4">
        <f t="shared" ca="1" si="56"/>
        <v>0.19954834047206249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213</v>
      </c>
      <c r="M162" s="7">
        <f t="shared" ca="1" si="45"/>
        <v>787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20.246078762609113</v>
      </c>
      <c r="R162" s="94">
        <f t="shared" ca="1" si="50"/>
        <v>2.0246078762609114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1536.8460417708486</v>
      </c>
      <c r="V162" s="4">
        <f t="shared" ca="1" si="54"/>
        <v>0</v>
      </c>
      <c r="W162" s="13">
        <f t="shared" ca="1" si="55"/>
        <v>20122.262332441205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195</v>
      </c>
      <c r="M163" s="7">
        <f t="shared" ca="1" si="45"/>
        <v>805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1518.8460417708486</v>
      </c>
      <c r="V163" s="4">
        <f t="shared" ca="1" si="54"/>
        <v>0</v>
      </c>
      <c r="W163" s="13">
        <f t="shared" ca="1" si="55"/>
        <v>17583.903551972704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177</v>
      </c>
      <c r="M164" s="7">
        <f t="shared" ca="1" si="45"/>
        <v>823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0</v>
      </c>
      <c r="U164" s="46">
        <f t="shared" ca="1" si="53"/>
        <v>1500.8460417708486</v>
      </c>
      <c r="V164" s="4">
        <f t="shared" ca="1" si="54"/>
        <v>0</v>
      </c>
      <c r="W164" s="13">
        <f t="shared" ca="1" si="55"/>
        <v>15045.544771504205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159</v>
      </c>
      <c r="M165" s="7">
        <f t="shared" ca="1" si="45"/>
        <v>841</v>
      </c>
      <c r="N165" s="44">
        <f t="shared" ca="1" si="46"/>
        <v>8</v>
      </c>
      <c r="O165" s="94">
        <f t="shared" ca="1" si="47"/>
        <v>2.2453575181263927</v>
      </c>
      <c r="P165" s="94">
        <f t="shared" ca="1" si="48"/>
        <v>22.453575181263933</v>
      </c>
      <c r="Q165" s="94">
        <f t="shared" ca="1" si="49"/>
        <v>21.129077330071038</v>
      </c>
      <c r="R165" s="94">
        <f t="shared" ca="1" si="50"/>
        <v>2.1791326255667487</v>
      </c>
      <c r="S165" s="94">
        <f t="shared" ca="1" si="51"/>
        <v>2.2453575181263927</v>
      </c>
      <c r="T165" s="4">
        <f t="shared" ca="1" si="52"/>
        <v>0</v>
      </c>
      <c r="U165" s="46">
        <f t="shared" ca="1" si="53"/>
        <v>1598.6020537653815</v>
      </c>
      <c r="V165" s="4">
        <f t="shared" ca="1" si="54"/>
        <v>0</v>
      </c>
      <c r="W165" s="13">
        <f t="shared" ca="1" si="55"/>
        <v>12507.185991035703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141</v>
      </c>
      <c r="M166" s="7">
        <f t="shared" ca="1" si="45"/>
        <v>859</v>
      </c>
      <c r="N166" s="44">
        <f t="shared" ca="1" si="46"/>
        <v>8</v>
      </c>
      <c r="O166" s="94">
        <f t="shared" ca="1" si="47"/>
        <v>2.2453575181263927</v>
      </c>
      <c r="P166" s="94">
        <f t="shared" ca="1" si="48"/>
        <v>22.453575181263933</v>
      </c>
      <c r="Q166" s="94">
        <f t="shared" ca="1" si="49"/>
        <v>22.453575181263933</v>
      </c>
      <c r="R166" s="94">
        <f t="shared" ca="1" si="50"/>
        <v>2.2453575181263932</v>
      </c>
      <c r="S166" s="94">
        <f t="shared" ca="1" si="51"/>
        <v>2.2453575181263927</v>
      </c>
      <c r="T166" s="4">
        <f t="shared" ca="1" si="52"/>
        <v>0</v>
      </c>
      <c r="U166" s="46">
        <f t="shared" ca="1" si="53"/>
        <v>1580.6020537653815</v>
      </c>
      <c r="V166" s="4">
        <f t="shared" ca="1" si="54"/>
        <v>0</v>
      </c>
      <c r="W166" s="13">
        <f t="shared" ca="1" si="55"/>
        <v>9968.8272105672022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123</v>
      </c>
      <c r="M167" s="7">
        <f t="shared" ca="1" si="45"/>
        <v>877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22.453575181263933</v>
      </c>
      <c r="Q167" s="94">
        <f t="shared" ca="1" si="49"/>
        <v>22.453575181263933</v>
      </c>
      <c r="R167" s="94">
        <f t="shared" ca="1" si="50"/>
        <v>2.2453575181263932</v>
      </c>
      <c r="S167" s="94">
        <f t="shared" ca="1" si="51"/>
        <v>2.2453575181263927</v>
      </c>
      <c r="T167" s="4">
        <f t="shared" ca="1" si="52"/>
        <v>0</v>
      </c>
      <c r="U167" s="46">
        <f t="shared" ca="1" si="53"/>
        <v>1562.6020537653815</v>
      </c>
      <c r="V167" s="4">
        <f t="shared" ca="1" si="54"/>
        <v>0</v>
      </c>
      <c r="W167" s="13">
        <f t="shared" ca="1" si="55"/>
        <v>7430.4684300987028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5.7931378362000002E-3</v>
      </c>
      <c r="L168" s="13">
        <f t="shared" ca="1" si="44"/>
        <v>105</v>
      </c>
      <c r="M168" s="7">
        <f t="shared" ca="1" si="45"/>
        <v>895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1.3007665594054134E-2</v>
      </c>
      <c r="U168" s="46">
        <f t="shared" ca="1" si="53"/>
        <v>1544.6020537653815</v>
      </c>
      <c r="V168" s="4">
        <f t="shared" ca="1" si="54"/>
        <v>8.948092599540459</v>
      </c>
      <c r="W168" s="13">
        <f t="shared" ca="1" si="55"/>
        <v>4892.1096496302016</v>
      </c>
      <c r="X168" s="4">
        <f t="shared" ca="1" si="56"/>
        <v>28.340665510111847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5.8516543800000053E-5</v>
      </c>
      <c r="L169" s="13">
        <f t="shared" ca="1" si="44"/>
        <v>87</v>
      </c>
      <c r="M169" s="7">
        <f t="shared" ca="1" si="45"/>
        <v>913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1.3139056155610248E-4</v>
      </c>
      <c r="U169" s="46">
        <f t="shared" ca="1" si="53"/>
        <v>1526.6020537653815</v>
      </c>
      <c r="V169" s="4">
        <f t="shared" ca="1" si="54"/>
        <v>8.9331475944331981E-2</v>
      </c>
      <c r="W169" s="13">
        <f t="shared" ca="1" si="55"/>
        <v>2353.7508691617008</v>
      </c>
      <c r="X169" s="4">
        <f t="shared" ca="1" si="56"/>
        <v>0.13773336582958887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22.453575181263933</v>
      </c>
      <c r="R170" s="94">
        <f t="shared" ca="1" si="50"/>
        <v>2.2453575181263932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1565.6020537653815</v>
      </c>
      <c r="V170" s="4">
        <f t="shared" ca="1" si="54"/>
        <v>0</v>
      </c>
      <c r="W170" s="13">
        <f t="shared" ca="1" si="55"/>
        <v>17768.511463279505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1547.6020537653815</v>
      </c>
      <c r="V171" s="4">
        <f t="shared" ca="1" si="54"/>
        <v>0</v>
      </c>
      <c r="W171" s="13">
        <f t="shared" ca="1" si="55"/>
        <v>15230.152682811004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0</v>
      </c>
      <c r="U172" s="46">
        <f t="shared" ca="1" si="53"/>
        <v>1529.6020537653815</v>
      </c>
      <c r="V172" s="4">
        <f t="shared" ca="1" si="54"/>
        <v>0</v>
      </c>
      <c r="W172" s="13">
        <f t="shared" ca="1" si="55"/>
        <v>12691.793902342504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0</v>
      </c>
      <c r="U173" s="46">
        <f t="shared" ca="1" si="53"/>
        <v>1511.6020537653815</v>
      </c>
      <c r="V173" s="4">
        <f t="shared" ca="1" si="54"/>
        <v>0</v>
      </c>
      <c r="W173" s="13">
        <f t="shared" ca="1" si="55"/>
        <v>10153.435121874003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2.4463826226525924</v>
      </c>
      <c r="P174" s="94">
        <f t="shared" ca="1" si="48"/>
        <v>22.654600285790131</v>
      </c>
      <c r="Q174" s="94">
        <f t="shared" ca="1" si="49"/>
        <v>22.453575181263933</v>
      </c>
      <c r="R174" s="94">
        <f t="shared" ca="1" si="50"/>
        <v>2.2554087733527033</v>
      </c>
      <c r="S174" s="94">
        <f t="shared" ca="1" si="51"/>
        <v>2.4463826226525924</v>
      </c>
      <c r="T174" s="4">
        <f t="shared" ca="1" si="52"/>
        <v>0</v>
      </c>
      <c r="U174" s="46">
        <f t="shared" ca="1" si="53"/>
        <v>1599.0149740949055</v>
      </c>
      <c r="V174" s="4">
        <f t="shared" ca="1" si="54"/>
        <v>0</v>
      </c>
      <c r="W174" s="13">
        <f t="shared" ca="1" si="55"/>
        <v>7615.0763414055018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2.4463826226525924</v>
      </c>
      <c r="P175" s="94">
        <f t="shared" ca="1" si="48"/>
        <v>24.463826226525924</v>
      </c>
      <c r="Q175" s="94">
        <f t="shared" ca="1" si="49"/>
        <v>24.262801121999725</v>
      </c>
      <c r="R175" s="94">
        <f t="shared" ca="1" si="50"/>
        <v>2.4363313674262828</v>
      </c>
      <c r="S175" s="94">
        <f t="shared" ca="1" si="51"/>
        <v>2.4463826226525924</v>
      </c>
      <c r="T175" s="4">
        <f t="shared" ca="1" si="52"/>
        <v>0</v>
      </c>
      <c r="U175" s="46">
        <f t="shared" ca="1" si="53"/>
        <v>1581.0149740949055</v>
      </c>
      <c r="V175" s="4">
        <f t="shared" ca="1" si="54"/>
        <v>0</v>
      </c>
      <c r="W175" s="13">
        <f t="shared" ca="1" si="55"/>
        <v>5076.7175609370015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5.8516543800000053E-5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24.463826226525924</v>
      </c>
      <c r="R176" s="94">
        <f t="shared" ca="1" si="50"/>
        <v>2.4463826226525924</v>
      </c>
      <c r="S176" s="94">
        <f t="shared" ca="1" si="51"/>
        <v>2.4463826226525924</v>
      </c>
      <c r="T176" s="4">
        <f t="shared" ca="1" si="52"/>
        <v>1.4315385589000942E-4</v>
      </c>
      <c r="U176" s="46">
        <f t="shared" ca="1" si="53"/>
        <v>1563.0149740949055</v>
      </c>
      <c r="V176" s="4">
        <f t="shared" ca="1" si="54"/>
        <v>9.146223419168048E-2</v>
      </c>
      <c r="W176" s="13">
        <f t="shared" ca="1" si="55"/>
        <v>2538.3587804685008</v>
      </c>
      <c r="X176" s="4">
        <f t="shared" ca="1" si="56"/>
        <v>0.14853598275739974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5.9107620000000106E-7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1.4459985443435307E-6</v>
      </c>
      <c r="U177" s="46">
        <f t="shared" ca="1" si="53"/>
        <v>1545.0149740949055</v>
      </c>
      <c r="V177" s="4">
        <f t="shared" ca="1" si="54"/>
        <v>9.132215798311168E-4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300</v>
      </c>
      <c r="M178" s="7">
        <f t="shared" ca="1" si="45"/>
        <v>700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1520.089898423704</v>
      </c>
      <c r="V178" s="4">
        <f t="shared" ca="1" si="54"/>
        <v>0</v>
      </c>
      <c r="W178" s="13">
        <f t="shared" ca="1" si="55"/>
        <v>37890.773795720714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282</v>
      </c>
      <c r="M179" s="7">
        <f t="shared" ca="1" si="45"/>
        <v>718</v>
      </c>
      <c r="N179" s="44">
        <f t="shared" ca="1" si="46"/>
        <v>7</v>
      </c>
      <c r="O179" s="94">
        <f t="shared" ca="1" si="47"/>
        <v>2.024607876260911</v>
      </c>
      <c r="P179" s="94">
        <f t="shared" ca="1" si="48"/>
        <v>20.048213173681361</v>
      </c>
      <c r="Q179" s="94">
        <f t="shared" ca="1" si="49"/>
        <v>18.267422873331626</v>
      </c>
      <c r="R179" s="94">
        <f t="shared" ca="1" si="50"/>
        <v>1.9157818023506494</v>
      </c>
      <c r="S179" s="94">
        <f t="shared" ca="1" si="51"/>
        <v>2.024607876260911</v>
      </c>
      <c r="T179" s="4">
        <f t="shared" ca="1" si="52"/>
        <v>0</v>
      </c>
      <c r="U179" s="46">
        <f t="shared" ca="1" si="53"/>
        <v>1605.8460417708486</v>
      </c>
      <c r="V179" s="4">
        <f t="shared" ca="1" si="54"/>
        <v>0</v>
      </c>
      <c r="W179" s="13">
        <f t="shared" ca="1" si="55"/>
        <v>35352.415015252212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264</v>
      </c>
      <c r="M180" s="7">
        <f t="shared" ca="1" si="45"/>
        <v>736</v>
      </c>
      <c r="N180" s="44">
        <f t="shared" ca="1" si="46"/>
        <v>7</v>
      </c>
      <c r="O180" s="94">
        <f t="shared" ca="1" si="47"/>
        <v>2.024607876260911</v>
      </c>
      <c r="P180" s="94">
        <f t="shared" ca="1" si="48"/>
        <v>20.246078762609113</v>
      </c>
      <c r="Q180" s="94">
        <f t="shared" ca="1" si="49"/>
        <v>20.246078762609113</v>
      </c>
      <c r="R180" s="94">
        <f t="shared" ca="1" si="50"/>
        <v>2.0246078762609114</v>
      </c>
      <c r="S180" s="94">
        <f t="shared" ca="1" si="51"/>
        <v>2.024607876260911</v>
      </c>
      <c r="T180" s="4">
        <f t="shared" ca="1" si="52"/>
        <v>0</v>
      </c>
      <c r="U180" s="46">
        <f t="shared" ca="1" si="53"/>
        <v>1587.8460417708486</v>
      </c>
      <c r="V180" s="4">
        <f t="shared" ca="1" si="54"/>
        <v>0</v>
      </c>
      <c r="W180" s="13">
        <f t="shared" ca="1" si="55"/>
        <v>32814.056234783711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246</v>
      </c>
      <c r="M181" s="7">
        <f t="shared" ca="1" si="45"/>
        <v>754</v>
      </c>
      <c r="N181" s="44">
        <f t="shared" ca="1" si="46"/>
        <v>7</v>
      </c>
      <c r="O181" s="94">
        <f t="shared" ca="1" si="47"/>
        <v>2.024607876260911</v>
      </c>
      <c r="P181" s="94">
        <f t="shared" ca="1" si="48"/>
        <v>20.246078762609113</v>
      </c>
      <c r="Q181" s="94">
        <f t="shared" ca="1" si="49"/>
        <v>20.246078762609113</v>
      </c>
      <c r="R181" s="94">
        <f t="shared" ca="1" si="50"/>
        <v>2.0246078762609114</v>
      </c>
      <c r="S181" s="94">
        <f t="shared" ca="1" si="51"/>
        <v>2.024607876260911</v>
      </c>
      <c r="T181" s="4">
        <f t="shared" ca="1" si="52"/>
        <v>0</v>
      </c>
      <c r="U181" s="46">
        <f t="shared" ca="1" si="53"/>
        <v>1569.8460417708486</v>
      </c>
      <c r="V181" s="4">
        <f t="shared" ca="1" si="54"/>
        <v>0</v>
      </c>
      <c r="W181" s="13">
        <f t="shared" ca="1" si="55"/>
        <v>30275.69745431521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228</v>
      </c>
      <c r="M182" s="7">
        <f t="shared" ca="1" si="45"/>
        <v>772</v>
      </c>
      <c r="N182" s="44">
        <f t="shared" ca="1" si="46"/>
        <v>7</v>
      </c>
      <c r="O182" s="94">
        <f t="shared" ca="1" si="47"/>
        <v>2.024607876260911</v>
      </c>
      <c r="P182" s="94">
        <f t="shared" ca="1" si="48"/>
        <v>20.246078762609113</v>
      </c>
      <c r="Q182" s="94">
        <f t="shared" ca="1" si="49"/>
        <v>20.246078762609113</v>
      </c>
      <c r="R182" s="94">
        <f t="shared" ca="1" si="50"/>
        <v>2.0246078762609114</v>
      </c>
      <c r="S182" s="94">
        <f t="shared" ca="1" si="51"/>
        <v>2.024607876260911</v>
      </c>
      <c r="T182" s="4">
        <f t="shared" ca="1" si="52"/>
        <v>0</v>
      </c>
      <c r="U182" s="46">
        <f t="shared" ca="1" si="53"/>
        <v>1551.8460417708486</v>
      </c>
      <c r="V182" s="4">
        <f t="shared" ca="1" si="54"/>
        <v>0</v>
      </c>
      <c r="W182" s="13">
        <f t="shared" ca="1" si="55"/>
        <v>27737.338673846709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3.0734824350978004E-2</v>
      </c>
      <c r="L183" s="13">
        <f t="shared" ca="1" si="44"/>
        <v>210</v>
      </c>
      <c r="M183" s="7">
        <f t="shared" ca="1" si="45"/>
        <v>790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20.246078762609113</v>
      </c>
      <c r="R183" s="94">
        <f t="shared" ca="1" si="50"/>
        <v>2.0246078762609114</v>
      </c>
      <c r="S183" s="94">
        <f t="shared" ca="1" si="51"/>
        <v>2.024607876260911</v>
      </c>
      <c r="T183" s="4">
        <f t="shared" ca="1" si="52"/>
        <v>6.222596745648571E-2</v>
      </c>
      <c r="U183" s="46">
        <f t="shared" ca="1" si="53"/>
        <v>1533.8460417708486</v>
      </c>
      <c r="V183" s="4">
        <f t="shared" ca="1" si="54"/>
        <v>47.142488675269902</v>
      </c>
      <c r="W183" s="13">
        <f t="shared" ca="1" si="55"/>
        <v>25198.979893378211</v>
      </c>
      <c r="X183" s="4">
        <f t="shared" ca="1" si="56"/>
        <v>774.48622084680574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6.2090554244400068E-4</v>
      </c>
      <c r="L184" s="13">
        <f t="shared" ca="1" si="44"/>
        <v>192</v>
      </c>
      <c r="M184" s="7">
        <f t="shared" ca="1" si="45"/>
        <v>808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1.2570902516461772E-3</v>
      </c>
      <c r="U184" s="46">
        <f t="shared" ca="1" si="53"/>
        <v>1515.8460417708486</v>
      </c>
      <c r="V184" s="4">
        <f t="shared" ca="1" si="54"/>
        <v>0.94119720882732005</v>
      </c>
      <c r="W184" s="13">
        <f t="shared" ca="1" si="55"/>
        <v>22660.62111290971</v>
      </c>
      <c r="X184" s="4">
        <f t="shared" ca="1" si="56"/>
        <v>14.070105244229177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3.1358865780000065E-6</v>
      </c>
      <c r="L185" s="13">
        <f t="shared" ca="1" si="44"/>
        <v>174</v>
      </c>
      <c r="M185" s="7">
        <f t="shared" ca="1" si="45"/>
        <v>826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6.3489406648796891E-6</v>
      </c>
      <c r="U185" s="46">
        <f t="shared" ca="1" si="53"/>
        <v>1497.8460417708486</v>
      </c>
      <c r="V185" s="4">
        <f t="shared" ca="1" si="54"/>
        <v>4.6970752982996413E-3</v>
      </c>
      <c r="W185" s="13">
        <f t="shared" ca="1" si="55"/>
        <v>20122.262332441209</v>
      </c>
      <c r="X185" s="4">
        <f t="shared" ca="1" si="56"/>
        <v>6.3101132367297488E-2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213</v>
      </c>
      <c r="M186" s="7">
        <f t="shared" ca="1" si="45"/>
        <v>787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20.246078762609113</v>
      </c>
      <c r="R186" s="94">
        <f t="shared" ca="1" si="50"/>
        <v>2.0246078762609114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1536.8460417708486</v>
      </c>
      <c r="V186" s="4">
        <f t="shared" ca="1" si="54"/>
        <v>0</v>
      </c>
      <c r="W186" s="13">
        <f t="shared" ca="1" si="55"/>
        <v>35537.022926559017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195</v>
      </c>
      <c r="M187" s="7">
        <f t="shared" ca="1" si="45"/>
        <v>805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0</v>
      </c>
      <c r="U187" s="46">
        <f t="shared" ca="1" si="53"/>
        <v>1518.8460417708486</v>
      </c>
      <c r="V187" s="4">
        <f t="shared" ca="1" si="54"/>
        <v>0</v>
      </c>
      <c r="W187" s="13">
        <f t="shared" ca="1" si="55"/>
        <v>32998.664146090508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177</v>
      </c>
      <c r="M188" s="7">
        <f t="shared" ca="1" si="45"/>
        <v>823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0</v>
      </c>
      <c r="U188" s="46">
        <f t="shared" ca="1" si="53"/>
        <v>1500.8460417708486</v>
      </c>
      <c r="V188" s="4">
        <f t="shared" ca="1" si="54"/>
        <v>0</v>
      </c>
      <c r="W188" s="13">
        <f t="shared" ca="1" si="55"/>
        <v>30460.305365622015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159</v>
      </c>
      <c r="M189" s="7">
        <f t="shared" ca="1" si="45"/>
        <v>841</v>
      </c>
      <c r="N189" s="44">
        <f t="shared" ca="1" si="46"/>
        <v>8</v>
      </c>
      <c r="O189" s="94">
        <f t="shared" ca="1" si="47"/>
        <v>2.2453575181263927</v>
      </c>
      <c r="P189" s="94">
        <f t="shared" ca="1" si="48"/>
        <v>22.453575181263933</v>
      </c>
      <c r="Q189" s="94">
        <f t="shared" ca="1" si="49"/>
        <v>21.129077330071038</v>
      </c>
      <c r="R189" s="94">
        <f t="shared" ca="1" si="50"/>
        <v>2.1791326255667487</v>
      </c>
      <c r="S189" s="94">
        <f t="shared" ca="1" si="51"/>
        <v>2.2453575181263927</v>
      </c>
      <c r="T189" s="4">
        <f t="shared" ca="1" si="52"/>
        <v>0</v>
      </c>
      <c r="U189" s="46">
        <f t="shared" ca="1" si="53"/>
        <v>1598.6020537653815</v>
      </c>
      <c r="V189" s="4">
        <f t="shared" ca="1" si="54"/>
        <v>0</v>
      </c>
      <c r="W189" s="13">
        <f t="shared" ca="1" si="55"/>
        <v>27921.946585153513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141</v>
      </c>
      <c r="M190" s="7">
        <f t="shared" ca="1" si="45"/>
        <v>859</v>
      </c>
      <c r="N190" s="44">
        <f t="shared" ca="1" si="46"/>
        <v>8</v>
      </c>
      <c r="O190" s="94">
        <f t="shared" ca="1" si="47"/>
        <v>2.2453575181263927</v>
      </c>
      <c r="P190" s="94">
        <f t="shared" ca="1" si="48"/>
        <v>22.453575181263933</v>
      </c>
      <c r="Q190" s="94">
        <f t="shared" ca="1" si="49"/>
        <v>22.453575181263933</v>
      </c>
      <c r="R190" s="94">
        <f t="shared" ca="1" si="50"/>
        <v>2.2453575181263932</v>
      </c>
      <c r="S190" s="94">
        <f t="shared" ca="1" si="51"/>
        <v>2.2453575181263927</v>
      </c>
      <c r="T190" s="4">
        <f t="shared" ca="1" si="52"/>
        <v>0</v>
      </c>
      <c r="U190" s="46">
        <f t="shared" ca="1" si="53"/>
        <v>1580.6020537653815</v>
      </c>
      <c r="V190" s="4">
        <f t="shared" ca="1" si="54"/>
        <v>0</v>
      </c>
      <c r="W190" s="13">
        <f t="shared" ca="1" si="55"/>
        <v>25383.587804685012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3.1045277122200034E-4</v>
      </c>
      <c r="L191" s="13">
        <f t="shared" ca="1" si="44"/>
        <v>123</v>
      </c>
      <c r="M191" s="7">
        <f t="shared" ca="1" si="45"/>
        <v>877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22.453575181263933</v>
      </c>
      <c r="Q191" s="94">
        <f t="shared" ca="1" si="49"/>
        <v>22.453575181263933</v>
      </c>
      <c r="R191" s="94">
        <f t="shared" ca="1" si="50"/>
        <v>2.2453575181263932</v>
      </c>
      <c r="S191" s="94">
        <f t="shared" ca="1" si="51"/>
        <v>2.2453575181263927</v>
      </c>
      <c r="T191" s="4">
        <f t="shared" ca="1" si="52"/>
        <v>6.9707746388649144E-4</v>
      </c>
      <c r="U191" s="46">
        <f t="shared" ca="1" si="53"/>
        <v>1562.6020537653815</v>
      </c>
      <c r="V191" s="4">
        <f t="shared" ca="1" si="54"/>
        <v>0.48511413790865182</v>
      </c>
      <c r="W191" s="13">
        <f t="shared" ca="1" si="55"/>
        <v>22845.229024216511</v>
      </c>
      <c r="X191" s="4">
        <f t="shared" ca="1" si="56"/>
        <v>7.0923646597692906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6.271773156000013E-6</v>
      </c>
      <c r="L192" s="13">
        <f t="shared" ca="1" si="44"/>
        <v>105</v>
      </c>
      <c r="M192" s="7">
        <f t="shared" ca="1" si="45"/>
        <v>895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1.4082373007807923E-5</v>
      </c>
      <c r="U192" s="46">
        <f t="shared" ca="1" si="53"/>
        <v>1544.6020537653815</v>
      </c>
      <c r="V192" s="4">
        <f t="shared" ca="1" si="54"/>
        <v>9.6873936975082082E-3</v>
      </c>
      <c r="W192" s="13">
        <f t="shared" ca="1" si="55"/>
        <v>20306.87024374801</v>
      </c>
      <c r="X192" s="4">
        <f t="shared" ca="1" si="56"/>
        <v>0.12736008367711421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3.167562200000009E-8</v>
      </c>
      <c r="L193" s="13">
        <f t="shared" ca="1" si="44"/>
        <v>87</v>
      </c>
      <c r="M193" s="7">
        <f t="shared" ca="1" si="45"/>
        <v>913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7.1123095999029961E-8</v>
      </c>
      <c r="U193" s="46">
        <f t="shared" ca="1" si="53"/>
        <v>1526.6020537653815</v>
      </c>
      <c r="V193" s="4">
        <f t="shared" ca="1" si="54"/>
        <v>4.8356069599496037E-5</v>
      </c>
      <c r="W193" s="13">
        <f t="shared" ca="1" si="55"/>
        <v>17768.511463279508</v>
      </c>
      <c r="X193" s="4">
        <f t="shared" ca="1" si="56"/>
        <v>5.6282865261351013E-4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213</v>
      </c>
      <c r="M194" s="7">
        <f t="shared" ca="1" si="45"/>
        <v>787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20.246078762609113</v>
      </c>
      <c r="R194" s="94">
        <f t="shared" ca="1" si="50"/>
        <v>2.0246078762609114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1536.8460417708486</v>
      </c>
      <c r="V194" s="4">
        <f t="shared" ca="1" si="54"/>
        <v>0</v>
      </c>
      <c r="W194" s="13">
        <f t="shared" ca="1" si="55"/>
        <v>20122.262332441205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195</v>
      </c>
      <c r="M195" s="7">
        <f t="shared" ca="1" si="45"/>
        <v>805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0</v>
      </c>
      <c r="U195" s="46">
        <f t="shared" ca="1" si="53"/>
        <v>1518.8460417708486</v>
      </c>
      <c r="V195" s="4">
        <f t="shared" ca="1" si="54"/>
        <v>0</v>
      </c>
      <c r="W195" s="13">
        <f t="shared" ca="1" si="55"/>
        <v>17583.903551972704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177</v>
      </c>
      <c r="M196" s="7">
        <f t="shared" ca="1" si="45"/>
        <v>823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0</v>
      </c>
      <c r="U196" s="46">
        <f t="shared" ca="1" si="53"/>
        <v>1500.8460417708486</v>
      </c>
      <c r="V196" s="4">
        <f t="shared" ca="1" si="54"/>
        <v>0</v>
      </c>
      <c r="W196" s="13">
        <f t="shared" ca="1" si="55"/>
        <v>15045.544771504205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159</v>
      </c>
      <c r="M197" s="7">
        <f t="shared" ca="1" si="45"/>
        <v>841</v>
      </c>
      <c r="N197" s="44">
        <f t="shared" ca="1" si="46"/>
        <v>8</v>
      </c>
      <c r="O197" s="94">
        <f t="shared" ca="1" si="47"/>
        <v>2.2453575181263927</v>
      </c>
      <c r="P197" s="94">
        <f t="shared" ca="1" si="48"/>
        <v>22.453575181263933</v>
      </c>
      <c r="Q197" s="94">
        <f t="shared" ca="1" si="49"/>
        <v>21.129077330071038</v>
      </c>
      <c r="R197" s="94">
        <f t="shared" ca="1" si="50"/>
        <v>2.1791326255667487</v>
      </c>
      <c r="S197" s="94">
        <f t="shared" ca="1" si="51"/>
        <v>2.2453575181263927</v>
      </c>
      <c r="T197" s="4">
        <f t="shared" ca="1" si="52"/>
        <v>0</v>
      </c>
      <c r="U197" s="46">
        <f t="shared" ca="1" si="53"/>
        <v>1598.6020537653815</v>
      </c>
      <c r="V197" s="4">
        <f t="shared" ca="1" si="54"/>
        <v>0</v>
      </c>
      <c r="W197" s="13">
        <f t="shared" ca="1" si="55"/>
        <v>12507.185991035703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141</v>
      </c>
      <c r="M198" s="7">
        <f t="shared" ca="1" si="45"/>
        <v>859</v>
      </c>
      <c r="N198" s="44">
        <f t="shared" ca="1" si="46"/>
        <v>8</v>
      </c>
      <c r="O198" s="94">
        <f t="shared" ca="1" si="47"/>
        <v>2.2453575181263927</v>
      </c>
      <c r="P198" s="94">
        <f t="shared" ca="1" si="48"/>
        <v>22.453575181263933</v>
      </c>
      <c r="Q198" s="94">
        <f t="shared" ca="1" si="49"/>
        <v>22.453575181263933</v>
      </c>
      <c r="R198" s="94">
        <f t="shared" ca="1" si="50"/>
        <v>2.2453575181263932</v>
      </c>
      <c r="S198" s="94">
        <f t="shared" ca="1" si="51"/>
        <v>2.2453575181263927</v>
      </c>
      <c r="T198" s="4">
        <f t="shared" ca="1" si="52"/>
        <v>0</v>
      </c>
      <c r="U198" s="46">
        <f t="shared" ca="1" si="53"/>
        <v>1580.6020537653815</v>
      </c>
      <c r="V198" s="4">
        <f t="shared" ca="1" si="54"/>
        <v>0</v>
      </c>
      <c r="W198" s="13">
        <f t="shared" ca="1" si="55"/>
        <v>9968.8272105672022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1.6176223342620002E-3</v>
      </c>
      <c r="L199" s="13">
        <f t="shared" ca="1" si="44"/>
        <v>123</v>
      </c>
      <c r="M199" s="7">
        <f t="shared" ca="1" si="45"/>
        <v>877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22.453575181263933</v>
      </c>
      <c r="Q199" s="94">
        <f t="shared" ca="1" si="49"/>
        <v>22.453575181263933</v>
      </c>
      <c r="R199" s="94">
        <f t="shared" ca="1" si="50"/>
        <v>2.2453575181263932</v>
      </c>
      <c r="S199" s="94">
        <f t="shared" ca="1" si="51"/>
        <v>2.2453575181263927</v>
      </c>
      <c r="T199" s="4">
        <f t="shared" ca="1" si="52"/>
        <v>3.6321404697243469E-3</v>
      </c>
      <c r="U199" s="46">
        <f t="shared" ca="1" si="53"/>
        <v>1562.6020537653815</v>
      </c>
      <c r="V199" s="4">
        <f t="shared" ca="1" si="54"/>
        <v>2.527699981734552</v>
      </c>
      <c r="W199" s="13">
        <f t="shared" ca="1" si="55"/>
        <v>7430.4684300987028</v>
      </c>
      <c r="X199" s="4">
        <f t="shared" ca="1" si="56"/>
        <v>12.019691686556364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3.2679239076000035E-5</v>
      </c>
      <c r="L200" s="13">
        <f t="shared" ca="1" si="44"/>
        <v>105</v>
      </c>
      <c r="M200" s="7">
        <f t="shared" ca="1" si="45"/>
        <v>895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7.3376575145946477E-5</v>
      </c>
      <c r="U200" s="46">
        <f t="shared" ca="1" si="53"/>
        <v>1544.6020537653815</v>
      </c>
      <c r="V200" s="4">
        <f t="shared" ca="1" si="54"/>
        <v>5.0476419792279563E-2</v>
      </c>
      <c r="W200" s="13">
        <f t="shared" ca="1" si="55"/>
        <v>4892.1096496302016</v>
      </c>
      <c r="X200" s="4">
        <f t="shared" ca="1" si="56"/>
        <v>0.15987042082627212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1.6504666200000034E-7</v>
      </c>
      <c r="L201" s="13">
        <f t="shared" ca="1" si="44"/>
        <v>87</v>
      </c>
      <c r="M201" s="7">
        <f t="shared" ca="1" si="45"/>
        <v>913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3.7058876336336639E-7</v>
      </c>
      <c r="U201" s="46">
        <f t="shared" ca="1" si="53"/>
        <v>1526.6020537653815</v>
      </c>
      <c r="V201" s="4">
        <f t="shared" ca="1" si="54"/>
        <v>2.5196057317632126E-4</v>
      </c>
      <c r="W201" s="13">
        <f t="shared" ca="1" si="55"/>
        <v>2353.7508691617008</v>
      </c>
      <c r="X201" s="4">
        <f t="shared" ca="1" si="56"/>
        <v>3.8847872413473827E-4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22.453575181263933</v>
      </c>
      <c r="R202" s="94">
        <f t="shared" ca="1" si="50"/>
        <v>2.2453575181263932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1565.6020537653815</v>
      </c>
      <c r="V202" s="4">
        <f t="shared" ca="1" si="54"/>
        <v>0</v>
      </c>
      <c r="W202" s="13">
        <f t="shared" ca="1" si="55"/>
        <v>17768.511463279505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0</v>
      </c>
      <c r="U203" s="46">
        <f t="shared" ca="1" si="53"/>
        <v>1547.6020537653815</v>
      </c>
      <c r="V203" s="4">
        <f t="shared" ca="1" si="54"/>
        <v>0</v>
      </c>
      <c r="W203" s="13">
        <f t="shared" ca="1" si="55"/>
        <v>15230.152682811004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0</v>
      </c>
      <c r="U204" s="46">
        <f t="shared" ca="1" si="53"/>
        <v>1529.6020537653815</v>
      </c>
      <c r="V204" s="4">
        <f t="shared" ca="1" si="54"/>
        <v>0</v>
      </c>
      <c r="W204" s="13">
        <f t="shared" ca="1" si="55"/>
        <v>12691.793902342504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0</v>
      </c>
      <c r="U205" s="46">
        <f t="shared" ca="1" si="53"/>
        <v>1511.6020537653815</v>
      </c>
      <c r="V205" s="4">
        <f t="shared" ca="1" si="54"/>
        <v>0</v>
      </c>
      <c r="W205" s="13">
        <f t="shared" ca="1" si="55"/>
        <v>10153.435121874003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2.4463826226525924</v>
      </c>
      <c r="P206" s="94">
        <f t="shared" ca="1" si="48"/>
        <v>22.654600285790131</v>
      </c>
      <c r="Q206" s="94">
        <f t="shared" ca="1" si="49"/>
        <v>22.453575181263933</v>
      </c>
      <c r="R206" s="94">
        <f t="shared" ca="1" si="50"/>
        <v>2.2554087733527033</v>
      </c>
      <c r="S206" s="94">
        <f t="shared" ca="1" si="51"/>
        <v>2.4463826226525924</v>
      </c>
      <c r="T206" s="4">
        <f t="shared" ca="1" si="52"/>
        <v>0</v>
      </c>
      <c r="U206" s="46">
        <f t="shared" ca="1" si="53"/>
        <v>1599.0149740949055</v>
      </c>
      <c r="V206" s="4">
        <f t="shared" ca="1" si="54"/>
        <v>0</v>
      </c>
      <c r="W206" s="13">
        <f t="shared" ca="1" si="55"/>
        <v>7615.0763414055018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1.6339619538000018E-5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2.4463826226525924</v>
      </c>
      <c r="P207" s="94">
        <f t="shared" ca="1" si="48"/>
        <v>24.463826226525924</v>
      </c>
      <c r="Q207" s="94">
        <f t="shared" ca="1" si="49"/>
        <v>24.262801121999725</v>
      </c>
      <c r="R207" s="94">
        <f t="shared" ca="1" si="50"/>
        <v>2.4363313674262828</v>
      </c>
      <c r="S207" s="94">
        <f t="shared" ca="1" si="51"/>
        <v>2.4463826226525924</v>
      </c>
      <c r="T207" s="4">
        <f t="shared" ca="1" si="52"/>
        <v>3.9972961298518024E-5</v>
      </c>
      <c r="U207" s="46">
        <f t="shared" ca="1" si="53"/>
        <v>1581.0149740949055</v>
      </c>
      <c r="V207" s="4">
        <f t="shared" ca="1" si="54"/>
        <v>2.5833183160591709E-2</v>
      </c>
      <c r="W207" s="13">
        <f t="shared" ca="1" si="55"/>
        <v>5076.7175609370015</v>
      </c>
      <c r="X207" s="4">
        <f t="shared" ca="1" si="56"/>
        <v>8.2951633447594028E-2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3.3009332400000069E-7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24.463826226525924</v>
      </c>
      <c r="R208" s="94">
        <f t="shared" ca="1" si="50"/>
        <v>2.4463826226525924</v>
      </c>
      <c r="S208" s="94">
        <f t="shared" ca="1" si="51"/>
        <v>2.4463826226525924</v>
      </c>
      <c r="T208" s="4">
        <f t="shared" ca="1" si="52"/>
        <v>8.0753457168723366E-7</v>
      </c>
      <c r="U208" s="46">
        <f t="shared" ca="1" si="53"/>
        <v>1563.0149740949055</v>
      </c>
      <c r="V208" s="4">
        <f t="shared" ca="1" si="54"/>
        <v>5.1594080826076235E-4</v>
      </c>
      <c r="W208" s="13">
        <f t="shared" ca="1" si="55"/>
        <v>2538.3587804685008</v>
      </c>
      <c r="X208" s="4">
        <f t="shared" ca="1" si="56"/>
        <v>8.3789528734943544E-4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1.6671380000000048E-9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4.0784574327638097E-9</v>
      </c>
      <c r="U209" s="46">
        <f t="shared" ca="1" si="53"/>
        <v>1545.0149740949055</v>
      </c>
      <c r="V209" s="4">
        <f t="shared" ca="1" si="54"/>
        <v>2.5757531738826399E-6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300</v>
      </c>
      <c r="M210" s="7">
        <f t="shared" ref="M210:M273" ca="1" si="64">MAX(Set1MinTP-(L210+Set1Regain), 0)</f>
        <v>700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1520.089898423704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37890.773795720714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282</v>
      </c>
      <c r="M211" s="7">
        <f t="shared" ca="1" si="64"/>
        <v>718</v>
      </c>
      <c r="N211" s="44">
        <f t="shared" ca="1" si="65"/>
        <v>7</v>
      </c>
      <c r="O211" s="94">
        <f t="shared" ca="1" si="66"/>
        <v>2.024607876260911</v>
      </c>
      <c r="P211" s="94">
        <f t="shared" ca="1" si="67"/>
        <v>20.048213173681361</v>
      </c>
      <c r="Q211" s="94">
        <f t="shared" ca="1" si="68"/>
        <v>18.267422873331626</v>
      </c>
      <c r="R211" s="94">
        <f t="shared" ca="1" si="69"/>
        <v>1.9157818023506494</v>
      </c>
      <c r="S211" s="94">
        <f t="shared" ca="1" si="70"/>
        <v>2.024607876260911</v>
      </c>
      <c r="T211" s="4">
        <f t="shared" ca="1" si="71"/>
        <v>0</v>
      </c>
      <c r="U211" s="46">
        <f t="shared" ca="1" si="72"/>
        <v>1605.8460417708486</v>
      </c>
      <c r="V211" s="4">
        <f t="shared" ca="1" si="73"/>
        <v>0</v>
      </c>
      <c r="W211" s="13">
        <f t="shared" ca="1" si="74"/>
        <v>35352.415015252212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264</v>
      </c>
      <c r="M212" s="7">
        <f t="shared" ca="1" si="64"/>
        <v>736</v>
      </c>
      <c r="N212" s="44">
        <f t="shared" ca="1" si="65"/>
        <v>7</v>
      </c>
      <c r="O212" s="94">
        <f t="shared" ca="1" si="66"/>
        <v>2.024607876260911</v>
      </c>
      <c r="P212" s="94">
        <f t="shared" ca="1" si="67"/>
        <v>20.246078762609113</v>
      </c>
      <c r="Q212" s="94">
        <f t="shared" ca="1" si="68"/>
        <v>20.246078762609113</v>
      </c>
      <c r="R212" s="94">
        <f t="shared" ca="1" si="69"/>
        <v>2.0246078762609114</v>
      </c>
      <c r="S212" s="94">
        <f t="shared" ca="1" si="70"/>
        <v>2.024607876260911</v>
      </c>
      <c r="T212" s="4">
        <f t="shared" ca="1" si="71"/>
        <v>0</v>
      </c>
      <c r="U212" s="46">
        <f t="shared" ca="1" si="72"/>
        <v>1587.8460417708486</v>
      </c>
      <c r="V212" s="4">
        <f t="shared" ca="1" si="73"/>
        <v>0</v>
      </c>
      <c r="W212" s="13">
        <f t="shared" ca="1" si="74"/>
        <v>32814.056234783711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246</v>
      </c>
      <c r="M213" s="7">
        <f t="shared" ca="1" si="64"/>
        <v>754</v>
      </c>
      <c r="N213" s="44">
        <f t="shared" ca="1" si="65"/>
        <v>7</v>
      </c>
      <c r="O213" s="94">
        <f t="shared" ca="1" si="66"/>
        <v>2.024607876260911</v>
      </c>
      <c r="P213" s="94">
        <f t="shared" ca="1" si="67"/>
        <v>20.246078762609113</v>
      </c>
      <c r="Q213" s="94">
        <f t="shared" ca="1" si="68"/>
        <v>20.246078762609113</v>
      </c>
      <c r="R213" s="94">
        <f t="shared" ca="1" si="69"/>
        <v>2.0246078762609114</v>
      </c>
      <c r="S213" s="94">
        <f t="shared" ca="1" si="70"/>
        <v>2.024607876260911</v>
      </c>
      <c r="T213" s="4">
        <f t="shared" ca="1" si="71"/>
        <v>0</v>
      </c>
      <c r="U213" s="46">
        <f t="shared" ca="1" si="72"/>
        <v>1569.8460417708486</v>
      </c>
      <c r="V213" s="4">
        <f t="shared" ca="1" si="73"/>
        <v>0</v>
      </c>
      <c r="W213" s="13">
        <f t="shared" ca="1" si="74"/>
        <v>30275.69745431521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2.8327880275298999E-2</v>
      </c>
      <c r="L214" s="13">
        <f t="shared" ca="1" si="63"/>
        <v>228</v>
      </c>
      <c r="M214" s="7">
        <f t="shared" ca="1" si="64"/>
        <v>772</v>
      </c>
      <c r="N214" s="44">
        <f t="shared" ca="1" si="65"/>
        <v>7</v>
      </c>
      <c r="O214" s="94">
        <f t="shared" ca="1" si="66"/>
        <v>2.024607876260911</v>
      </c>
      <c r="P214" s="94">
        <f t="shared" ca="1" si="67"/>
        <v>20.246078762609113</v>
      </c>
      <c r="Q214" s="94">
        <f t="shared" ca="1" si="68"/>
        <v>20.246078762609113</v>
      </c>
      <c r="R214" s="94">
        <f t="shared" ca="1" si="69"/>
        <v>2.0246078762609114</v>
      </c>
      <c r="S214" s="94">
        <f t="shared" ca="1" si="70"/>
        <v>2.024607876260911</v>
      </c>
      <c r="T214" s="4">
        <f t="shared" ca="1" si="71"/>
        <v>5.7352849523146454E-2</v>
      </c>
      <c r="U214" s="46">
        <f t="shared" ca="1" si="72"/>
        <v>1551.8460417708486</v>
      </c>
      <c r="V214" s="4">
        <f t="shared" ca="1" si="73"/>
        <v>43.960508876981251</v>
      </c>
      <c r="W214" s="13">
        <f t="shared" ca="1" si="74"/>
        <v>27737.338673846709</v>
      </c>
      <c r="X214" s="4">
        <f t="shared" ca="1" si="75"/>
        <v>785.74000910815028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8.5842061440300074E-4</v>
      </c>
      <c r="L215" s="13">
        <f t="shared" ca="1" si="63"/>
        <v>210</v>
      </c>
      <c r="M215" s="7">
        <f t="shared" ca="1" si="64"/>
        <v>790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20.246078762609113</v>
      </c>
      <c r="R215" s="94">
        <f t="shared" ca="1" si="69"/>
        <v>2.0246078762609114</v>
      </c>
      <c r="S215" s="94">
        <f t="shared" ca="1" si="70"/>
        <v>2.024607876260911</v>
      </c>
      <c r="T215" s="4">
        <f t="shared" ca="1" si="71"/>
        <v>1.7379651370650457E-3</v>
      </c>
      <c r="U215" s="46">
        <f t="shared" ca="1" si="72"/>
        <v>1533.8460417708486</v>
      </c>
      <c r="V215" s="4">
        <f t="shared" ca="1" si="73"/>
        <v>1.3166850615765426</v>
      </c>
      <c r="W215" s="13">
        <f t="shared" ca="1" si="74"/>
        <v>25198.979893378211</v>
      </c>
      <c r="X215" s="4">
        <f t="shared" ca="1" si="75"/>
        <v>21.631323802402587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8.6709152970000171E-6</v>
      </c>
      <c r="L216" s="13">
        <f t="shared" ca="1" si="63"/>
        <v>192</v>
      </c>
      <c r="M216" s="7">
        <f t="shared" ca="1" si="64"/>
        <v>808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1.755520340469745E-5</v>
      </c>
      <c r="U216" s="46">
        <f t="shared" ca="1" si="72"/>
        <v>1515.8460417708486</v>
      </c>
      <c r="V216" s="4">
        <f t="shared" ca="1" si="73"/>
        <v>1.3143772631487778E-2</v>
      </c>
      <c r="W216" s="13">
        <f t="shared" ca="1" si="74"/>
        <v>22660.62111290971</v>
      </c>
      <c r="X216" s="4">
        <f t="shared" ca="1" si="75"/>
        <v>0.19648832624745036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2.9195001000000084E-8</v>
      </c>
      <c r="L217" s="13">
        <f t="shared" ca="1" si="63"/>
        <v>174</v>
      </c>
      <c r="M217" s="7">
        <f t="shared" ca="1" si="64"/>
        <v>826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5.9108428972045342E-8</v>
      </c>
      <c r="U217" s="46">
        <f t="shared" ca="1" si="72"/>
        <v>1497.8460417708486</v>
      </c>
      <c r="V217" s="4">
        <f t="shared" ca="1" si="73"/>
        <v>4.3729616687346094E-5</v>
      </c>
      <c r="W217" s="13">
        <f t="shared" ca="1" si="74"/>
        <v>20122.262332441209</v>
      </c>
      <c r="X217" s="4">
        <f t="shared" ca="1" si="75"/>
        <v>5.8746946891788507E-4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213</v>
      </c>
      <c r="M218" s="7">
        <f t="shared" ca="1" si="64"/>
        <v>787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20.246078762609113</v>
      </c>
      <c r="R218" s="94">
        <f t="shared" ca="1" si="69"/>
        <v>2.0246078762609114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1536.8460417708486</v>
      </c>
      <c r="V218" s="4">
        <f t="shared" ca="1" si="73"/>
        <v>0</v>
      </c>
      <c r="W218" s="13">
        <f t="shared" ca="1" si="74"/>
        <v>35537.022926559017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195</v>
      </c>
      <c r="M219" s="7">
        <f t="shared" ca="1" si="64"/>
        <v>805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0</v>
      </c>
      <c r="U219" s="46">
        <f t="shared" ca="1" si="72"/>
        <v>1518.8460417708486</v>
      </c>
      <c r="V219" s="4">
        <f t="shared" ca="1" si="73"/>
        <v>0</v>
      </c>
      <c r="W219" s="13">
        <f t="shared" ca="1" si="74"/>
        <v>32998.664146090508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177</v>
      </c>
      <c r="M220" s="7">
        <f t="shared" ca="1" si="64"/>
        <v>823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0</v>
      </c>
      <c r="U220" s="46">
        <f t="shared" ca="1" si="72"/>
        <v>1500.8460417708486</v>
      </c>
      <c r="V220" s="4">
        <f t="shared" ca="1" si="73"/>
        <v>0</v>
      </c>
      <c r="W220" s="13">
        <f t="shared" ca="1" si="74"/>
        <v>30460.305365622015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159</v>
      </c>
      <c r="M221" s="7">
        <f t="shared" ca="1" si="64"/>
        <v>841</v>
      </c>
      <c r="N221" s="44">
        <f t="shared" ca="1" si="65"/>
        <v>8</v>
      </c>
      <c r="O221" s="94">
        <f t="shared" ca="1" si="66"/>
        <v>2.2453575181263927</v>
      </c>
      <c r="P221" s="94">
        <f t="shared" ca="1" si="67"/>
        <v>22.453575181263933</v>
      </c>
      <c r="Q221" s="94">
        <f t="shared" ca="1" si="68"/>
        <v>21.129077330071038</v>
      </c>
      <c r="R221" s="94">
        <f t="shared" ca="1" si="69"/>
        <v>2.1791326255667487</v>
      </c>
      <c r="S221" s="94">
        <f t="shared" ca="1" si="70"/>
        <v>2.2453575181263927</v>
      </c>
      <c r="T221" s="4">
        <f t="shared" ca="1" si="71"/>
        <v>0</v>
      </c>
      <c r="U221" s="46">
        <f t="shared" ca="1" si="72"/>
        <v>1598.6020537653815</v>
      </c>
      <c r="V221" s="4">
        <f t="shared" ca="1" si="73"/>
        <v>0</v>
      </c>
      <c r="W221" s="13">
        <f t="shared" ca="1" si="74"/>
        <v>27921.946585153513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2.8614020480100026E-4</v>
      </c>
      <c r="L222" s="13">
        <f t="shared" ca="1" si="63"/>
        <v>141</v>
      </c>
      <c r="M222" s="7">
        <f t="shared" ca="1" si="64"/>
        <v>859</v>
      </c>
      <c r="N222" s="44">
        <f t="shared" ca="1" si="65"/>
        <v>8</v>
      </c>
      <c r="O222" s="94">
        <f t="shared" ca="1" si="66"/>
        <v>2.2453575181263927</v>
      </c>
      <c r="P222" s="94">
        <f t="shared" ca="1" si="67"/>
        <v>22.453575181263933</v>
      </c>
      <c r="Q222" s="94">
        <f t="shared" ca="1" si="68"/>
        <v>22.453575181263933</v>
      </c>
      <c r="R222" s="94">
        <f t="shared" ca="1" si="69"/>
        <v>2.2453575181263932</v>
      </c>
      <c r="S222" s="94">
        <f t="shared" ca="1" si="70"/>
        <v>2.2453575181263927</v>
      </c>
      <c r="T222" s="4">
        <f t="shared" ca="1" si="71"/>
        <v>6.4248706008815165E-4</v>
      </c>
      <c r="U222" s="46">
        <f t="shared" ca="1" si="72"/>
        <v>1580.6020537653815</v>
      </c>
      <c r="V222" s="4">
        <f t="shared" ca="1" si="73"/>
        <v>0.45227379537330786</v>
      </c>
      <c r="W222" s="13">
        <f t="shared" ca="1" si="74"/>
        <v>25383.587804685012</v>
      </c>
      <c r="X222" s="4">
        <f t="shared" ca="1" si="75"/>
        <v>7.263265013016742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8.6709152970000154E-6</v>
      </c>
      <c r="L223" s="13">
        <f t="shared" ca="1" si="63"/>
        <v>123</v>
      </c>
      <c r="M223" s="7">
        <f t="shared" ca="1" si="64"/>
        <v>877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22.453575181263933</v>
      </c>
      <c r="Q223" s="94">
        <f t="shared" ca="1" si="68"/>
        <v>22.453575181263933</v>
      </c>
      <c r="R223" s="94">
        <f t="shared" ca="1" si="69"/>
        <v>2.2453575181263932</v>
      </c>
      <c r="S223" s="94">
        <f t="shared" ca="1" si="70"/>
        <v>2.2453575181263927</v>
      </c>
      <c r="T223" s="4">
        <f t="shared" ca="1" si="71"/>
        <v>1.9469304851156129E-5</v>
      </c>
      <c r="U223" s="46">
        <f t="shared" ca="1" si="72"/>
        <v>1562.6020537653815</v>
      </c>
      <c r="V223" s="4">
        <f t="shared" ca="1" si="73"/>
        <v>1.3549190051117887E-2</v>
      </c>
      <c r="W223" s="13">
        <f t="shared" ca="1" si="74"/>
        <v>22845.229024216511</v>
      </c>
      <c r="X223" s="4">
        <f t="shared" ca="1" si="75"/>
        <v>0.19808904580954767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8.7585003000000249E-8</v>
      </c>
      <c r="L224" s="13">
        <f t="shared" ca="1" si="63"/>
        <v>105</v>
      </c>
      <c r="M224" s="7">
        <f t="shared" ca="1" si="64"/>
        <v>895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1.9665964496117323E-7</v>
      </c>
      <c r="U224" s="46">
        <f t="shared" ca="1" si="72"/>
        <v>1544.6020537653815</v>
      </c>
      <c r="V224" s="4">
        <f t="shared" ca="1" si="73"/>
        <v>1.3528397551284749E-4</v>
      </c>
      <c r="W224" s="13">
        <f t="shared" ca="1" si="74"/>
        <v>20306.87024374801</v>
      </c>
      <c r="X224" s="4">
        <f t="shared" ca="1" si="75"/>
        <v>1.7785772912192852E-3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2.9489900000000106E-10</v>
      </c>
      <c r="L225" s="13">
        <f t="shared" ca="1" si="63"/>
        <v>87</v>
      </c>
      <c r="M225" s="7">
        <f t="shared" ca="1" si="64"/>
        <v>913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6.6215368673795745E-10</v>
      </c>
      <c r="U225" s="46">
        <f t="shared" ca="1" si="72"/>
        <v>1526.6020537653815</v>
      </c>
      <c r="V225" s="4">
        <f t="shared" ca="1" si="73"/>
        <v>4.5019341905335884E-7</v>
      </c>
      <c r="W225" s="13">
        <f t="shared" ca="1" si="74"/>
        <v>17768.511463279508</v>
      </c>
      <c r="X225" s="4">
        <f t="shared" ca="1" si="75"/>
        <v>5.2399162620096828E-6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213</v>
      </c>
      <c r="M226" s="7">
        <f t="shared" ca="1" si="64"/>
        <v>787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20.246078762609113</v>
      </c>
      <c r="R226" s="94">
        <f t="shared" ca="1" si="69"/>
        <v>2.0246078762609114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1536.8460417708486</v>
      </c>
      <c r="V226" s="4">
        <f t="shared" ca="1" si="73"/>
        <v>0</v>
      </c>
      <c r="W226" s="13">
        <f t="shared" ca="1" si="74"/>
        <v>20122.262332441205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195</v>
      </c>
      <c r="M227" s="7">
        <f t="shared" ca="1" si="64"/>
        <v>805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0</v>
      </c>
      <c r="U227" s="46">
        <f t="shared" ca="1" si="72"/>
        <v>1518.8460417708486</v>
      </c>
      <c r="V227" s="4">
        <f t="shared" ca="1" si="73"/>
        <v>0</v>
      </c>
      <c r="W227" s="13">
        <f t="shared" ca="1" si="74"/>
        <v>17583.903551972704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177</v>
      </c>
      <c r="M228" s="7">
        <f t="shared" ca="1" si="64"/>
        <v>823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0</v>
      </c>
      <c r="U228" s="46">
        <f t="shared" ca="1" si="72"/>
        <v>1500.8460417708486</v>
      </c>
      <c r="V228" s="4">
        <f t="shared" ca="1" si="73"/>
        <v>0</v>
      </c>
      <c r="W228" s="13">
        <f t="shared" ca="1" si="74"/>
        <v>15045.544771504205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159</v>
      </c>
      <c r="M229" s="7">
        <f t="shared" ca="1" si="64"/>
        <v>841</v>
      </c>
      <c r="N229" s="44">
        <f t="shared" ca="1" si="65"/>
        <v>8</v>
      </c>
      <c r="O229" s="94">
        <f t="shared" ca="1" si="66"/>
        <v>2.2453575181263927</v>
      </c>
      <c r="P229" s="94">
        <f t="shared" ca="1" si="67"/>
        <v>22.453575181263933</v>
      </c>
      <c r="Q229" s="94">
        <f t="shared" ca="1" si="68"/>
        <v>21.129077330071038</v>
      </c>
      <c r="R229" s="94">
        <f t="shared" ca="1" si="69"/>
        <v>2.1791326255667487</v>
      </c>
      <c r="S229" s="94">
        <f t="shared" ca="1" si="70"/>
        <v>2.2453575181263927</v>
      </c>
      <c r="T229" s="4">
        <f t="shared" ca="1" si="71"/>
        <v>0</v>
      </c>
      <c r="U229" s="46">
        <f t="shared" ca="1" si="72"/>
        <v>1598.6020537653815</v>
      </c>
      <c r="V229" s="4">
        <f t="shared" ca="1" si="73"/>
        <v>0</v>
      </c>
      <c r="W229" s="13">
        <f t="shared" ca="1" si="74"/>
        <v>12507.185991035703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1.4909410671210001E-3</v>
      </c>
      <c r="L230" s="13">
        <f t="shared" ca="1" si="63"/>
        <v>141</v>
      </c>
      <c r="M230" s="7">
        <f t="shared" ca="1" si="64"/>
        <v>859</v>
      </c>
      <c r="N230" s="44">
        <f t="shared" ca="1" si="65"/>
        <v>8</v>
      </c>
      <c r="O230" s="94">
        <f t="shared" ca="1" si="66"/>
        <v>2.2453575181263927</v>
      </c>
      <c r="P230" s="94">
        <f t="shared" ca="1" si="67"/>
        <v>22.453575181263933</v>
      </c>
      <c r="Q230" s="94">
        <f t="shared" ca="1" si="68"/>
        <v>22.453575181263933</v>
      </c>
      <c r="R230" s="94">
        <f t="shared" ca="1" si="69"/>
        <v>2.2453575181263932</v>
      </c>
      <c r="S230" s="94">
        <f t="shared" ca="1" si="70"/>
        <v>2.2453575181263927</v>
      </c>
      <c r="T230" s="4">
        <f t="shared" ca="1" si="71"/>
        <v>3.3476957341435245E-3</v>
      </c>
      <c r="U230" s="46">
        <f t="shared" ca="1" si="72"/>
        <v>1580.6020537653815</v>
      </c>
      <c r="V230" s="4">
        <f t="shared" ca="1" si="73"/>
        <v>2.3565845127346021</v>
      </c>
      <c r="W230" s="13">
        <f t="shared" ca="1" si="74"/>
        <v>9968.8272105672022</v>
      </c>
      <c r="X230" s="4">
        <f t="shared" ca="1" si="75"/>
        <v>14.862933879267928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4.5180032337000046E-5</v>
      </c>
      <c r="L231" s="13">
        <f t="shared" ca="1" si="63"/>
        <v>123</v>
      </c>
      <c r="M231" s="7">
        <f t="shared" ca="1" si="64"/>
        <v>877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22.453575181263933</v>
      </c>
      <c r="Q231" s="94">
        <f t="shared" ca="1" si="68"/>
        <v>22.453575181263933</v>
      </c>
      <c r="R231" s="94">
        <f t="shared" ca="1" si="69"/>
        <v>2.2453575181263932</v>
      </c>
      <c r="S231" s="94">
        <f t="shared" ca="1" si="70"/>
        <v>2.2453575181263927</v>
      </c>
      <c r="T231" s="4">
        <f t="shared" ca="1" si="71"/>
        <v>1.0144532527707658E-4</v>
      </c>
      <c r="U231" s="46">
        <f t="shared" ca="1" si="72"/>
        <v>1562.6020537653815</v>
      </c>
      <c r="V231" s="4">
        <f t="shared" ca="1" si="73"/>
        <v>7.0598411318982618E-2</v>
      </c>
      <c r="W231" s="13">
        <f t="shared" ca="1" si="74"/>
        <v>7430.4684300987028</v>
      </c>
      <c r="X231" s="4">
        <f t="shared" ca="1" si="75"/>
        <v>0.33570880395091734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4.5636396300000092E-7</v>
      </c>
      <c r="L232" s="13">
        <f t="shared" ca="1" si="63"/>
        <v>105</v>
      </c>
      <c r="M232" s="7">
        <f t="shared" ca="1" si="64"/>
        <v>895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1.0247002553240069E-6</v>
      </c>
      <c r="U232" s="46">
        <f t="shared" ca="1" si="72"/>
        <v>1544.6020537653815</v>
      </c>
      <c r="V232" s="4">
        <f t="shared" ca="1" si="73"/>
        <v>7.0490071451430997E-4</v>
      </c>
      <c r="W232" s="13">
        <f t="shared" ca="1" si="74"/>
        <v>4892.1096496302016</v>
      </c>
      <c r="X232" s="4">
        <f t="shared" ca="1" si="75"/>
        <v>2.2325825471357849E-3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1.5365790000000045E-9</v>
      </c>
      <c r="L233" s="13">
        <f t="shared" ca="1" si="63"/>
        <v>87</v>
      </c>
      <c r="M233" s="7">
        <f t="shared" ca="1" si="64"/>
        <v>913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3.4501692098451446E-9</v>
      </c>
      <c r="U233" s="46">
        <f t="shared" ca="1" si="72"/>
        <v>1526.6020537653815</v>
      </c>
      <c r="V233" s="4">
        <f t="shared" ca="1" si="73"/>
        <v>2.3457446571727629E-6</v>
      </c>
      <c r="W233" s="13">
        <f t="shared" ca="1" si="74"/>
        <v>2353.7508691617008</v>
      </c>
      <c r="X233" s="4">
        <f t="shared" ca="1" si="75"/>
        <v>3.6167241567856277E-6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22.453575181263933</v>
      </c>
      <c r="R234" s="94">
        <f t="shared" ca="1" si="69"/>
        <v>2.2453575181263932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1565.6020537653815</v>
      </c>
      <c r="V234" s="4">
        <f t="shared" ca="1" si="73"/>
        <v>0</v>
      </c>
      <c r="W234" s="13">
        <f t="shared" ca="1" si="74"/>
        <v>17768.511463279505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0</v>
      </c>
      <c r="U235" s="46">
        <f t="shared" ca="1" si="72"/>
        <v>1547.6020537653815</v>
      </c>
      <c r="V235" s="4">
        <f t="shared" ca="1" si="73"/>
        <v>0</v>
      </c>
      <c r="W235" s="13">
        <f t="shared" ca="1" si="74"/>
        <v>15230.152682811004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0</v>
      </c>
      <c r="U236" s="46">
        <f t="shared" ca="1" si="72"/>
        <v>1529.6020537653815</v>
      </c>
      <c r="V236" s="4">
        <f t="shared" ca="1" si="73"/>
        <v>0</v>
      </c>
      <c r="W236" s="13">
        <f t="shared" ca="1" si="74"/>
        <v>12691.793902342504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0</v>
      </c>
      <c r="U237" s="46">
        <f t="shared" ca="1" si="72"/>
        <v>1511.6020537653815</v>
      </c>
      <c r="V237" s="4">
        <f t="shared" ca="1" si="73"/>
        <v>0</v>
      </c>
      <c r="W237" s="13">
        <f t="shared" ca="1" si="74"/>
        <v>10153.435121874003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1.5060010779000014E-5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2.4463826226525924</v>
      </c>
      <c r="P238" s="94">
        <f t="shared" ca="1" si="67"/>
        <v>22.654600285790131</v>
      </c>
      <c r="Q238" s="94">
        <f t="shared" ca="1" si="68"/>
        <v>22.453575181263933</v>
      </c>
      <c r="R238" s="94">
        <f t="shared" ca="1" si="69"/>
        <v>2.2554087733527033</v>
      </c>
      <c r="S238" s="94">
        <f t="shared" ca="1" si="70"/>
        <v>2.4463826226525924</v>
      </c>
      <c r="T238" s="4">
        <f t="shared" ca="1" si="71"/>
        <v>3.6842548666706365E-5</v>
      </c>
      <c r="U238" s="46">
        <f t="shared" ca="1" si="72"/>
        <v>1599.0149740949055</v>
      </c>
      <c r="V238" s="4">
        <f t="shared" ca="1" si="73"/>
        <v>2.4081182745651703E-2</v>
      </c>
      <c r="W238" s="13">
        <f t="shared" ca="1" si="74"/>
        <v>7615.0763414055018</v>
      </c>
      <c r="X238" s="4">
        <f t="shared" ca="1" si="75"/>
        <v>0.11468313178447484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4.5636396300000081E-7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2.4463826226525924</v>
      </c>
      <c r="P239" s="94">
        <f t="shared" ca="1" si="67"/>
        <v>24.463826226525924</v>
      </c>
      <c r="Q239" s="94">
        <f t="shared" ca="1" si="68"/>
        <v>24.262801121999725</v>
      </c>
      <c r="R239" s="94">
        <f t="shared" ca="1" si="69"/>
        <v>2.4363313674262828</v>
      </c>
      <c r="S239" s="94">
        <f t="shared" ca="1" si="70"/>
        <v>2.4463826226525924</v>
      </c>
      <c r="T239" s="4">
        <f t="shared" ca="1" si="71"/>
        <v>1.1164408686880726E-6</v>
      </c>
      <c r="U239" s="46">
        <f t="shared" ca="1" si="72"/>
        <v>1581.0149740949055</v>
      </c>
      <c r="V239" s="4">
        <f t="shared" ca="1" si="73"/>
        <v>7.2151825914029471E-4</v>
      </c>
      <c r="W239" s="13">
        <f t="shared" ca="1" si="74"/>
        <v>5076.7175609370015</v>
      </c>
      <c r="X239" s="4">
        <f t="shared" ca="1" si="75"/>
        <v>2.316830945140908E-3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4.6097370000000134E-9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24.463826226525924</v>
      </c>
      <c r="R240" s="94">
        <f t="shared" ca="1" si="69"/>
        <v>2.4463826226525924</v>
      </c>
      <c r="S240" s="94">
        <f t="shared" ca="1" si="70"/>
        <v>2.4463826226525924</v>
      </c>
      <c r="T240" s="4">
        <f t="shared" ca="1" si="71"/>
        <v>1.1277180491798726E-8</v>
      </c>
      <c r="U240" s="46">
        <f t="shared" ca="1" si="72"/>
        <v>1563.0149740949055</v>
      </c>
      <c r="V240" s="4">
        <f t="shared" ca="1" si="73"/>
        <v>7.2050879576393482E-6</v>
      </c>
      <c r="W240" s="13">
        <f t="shared" ca="1" si="74"/>
        <v>2538.3587804685008</v>
      </c>
      <c r="X240" s="4">
        <f t="shared" ca="1" si="75"/>
        <v>1.1701166389600559E-5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1.5521000000000059E-11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3.7970304686191031E-11</v>
      </c>
      <c r="U241" s="46">
        <f t="shared" ca="1" si="72"/>
        <v>1545.0149740949055</v>
      </c>
      <c r="V241" s="4">
        <f t="shared" ca="1" si="73"/>
        <v>2.398017741292712E-8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300</v>
      </c>
      <c r="M242" s="7">
        <f t="shared" ca="1" si="64"/>
        <v>700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1520.089898423704</v>
      </c>
      <c r="V242" s="4">
        <f t="shared" ca="1" si="73"/>
        <v>0</v>
      </c>
      <c r="W242" s="13">
        <f t="shared" ca="1" si="74"/>
        <v>37890.773795720714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282</v>
      </c>
      <c r="M243" s="7">
        <f t="shared" ca="1" si="64"/>
        <v>718</v>
      </c>
      <c r="N243" s="44">
        <f t="shared" ca="1" si="65"/>
        <v>7</v>
      </c>
      <c r="O243" s="94">
        <f t="shared" ca="1" si="66"/>
        <v>2.024607876260911</v>
      </c>
      <c r="P243" s="94">
        <f t="shared" ca="1" si="67"/>
        <v>20.048213173681361</v>
      </c>
      <c r="Q243" s="94">
        <f t="shared" ca="1" si="68"/>
        <v>18.267422873331626</v>
      </c>
      <c r="R243" s="94">
        <f t="shared" ca="1" si="69"/>
        <v>1.9157818023506494</v>
      </c>
      <c r="S243" s="94">
        <f t="shared" ca="1" si="70"/>
        <v>2.024607876260911</v>
      </c>
      <c r="T243" s="4">
        <f t="shared" ca="1" si="71"/>
        <v>0</v>
      </c>
      <c r="U243" s="46">
        <f t="shared" ca="1" si="72"/>
        <v>1605.8460417708486</v>
      </c>
      <c r="V243" s="4">
        <f t="shared" ca="1" si="73"/>
        <v>0</v>
      </c>
      <c r="W243" s="13">
        <f t="shared" ca="1" si="74"/>
        <v>35352.415015252212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264</v>
      </c>
      <c r="M244" s="7">
        <f t="shared" ca="1" si="64"/>
        <v>736</v>
      </c>
      <c r="N244" s="44">
        <f t="shared" ca="1" si="65"/>
        <v>7</v>
      </c>
      <c r="O244" s="94">
        <f t="shared" ca="1" si="66"/>
        <v>2.024607876260911</v>
      </c>
      <c r="P244" s="94">
        <f t="shared" ca="1" si="67"/>
        <v>20.246078762609113</v>
      </c>
      <c r="Q244" s="94">
        <f t="shared" ca="1" si="68"/>
        <v>20.246078762609113</v>
      </c>
      <c r="R244" s="94">
        <f t="shared" ca="1" si="69"/>
        <v>2.0246078762609114</v>
      </c>
      <c r="S244" s="94">
        <f t="shared" ca="1" si="70"/>
        <v>2.024607876260911</v>
      </c>
      <c r="T244" s="4">
        <f t="shared" ca="1" si="71"/>
        <v>0</v>
      </c>
      <c r="U244" s="46">
        <f t="shared" ca="1" si="72"/>
        <v>1587.8460417708486</v>
      </c>
      <c r="V244" s="4">
        <f t="shared" ca="1" si="73"/>
        <v>0</v>
      </c>
      <c r="W244" s="13">
        <f t="shared" ca="1" si="74"/>
        <v>32814.056234783711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246</v>
      </c>
      <c r="M245" s="7">
        <f t="shared" ca="1" si="64"/>
        <v>754</v>
      </c>
      <c r="N245" s="44">
        <f t="shared" ca="1" si="65"/>
        <v>7</v>
      </c>
      <c r="O245" s="94">
        <f t="shared" ca="1" si="66"/>
        <v>2.024607876260911</v>
      </c>
      <c r="P245" s="94">
        <f t="shared" ca="1" si="67"/>
        <v>20.246078762609113</v>
      </c>
      <c r="Q245" s="94">
        <f t="shared" ca="1" si="68"/>
        <v>20.246078762609113</v>
      </c>
      <c r="R245" s="94">
        <f t="shared" ca="1" si="69"/>
        <v>2.0246078762609114</v>
      </c>
      <c r="S245" s="94">
        <f t="shared" ca="1" si="70"/>
        <v>2.024607876260911</v>
      </c>
      <c r="T245" s="4">
        <f t="shared" ca="1" si="71"/>
        <v>0</v>
      </c>
      <c r="U245" s="46">
        <f t="shared" ca="1" si="72"/>
        <v>1569.8460417708486</v>
      </c>
      <c r="V245" s="4">
        <f t="shared" ca="1" si="73"/>
        <v>0</v>
      </c>
      <c r="W245" s="13">
        <f t="shared" ca="1" si="74"/>
        <v>30275.69745431521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228</v>
      </c>
      <c r="M246" s="7">
        <f t="shared" ca="1" si="64"/>
        <v>772</v>
      </c>
      <c r="N246" s="44">
        <f t="shared" ca="1" si="65"/>
        <v>7</v>
      </c>
      <c r="O246" s="94">
        <f t="shared" ca="1" si="66"/>
        <v>2.024607876260911</v>
      </c>
      <c r="P246" s="94">
        <f t="shared" ca="1" si="67"/>
        <v>20.246078762609113</v>
      </c>
      <c r="Q246" s="94">
        <f t="shared" ca="1" si="68"/>
        <v>20.246078762609113</v>
      </c>
      <c r="R246" s="94">
        <f t="shared" ca="1" si="69"/>
        <v>2.0246078762609114</v>
      </c>
      <c r="S246" s="94">
        <f t="shared" ca="1" si="70"/>
        <v>2.024607876260911</v>
      </c>
      <c r="T246" s="4">
        <f t="shared" ca="1" si="71"/>
        <v>0</v>
      </c>
      <c r="U246" s="46">
        <f t="shared" ca="1" si="72"/>
        <v>1551.8460417708486</v>
      </c>
      <c r="V246" s="4">
        <f t="shared" ca="1" si="73"/>
        <v>0</v>
      </c>
      <c r="W246" s="13">
        <f t="shared" ca="1" si="74"/>
        <v>27737.338673846709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210</v>
      </c>
      <c r="M247" s="7">
        <f t="shared" ca="1" si="64"/>
        <v>790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20.246078762609113</v>
      </c>
      <c r="R247" s="94">
        <f t="shared" ca="1" si="69"/>
        <v>2.0246078762609114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1533.8460417708486</v>
      </c>
      <c r="V247" s="4">
        <f t="shared" ca="1" si="73"/>
        <v>0</v>
      </c>
      <c r="W247" s="13">
        <f t="shared" ca="1" si="74"/>
        <v>25198.979893378211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192</v>
      </c>
      <c r="M248" s="7">
        <f t="shared" ca="1" si="64"/>
        <v>808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1515.8460417708486</v>
      </c>
      <c r="V248" s="4">
        <f t="shared" ca="1" si="73"/>
        <v>0</v>
      </c>
      <c r="W248" s="13">
        <f t="shared" ca="1" si="74"/>
        <v>22660.62111290971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174</v>
      </c>
      <c r="M249" s="7">
        <f t="shared" ca="1" si="64"/>
        <v>826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1497.8460417708486</v>
      </c>
      <c r="V249" s="4">
        <f t="shared" ca="1" si="73"/>
        <v>0</v>
      </c>
      <c r="W249" s="13">
        <f t="shared" ca="1" si="74"/>
        <v>20122.262332441209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213</v>
      </c>
      <c r="M250" s="7">
        <f t="shared" ca="1" si="64"/>
        <v>787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20.246078762609113</v>
      </c>
      <c r="R250" s="94">
        <f t="shared" ca="1" si="69"/>
        <v>2.0246078762609114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1536.8460417708486</v>
      </c>
      <c r="V250" s="4">
        <f t="shared" ca="1" si="73"/>
        <v>0</v>
      </c>
      <c r="W250" s="13">
        <f t="shared" ca="1" si="74"/>
        <v>35537.022926559017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195</v>
      </c>
      <c r="M251" s="7">
        <f t="shared" ca="1" si="64"/>
        <v>805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1518.8460417708486</v>
      </c>
      <c r="V251" s="4">
        <f t="shared" ca="1" si="73"/>
        <v>0</v>
      </c>
      <c r="W251" s="13">
        <f t="shared" ca="1" si="74"/>
        <v>32998.664146090508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177</v>
      </c>
      <c r="M252" s="7">
        <f t="shared" ca="1" si="64"/>
        <v>823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1500.8460417708486</v>
      </c>
      <c r="V252" s="4">
        <f t="shared" ca="1" si="73"/>
        <v>0</v>
      </c>
      <c r="W252" s="13">
        <f t="shared" ca="1" si="74"/>
        <v>30460.305365622015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159</v>
      </c>
      <c r="M253" s="7">
        <f t="shared" ca="1" si="64"/>
        <v>841</v>
      </c>
      <c r="N253" s="44">
        <f t="shared" ca="1" si="65"/>
        <v>8</v>
      </c>
      <c r="O253" s="94">
        <f t="shared" ca="1" si="66"/>
        <v>2.2453575181263927</v>
      </c>
      <c r="P253" s="94">
        <f t="shared" ca="1" si="67"/>
        <v>22.453575181263933</v>
      </c>
      <c r="Q253" s="94">
        <f t="shared" ca="1" si="68"/>
        <v>21.129077330071038</v>
      </c>
      <c r="R253" s="94">
        <f t="shared" ca="1" si="69"/>
        <v>2.1791326255667487</v>
      </c>
      <c r="S253" s="94">
        <f t="shared" ca="1" si="70"/>
        <v>2.2453575181263927</v>
      </c>
      <c r="T253" s="4">
        <f t="shared" ca="1" si="71"/>
        <v>0</v>
      </c>
      <c r="U253" s="46">
        <f t="shared" ca="1" si="72"/>
        <v>1598.6020537653815</v>
      </c>
      <c r="V253" s="4">
        <f t="shared" ca="1" si="73"/>
        <v>0</v>
      </c>
      <c r="W253" s="13">
        <f t="shared" ca="1" si="74"/>
        <v>27921.946585153513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141</v>
      </c>
      <c r="M254" s="7">
        <f t="shared" ca="1" si="64"/>
        <v>859</v>
      </c>
      <c r="N254" s="44">
        <f t="shared" ca="1" si="65"/>
        <v>8</v>
      </c>
      <c r="O254" s="94">
        <f t="shared" ca="1" si="66"/>
        <v>2.2453575181263927</v>
      </c>
      <c r="P254" s="94">
        <f t="shared" ca="1" si="67"/>
        <v>22.453575181263933</v>
      </c>
      <c r="Q254" s="94">
        <f t="shared" ca="1" si="68"/>
        <v>22.453575181263933</v>
      </c>
      <c r="R254" s="94">
        <f t="shared" ca="1" si="69"/>
        <v>2.2453575181263932</v>
      </c>
      <c r="S254" s="94">
        <f t="shared" ca="1" si="70"/>
        <v>2.2453575181263927</v>
      </c>
      <c r="T254" s="4">
        <f t="shared" ca="1" si="71"/>
        <v>0</v>
      </c>
      <c r="U254" s="46">
        <f t="shared" ca="1" si="72"/>
        <v>1580.6020537653815</v>
      </c>
      <c r="V254" s="4">
        <f t="shared" ca="1" si="73"/>
        <v>0</v>
      </c>
      <c r="W254" s="13">
        <f t="shared" ca="1" si="74"/>
        <v>25383.587804685012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123</v>
      </c>
      <c r="M255" s="7">
        <f t="shared" ca="1" si="64"/>
        <v>877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22.453575181263933</v>
      </c>
      <c r="Q255" s="94">
        <f t="shared" ca="1" si="68"/>
        <v>22.453575181263933</v>
      </c>
      <c r="R255" s="94">
        <f t="shared" ca="1" si="69"/>
        <v>2.2453575181263932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1562.6020537653815</v>
      </c>
      <c r="V255" s="4">
        <f t="shared" ca="1" si="73"/>
        <v>0</v>
      </c>
      <c r="W255" s="13">
        <f t="shared" ca="1" si="74"/>
        <v>22845.229024216511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105</v>
      </c>
      <c r="M256" s="7">
        <f t="shared" ca="1" si="64"/>
        <v>895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1544.6020537653815</v>
      </c>
      <c r="V256" s="4">
        <f t="shared" ca="1" si="73"/>
        <v>0</v>
      </c>
      <c r="W256" s="13">
        <f t="shared" ca="1" si="74"/>
        <v>20306.87024374801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87</v>
      </c>
      <c r="M257" s="7">
        <f t="shared" ca="1" si="64"/>
        <v>913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1526.6020537653815</v>
      </c>
      <c r="V257" s="4">
        <f t="shared" ca="1" si="73"/>
        <v>0</v>
      </c>
      <c r="W257" s="13">
        <f t="shared" ca="1" si="74"/>
        <v>17768.511463279508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213</v>
      </c>
      <c r="M258" s="7">
        <f t="shared" ca="1" si="64"/>
        <v>787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20.246078762609113</v>
      </c>
      <c r="R258" s="94">
        <f t="shared" ca="1" si="69"/>
        <v>2.0246078762609114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1536.8460417708486</v>
      </c>
      <c r="V258" s="4">
        <f t="shared" ca="1" si="73"/>
        <v>0</v>
      </c>
      <c r="W258" s="13">
        <f t="shared" ca="1" si="74"/>
        <v>20122.262332441205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195</v>
      </c>
      <c r="M259" s="7">
        <f t="shared" ca="1" si="64"/>
        <v>805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1518.8460417708486</v>
      </c>
      <c r="V259" s="4">
        <f t="shared" ca="1" si="73"/>
        <v>0</v>
      </c>
      <c r="W259" s="13">
        <f t="shared" ca="1" si="74"/>
        <v>17583.903551972704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177</v>
      </c>
      <c r="M260" s="7">
        <f t="shared" ca="1" si="64"/>
        <v>823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1500.8460417708486</v>
      </c>
      <c r="V260" s="4">
        <f t="shared" ca="1" si="73"/>
        <v>0</v>
      </c>
      <c r="W260" s="13">
        <f t="shared" ca="1" si="74"/>
        <v>15045.544771504205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159</v>
      </c>
      <c r="M261" s="7">
        <f t="shared" ca="1" si="64"/>
        <v>841</v>
      </c>
      <c r="N261" s="44">
        <f t="shared" ca="1" si="65"/>
        <v>8</v>
      </c>
      <c r="O261" s="94">
        <f t="shared" ca="1" si="66"/>
        <v>2.2453575181263927</v>
      </c>
      <c r="P261" s="94">
        <f t="shared" ca="1" si="67"/>
        <v>22.453575181263933</v>
      </c>
      <c r="Q261" s="94">
        <f t="shared" ca="1" si="68"/>
        <v>21.129077330071038</v>
      </c>
      <c r="R261" s="94">
        <f t="shared" ca="1" si="69"/>
        <v>2.1791326255667487</v>
      </c>
      <c r="S261" s="94">
        <f t="shared" ca="1" si="70"/>
        <v>2.2453575181263927</v>
      </c>
      <c r="T261" s="4">
        <f t="shared" ca="1" si="71"/>
        <v>0</v>
      </c>
      <c r="U261" s="46">
        <f t="shared" ca="1" si="72"/>
        <v>1598.6020537653815</v>
      </c>
      <c r="V261" s="4">
        <f t="shared" ca="1" si="73"/>
        <v>0</v>
      </c>
      <c r="W261" s="13">
        <f t="shared" ca="1" si="74"/>
        <v>12507.185991035703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141</v>
      </c>
      <c r="M262" s="7">
        <f t="shared" ca="1" si="64"/>
        <v>859</v>
      </c>
      <c r="N262" s="44">
        <f t="shared" ca="1" si="65"/>
        <v>8</v>
      </c>
      <c r="O262" s="94">
        <f t="shared" ca="1" si="66"/>
        <v>2.2453575181263927</v>
      </c>
      <c r="P262" s="94">
        <f t="shared" ca="1" si="67"/>
        <v>22.453575181263933</v>
      </c>
      <c r="Q262" s="94">
        <f t="shared" ca="1" si="68"/>
        <v>22.453575181263933</v>
      </c>
      <c r="R262" s="94">
        <f t="shared" ca="1" si="69"/>
        <v>2.2453575181263932</v>
      </c>
      <c r="S262" s="94">
        <f t="shared" ca="1" si="70"/>
        <v>2.2453575181263927</v>
      </c>
      <c r="T262" s="4">
        <f t="shared" ca="1" si="71"/>
        <v>0</v>
      </c>
      <c r="U262" s="46">
        <f t="shared" ca="1" si="72"/>
        <v>1580.6020537653815</v>
      </c>
      <c r="V262" s="4">
        <f t="shared" ca="1" si="73"/>
        <v>0</v>
      </c>
      <c r="W262" s="13">
        <f t="shared" ca="1" si="74"/>
        <v>9968.8272105672022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123</v>
      </c>
      <c r="M263" s="7">
        <f t="shared" ca="1" si="64"/>
        <v>877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22.453575181263933</v>
      </c>
      <c r="Q263" s="94">
        <f t="shared" ca="1" si="68"/>
        <v>22.453575181263933</v>
      </c>
      <c r="R263" s="94">
        <f t="shared" ca="1" si="69"/>
        <v>2.2453575181263932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1562.6020537653815</v>
      </c>
      <c r="V263" s="4">
        <f t="shared" ca="1" si="73"/>
        <v>0</v>
      </c>
      <c r="W263" s="13">
        <f t="shared" ca="1" si="74"/>
        <v>7430.4684300987028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105</v>
      </c>
      <c r="M264" s="7">
        <f t="shared" ca="1" si="64"/>
        <v>895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1544.6020537653815</v>
      </c>
      <c r="V264" s="4">
        <f t="shared" ca="1" si="73"/>
        <v>0</v>
      </c>
      <c r="W264" s="13">
        <f t="shared" ca="1" si="74"/>
        <v>4892.1096496302016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87</v>
      </c>
      <c r="M265" s="7">
        <f t="shared" ca="1" si="64"/>
        <v>913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1526.6020537653815</v>
      </c>
      <c r="V265" s="4">
        <f t="shared" ca="1" si="73"/>
        <v>0</v>
      </c>
      <c r="W265" s="13">
        <f t="shared" ca="1" si="74"/>
        <v>2353.7508691617008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22.453575181263933</v>
      </c>
      <c r="R266" s="94">
        <f t="shared" ca="1" si="69"/>
        <v>2.2453575181263932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1565.6020537653815</v>
      </c>
      <c r="V266" s="4">
        <f t="shared" ca="1" si="73"/>
        <v>0</v>
      </c>
      <c r="W266" s="13">
        <f t="shared" ca="1" si="74"/>
        <v>17768.511463279505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1547.6020537653815</v>
      </c>
      <c r="V267" s="4">
        <f t="shared" ca="1" si="73"/>
        <v>0</v>
      </c>
      <c r="W267" s="13">
        <f t="shared" ca="1" si="74"/>
        <v>15230.152682811004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1529.6020537653815</v>
      </c>
      <c r="V268" s="4">
        <f t="shared" ca="1" si="73"/>
        <v>0</v>
      </c>
      <c r="W268" s="13">
        <f t="shared" ca="1" si="74"/>
        <v>12691.793902342504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1511.6020537653815</v>
      </c>
      <c r="V269" s="4">
        <f t="shared" ca="1" si="73"/>
        <v>0</v>
      </c>
      <c r="W269" s="13">
        <f t="shared" ca="1" si="74"/>
        <v>10153.435121874003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2.4463826226525924</v>
      </c>
      <c r="P270" s="94">
        <f t="shared" ca="1" si="67"/>
        <v>22.654600285790131</v>
      </c>
      <c r="Q270" s="94">
        <f t="shared" ca="1" si="68"/>
        <v>22.453575181263933</v>
      </c>
      <c r="R270" s="94">
        <f t="shared" ca="1" si="69"/>
        <v>2.2554087733527033</v>
      </c>
      <c r="S270" s="94">
        <f t="shared" ca="1" si="70"/>
        <v>2.4463826226525924</v>
      </c>
      <c r="T270" s="4">
        <f t="shared" ca="1" si="71"/>
        <v>0</v>
      </c>
      <c r="U270" s="46">
        <f t="shared" ca="1" si="72"/>
        <v>1599.0149740949055</v>
      </c>
      <c r="V270" s="4">
        <f t="shared" ca="1" si="73"/>
        <v>0</v>
      </c>
      <c r="W270" s="13">
        <f t="shared" ca="1" si="74"/>
        <v>7615.0763414055018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2.4463826226525924</v>
      </c>
      <c r="P271" s="94">
        <f t="shared" ca="1" si="67"/>
        <v>24.463826226525924</v>
      </c>
      <c r="Q271" s="94">
        <f t="shared" ca="1" si="68"/>
        <v>24.262801121999725</v>
      </c>
      <c r="R271" s="94">
        <f t="shared" ca="1" si="69"/>
        <v>2.4363313674262828</v>
      </c>
      <c r="S271" s="94">
        <f t="shared" ca="1" si="70"/>
        <v>2.4463826226525924</v>
      </c>
      <c r="T271" s="4">
        <f t="shared" ca="1" si="71"/>
        <v>0</v>
      </c>
      <c r="U271" s="46">
        <f t="shared" ca="1" si="72"/>
        <v>1581.0149740949055</v>
      </c>
      <c r="V271" s="4">
        <f t="shared" ca="1" si="73"/>
        <v>0</v>
      </c>
      <c r="W271" s="13">
        <f t="shared" ca="1" si="74"/>
        <v>5076.7175609370015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24.463826226525924</v>
      </c>
      <c r="R272" s="94">
        <f t="shared" ca="1" si="69"/>
        <v>2.4463826226525924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1563.0149740949055</v>
      </c>
      <c r="V272" s="4">
        <f t="shared" ca="1" si="73"/>
        <v>0</v>
      </c>
      <c r="W272" s="13">
        <f t="shared" ca="1" si="74"/>
        <v>2538.3587804685008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1545.0149740949055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300</v>
      </c>
      <c r="M274" s="7">
        <f t="shared" ref="M274:M337" ca="1" si="83">MAX(Set1MinTP-(L274+Set1Regain), 0)</f>
        <v>700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1520.089898423704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37890.773795720714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282</v>
      </c>
      <c r="M275" s="7">
        <f t="shared" ca="1" si="83"/>
        <v>718</v>
      </c>
      <c r="N275" s="44">
        <f t="shared" ca="1" si="84"/>
        <v>7</v>
      </c>
      <c r="O275" s="94">
        <f t="shared" ca="1" si="85"/>
        <v>2.024607876260911</v>
      </c>
      <c r="P275" s="94">
        <f t="shared" ca="1" si="86"/>
        <v>20.048213173681361</v>
      </c>
      <c r="Q275" s="94">
        <f t="shared" ca="1" si="87"/>
        <v>18.267422873331626</v>
      </c>
      <c r="R275" s="94">
        <f t="shared" ca="1" si="88"/>
        <v>1.9157818023506494</v>
      </c>
      <c r="S275" s="94">
        <f t="shared" ca="1" si="89"/>
        <v>2.024607876260911</v>
      </c>
      <c r="T275" s="4">
        <f t="shared" ca="1" si="90"/>
        <v>0</v>
      </c>
      <c r="U275" s="46">
        <f t="shared" ca="1" si="91"/>
        <v>1605.8460417708486</v>
      </c>
      <c r="V275" s="4">
        <f t="shared" ca="1" si="92"/>
        <v>0</v>
      </c>
      <c r="W275" s="13">
        <f t="shared" ca="1" si="93"/>
        <v>35352.415015252212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264</v>
      </c>
      <c r="M276" s="7">
        <f t="shared" ca="1" si="83"/>
        <v>736</v>
      </c>
      <c r="N276" s="44">
        <f t="shared" ca="1" si="84"/>
        <v>7</v>
      </c>
      <c r="O276" s="94">
        <f t="shared" ca="1" si="85"/>
        <v>2.024607876260911</v>
      </c>
      <c r="P276" s="94">
        <f t="shared" ca="1" si="86"/>
        <v>20.246078762609113</v>
      </c>
      <c r="Q276" s="94">
        <f t="shared" ca="1" si="87"/>
        <v>20.246078762609113</v>
      </c>
      <c r="R276" s="94">
        <f t="shared" ca="1" si="88"/>
        <v>2.0246078762609114</v>
      </c>
      <c r="S276" s="94">
        <f t="shared" ca="1" si="89"/>
        <v>2.024607876260911</v>
      </c>
      <c r="T276" s="4">
        <f t="shared" ca="1" si="90"/>
        <v>0</v>
      </c>
      <c r="U276" s="46">
        <f t="shared" ca="1" si="91"/>
        <v>1587.8460417708486</v>
      </c>
      <c r="V276" s="4">
        <f t="shared" ca="1" si="92"/>
        <v>0</v>
      </c>
      <c r="W276" s="13">
        <f t="shared" ca="1" si="93"/>
        <v>32814.056234783711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246</v>
      </c>
      <c r="M277" s="7">
        <f t="shared" ca="1" si="83"/>
        <v>754</v>
      </c>
      <c r="N277" s="44">
        <f t="shared" ca="1" si="84"/>
        <v>7</v>
      </c>
      <c r="O277" s="94">
        <f t="shared" ca="1" si="85"/>
        <v>2.024607876260911</v>
      </c>
      <c r="P277" s="94">
        <f t="shared" ca="1" si="86"/>
        <v>20.246078762609113</v>
      </c>
      <c r="Q277" s="94">
        <f t="shared" ca="1" si="87"/>
        <v>20.246078762609113</v>
      </c>
      <c r="R277" s="94">
        <f t="shared" ca="1" si="88"/>
        <v>2.0246078762609114</v>
      </c>
      <c r="S277" s="94">
        <f t="shared" ca="1" si="89"/>
        <v>2.024607876260911</v>
      </c>
      <c r="T277" s="4">
        <f t="shared" ca="1" si="90"/>
        <v>0</v>
      </c>
      <c r="U277" s="46">
        <f t="shared" ca="1" si="91"/>
        <v>1569.8460417708486</v>
      </c>
      <c r="V277" s="4">
        <f t="shared" ca="1" si="92"/>
        <v>0</v>
      </c>
      <c r="W277" s="13">
        <f t="shared" ca="1" si="93"/>
        <v>30275.69745431521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228</v>
      </c>
      <c r="M278" s="7">
        <f t="shared" ca="1" si="83"/>
        <v>772</v>
      </c>
      <c r="N278" s="44">
        <f t="shared" ca="1" si="84"/>
        <v>7</v>
      </c>
      <c r="O278" s="94">
        <f t="shared" ca="1" si="85"/>
        <v>2.024607876260911</v>
      </c>
      <c r="P278" s="94">
        <f t="shared" ca="1" si="86"/>
        <v>20.246078762609113</v>
      </c>
      <c r="Q278" s="94">
        <f t="shared" ca="1" si="87"/>
        <v>20.246078762609113</v>
      </c>
      <c r="R278" s="94">
        <f t="shared" ca="1" si="88"/>
        <v>2.0246078762609114</v>
      </c>
      <c r="S278" s="94">
        <f t="shared" ca="1" si="89"/>
        <v>2.024607876260911</v>
      </c>
      <c r="T278" s="4">
        <f t="shared" ca="1" si="90"/>
        <v>0</v>
      </c>
      <c r="U278" s="46">
        <f t="shared" ca="1" si="91"/>
        <v>1551.8460417708486</v>
      </c>
      <c r="V278" s="4">
        <f t="shared" ca="1" si="92"/>
        <v>0</v>
      </c>
      <c r="W278" s="13">
        <f t="shared" ca="1" si="93"/>
        <v>27737.338673846709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0.10144970897489999</v>
      </c>
      <c r="L279" s="13">
        <f t="shared" ca="1" si="82"/>
        <v>210</v>
      </c>
      <c r="M279" s="7">
        <f t="shared" ca="1" si="83"/>
        <v>790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20.246078762609113</v>
      </c>
      <c r="R279" s="94">
        <f t="shared" ca="1" si="88"/>
        <v>2.0246078762609114</v>
      </c>
      <c r="S279" s="94">
        <f t="shared" ca="1" si="89"/>
        <v>2.024607876260911</v>
      </c>
      <c r="T279" s="4">
        <f t="shared" ca="1" si="90"/>
        <v>0.20539587983495974</v>
      </c>
      <c r="U279" s="46">
        <f t="shared" ca="1" si="91"/>
        <v>1533.8460417708486</v>
      </c>
      <c r="V279" s="4">
        <f t="shared" ca="1" si="92"/>
        <v>155.60823454995489</v>
      </c>
      <c r="W279" s="13">
        <f t="shared" ca="1" si="93"/>
        <v>25198.979893378211</v>
      </c>
      <c r="X279" s="4">
        <f t="shared" ca="1" si="94"/>
        <v>2556.4291766475758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2.0494890702000019E-3</v>
      </c>
      <c r="L280" s="13">
        <f t="shared" ca="1" si="82"/>
        <v>192</v>
      </c>
      <c r="M280" s="7">
        <f t="shared" ca="1" si="83"/>
        <v>808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4.1494117138375745E-3</v>
      </c>
      <c r="U280" s="46">
        <f t="shared" ca="1" si="91"/>
        <v>1515.8460417708486</v>
      </c>
      <c r="V280" s="4">
        <f t="shared" ca="1" si="92"/>
        <v>3.1067098947152898</v>
      </c>
      <c r="W280" s="13">
        <f t="shared" ca="1" si="93"/>
        <v>22660.62111290971</v>
      </c>
      <c r="X280" s="4">
        <f t="shared" ca="1" si="94"/>
        <v>46.442695294851852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1.0350954900000019E-5</v>
      </c>
      <c r="L281" s="13">
        <f t="shared" ca="1" si="82"/>
        <v>174</v>
      </c>
      <c r="M281" s="7">
        <f t="shared" ca="1" si="83"/>
        <v>826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2.0956624817361509E-5</v>
      </c>
      <c r="U281" s="46">
        <f t="shared" ca="1" si="91"/>
        <v>1497.8460417708486</v>
      </c>
      <c r="V281" s="4">
        <f t="shared" ca="1" si="92"/>
        <v>1.5504136825513598E-2</v>
      </c>
      <c r="W281" s="13">
        <f t="shared" ca="1" si="93"/>
        <v>20122.262332441209</v>
      </c>
      <c r="X281" s="4">
        <f t="shared" ca="1" si="94"/>
        <v>0.20828462988906812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213</v>
      </c>
      <c r="M282" s="7">
        <f t="shared" ca="1" si="83"/>
        <v>787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20.246078762609113</v>
      </c>
      <c r="R282" s="94">
        <f t="shared" ca="1" si="88"/>
        <v>2.0246078762609114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1536.8460417708486</v>
      </c>
      <c r="V282" s="4">
        <f t="shared" ca="1" si="92"/>
        <v>0</v>
      </c>
      <c r="W282" s="13">
        <f t="shared" ca="1" si="93"/>
        <v>35537.022926559017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195</v>
      </c>
      <c r="M283" s="7">
        <f t="shared" ca="1" si="83"/>
        <v>805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0</v>
      </c>
      <c r="U283" s="46">
        <f t="shared" ca="1" si="91"/>
        <v>1518.8460417708486</v>
      </c>
      <c r="V283" s="4">
        <f t="shared" ca="1" si="92"/>
        <v>0</v>
      </c>
      <c r="W283" s="13">
        <f t="shared" ca="1" si="93"/>
        <v>32998.664146090508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177</v>
      </c>
      <c r="M284" s="7">
        <f t="shared" ca="1" si="83"/>
        <v>823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0</v>
      </c>
      <c r="U284" s="46">
        <f t="shared" ca="1" si="91"/>
        <v>1500.8460417708486</v>
      </c>
      <c r="V284" s="4">
        <f t="shared" ca="1" si="92"/>
        <v>0</v>
      </c>
      <c r="W284" s="13">
        <f t="shared" ca="1" si="93"/>
        <v>30460.305365622015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159</v>
      </c>
      <c r="M285" s="7">
        <f t="shared" ca="1" si="83"/>
        <v>841</v>
      </c>
      <c r="N285" s="44">
        <f t="shared" ca="1" si="84"/>
        <v>8</v>
      </c>
      <c r="O285" s="94">
        <f t="shared" ca="1" si="85"/>
        <v>2.2453575181263927</v>
      </c>
      <c r="P285" s="94">
        <f t="shared" ca="1" si="86"/>
        <v>22.453575181263933</v>
      </c>
      <c r="Q285" s="94">
        <f t="shared" ca="1" si="87"/>
        <v>21.129077330071038</v>
      </c>
      <c r="R285" s="94">
        <f t="shared" ca="1" si="88"/>
        <v>2.1791326255667487</v>
      </c>
      <c r="S285" s="94">
        <f t="shared" ca="1" si="89"/>
        <v>2.2453575181263927</v>
      </c>
      <c r="T285" s="4">
        <f t="shared" ca="1" si="90"/>
        <v>0</v>
      </c>
      <c r="U285" s="46">
        <f t="shared" ca="1" si="91"/>
        <v>1598.6020537653815</v>
      </c>
      <c r="V285" s="4">
        <f t="shared" ca="1" si="92"/>
        <v>0</v>
      </c>
      <c r="W285" s="13">
        <f t="shared" ca="1" si="93"/>
        <v>27921.946585153513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141</v>
      </c>
      <c r="M286" s="7">
        <f t="shared" ca="1" si="83"/>
        <v>859</v>
      </c>
      <c r="N286" s="44">
        <f t="shared" ca="1" si="84"/>
        <v>8</v>
      </c>
      <c r="O286" s="94">
        <f t="shared" ca="1" si="85"/>
        <v>2.2453575181263927</v>
      </c>
      <c r="P286" s="94">
        <f t="shared" ca="1" si="86"/>
        <v>22.453575181263933</v>
      </c>
      <c r="Q286" s="94">
        <f t="shared" ca="1" si="87"/>
        <v>22.453575181263933</v>
      </c>
      <c r="R286" s="94">
        <f t="shared" ca="1" si="88"/>
        <v>2.2453575181263932</v>
      </c>
      <c r="S286" s="94">
        <f t="shared" ca="1" si="89"/>
        <v>2.2453575181263927</v>
      </c>
      <c r="T286" s="4">
        <f t="shared" ca="1" si="90"/>
        <v>0</v>
      </c>
      <c r="U286" s="46">
        <f t="shared" ca="1" si="91"/>
        <v>1580.6020537653815</v>
      </c>
      <c r="V286" s="4">
        <f t="shared" ca="1" si="92"/>
        <v>0</v>
      </c>
      <c r="W286" s="13">
        <f t="shared" ca="1" si="93"/>
        <v>25383.587804685012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1.0247445351000009E-3</v>
      </c>
      <c r="L287" s="13">
        <f t="shared" ca="1" si="82"/>
        <v>123</v>
      </c>
      <c r="M287" s="7">
        <f t="shared" ca="1" si="83"/>
        <v>877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22.453575181263933</v>
      </c>
      <c r="Q287" s="94">
        <f t="shared" ca="1" si="87"/>
        <v>22.453575181263933</v>
      </c>
      <c r="R287" s="94">
        <f t="shared" ca="1" si="88"/>
        <v>2.2453575181263932</v>
      </c>
      <c r="S287" s="94">
        <f t="shared" ca="1" si="89"/>
        <v>2.2453575181263927</v>
      </c>
      <c r="T287" s="4">
        <f t="shared" ca="1" si="90"/>
        <v>2.3009178460457222E-3</v>
      </c>
      <c r="U287" s="46">
        <f t="shared" ca="1" si="91"/>
        <v>1562.6020537653815</v>
      </c>
      <c r="V287" s="4">
        <f t="shared" ca="1" si="92"/>
        <v>1.6012679151321125</v>
      </c>
      <c r="W287" s="13">
        <f t="shared" ca="1" si="93"/>
        <v>22845.229024216511</v>
      </c>
      <c r="X287" s="4">
        <f t="shared" ca="1" si="94"/>
        <v>23.410523595673798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2.0701909800000037E-5</v>
      </c>
      <c r="L288" s="13">
        <f t="shared" ca="1" si="82"/>
        <v>105</v>
      </c>
      <c r="M288" s="7">
        <f t="shared" ca="1" si="83"/>
        <v>895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4.6483188809004532E-5</v>
      </c>
      <c r="U288" s="46">
        <f t="shared" ca="1" si="91"/>
        <v>1544.6020537653815</v>
      </c>
      <c r="V288" s="4">
        <f t="shared" ca="1" si="92"/>
        <v>3.1976212393945734E-2</v>
      </c>
      <c r="W288" s="13">
        <f t="shared" ca="1" si="93"/>
        <v>20306.87024374801</v>
      </c>
      <c r="X288" s="4">
        <f t="shared" ca="1" si="94"/>
        <v>0.42039099610637609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1.0455510000000028E-7</v>
      </c>
      <c r="L289" s="13">
        <f t="shared" ca="1" si="82"/>
        <v>87</v>
      </c>
      <c r="M289" s="7">
        <f t="shared" ca="1" si="83"/>
        <v>913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2.3476357984345744E-7</v>
      </c>
      <c r="U289" s="46">
        <f t="shared" ca="1" si="91"/>
        <v>1526.6020537653815</v>
      </c>
      <c r="V289" s="4">
        <f t="shared" ca="1" si="92"/>
        <v>1.5961403039164526E-4</v>
      </c>
      <c r="W289" s="13">
        <f t="shared" ca="1" si="93"/>
        <v>17768.511463279508</v>
      </c>
      <c r="X289" s="4">
        <f t="shared" ca="1" si="94"/>
        <v>1.8577884928943403E-3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213</v>
      </c>
      <c r="M290" s="7">
        <f t="shared" ca="1" si="83"/>
        <v>787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20.246078762609113</v>
      </c>
      <c r="R290" s="94">
        <f t="shared" ca="1" si="88"/>
        <v>2.0246078762609114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1536.8460417708486</v>
      </c>
      <c r="V290" s="4">
        <f t="shared" ca="1" si="92"/>
        <v>0</v>
      </c>
      <c r="W290" s="13">
        <f t="shared" ca="1" si="93"/>
        <v>20122.262332441205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195</v>
      </c>
      <c r="M291" s="7">
        <f t="shared" ca="1" si="83"/>
        <v>805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0</v>
      </c>
      <c r="U291" s="46">
        <f t="shared" ca="1" si="91"/>
        <v>1518.8460417708486</v>
      </c>
      <c r="V291" s="4">
        <f t="shared" ca="1" si="92"/>
        <v>0</v>
      </c>
      <c r="W291" s="13">
        <f t="shared" ca="1" si="93"/>
        <v>17583.903551972704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177</v>
      </c>
      <c r="M292" s="7">
        <f t="shared" ca="1" si="83"/>
        <v>823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0</v>
      </c>
      <c r="U292" s="46">
        <f t="shared" ca="1" si="91"/>
        <v>1500.8460417708486</v>
      </c>
      <c r="V292" s="4">
        <f t="shared" ca="1" si="92"/>
        <v>0</v>
      </c>
      <c r="W292" s="13">
        <f t="shared" ca="1" si="93"/>
        <v>15045.544771504205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159</v>
      </c>
      <c r="M293" s="7">
        <f t="shared" ca="1" si="83"/>
        <v>841</v>
      </c>
      <c r="N293" s="44">
        <f t="shared" ca="1" si="84"/>
        <v>8</v>
      </c>
      <c r="O293" s="94">
        <f t="shared" ca="1" si="85"/>
        <v>2.2453575181263927</v>
      </c>
      <c r="P293" s="94">
        <f t="shared" ca="1" si="86"/>
        <v>22.453575181263933</v>
      </c>
      <c r="Q293" s="94">
        <f t="shared" ca="1" si="87"/>
        <v>21.129077330071038</v>
      </c>
      <c r="R293" s="94">
        <f t="shared" ca="1" si="88"/>
        <v>2.1791326255667487</v>
      </c>
      <c r="S293" s="94">
        <f t="shared" ca="1" si="89"/>
        <v>2.2453575181263927</v>
      </c>
      <c r="T293" s="4">
        <f t="shared" ca="1" si="90"/>
        <v>0</v>
      </c>
      <c r="U293" s="46">
        <f t="shared" ca="1" si="91"/>
        <v>1598.6020537653815</v>
      </c>
      <c r="V293" s="4">
        <f t="shared" ca="1" si="92"/>
        <v>0</v>
      </c>
      <c r="W293" s="13">
        <f t="shared" ca="1" si="93"/>
        <v>12507.185991035703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141</v>
      </c>
      <c r="M294" s="7">
        <f t="shared" ca="1" si="83"/>
        <v>859</v>
      </c>
      <c r="N294" s="44">
        <f t="shared" ca="1" si="84"/>
        <v>8</v>
      </c>
      <c r="O294" s="94">
        <f t="shared" ca="1" si="85"/>
        <v>2.2453575181263927</v>
      </c>
      <c r="P294" s="94">
        <f t="shared" ca="1" si="86"/>
        <v>22.453575181263933</v>
      </c>
      <c r="Q294" s="94">
        <f t="shared" ca="1" si="87"/>
        <v>22.453575181263933</v>
      </c>
      <c r="R294" s="94">
        <f t="shared" ca="1" si="88"/>
        <v>2.2453575181263932</v>
      </c>
      <c r="S294" s="94">
        <f t="shared" ca="1" si="89"/>
        <v>2.2453575181263927</v>
      </c>
      <c r="T294" s="4">
        <f t="shared" ca="1" si="90"/>
        <v>0</v>
      </c>
      <c r="U294" s="46">
        <f t="shared" ca="1" si="91"/>
        <v>1580.6020537653815</v>
      </c>
      <c r="V294" s="4">
        <f t="shared" ca="1" si="92"/>
        <v>0</v>
      </c>
      <c r="W294" s="13">
        <f t="shared" ca="1" si="93"/>
        <v>9968.8272105672022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5.3394583671000006E-3</v>
      </c>
      <c r="L295" s="13">
        <f t="shared" ca="1" si="82"/>
        <v>123</v>
      </c>
      <c r="M295" s="7">
        <f t="shared" ca="1" si="83"/>
        <v>877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22.453575181263933</v>
      </c>
      <c r="Q295" s="94">
        <f t="shared" ca="1" si="87"/>
        <v>22.453575181263933</v>
      </c>
      <c r="R295" s="94">
        <f t="shared" ca="1" si="88"/>
        <v>2.2453575181263932</v>
      </c>
      <c r="S295" s="94">
        <f t="shared" ca="1" si="89"/>
        <v>2.2453575181263927</v>
      </c>
      <c r="T295" s="4">
        <f t="shared" ca="1" si="90"/>
        <v>1.1988992987290859E-2</v>
      </c>
      <c r="U295" s="46">
        <f t="shared" ca="1" si="91"/>
        <v>1562.6020537653815</v>
      </c>
      <c r="V295" s="4">
        <f t="shared" ca="1" si="92"/>
        <v>8.3434486104252112</v>
      </c>
      <c r="W295" s="13">
        <f t="shared" ca="1" si="93"/>
        <v>7430.4684300987028</v>
      </c>
      <c r="X295" s="4">
        <f t="shared" ca="1" si="94"/>
        <v>39.674676830562923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1.0786784580000009E-4</v>
      </c>
      <c r="L296" s="13">
        <f t="shared" ca="1" si="82"/>
        <v>105</v>
      </c>
      <c r="M296" s="7">
        <f t="shared" ca="1" si="83"/>
        <v>895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2.4220187853112864E-4</v>
      </c>
      <c r="U296" s="46">
        <f t="shared" ca="1" si="91"/>
        <v>1544.6020537653815</v>
      </c>
      <c r="V296" s="4">
        <f t="shared" ca="1" si="92"/>
        <v>0.16661289615792763</v>
      </c>
      <c r="W296" s="13">
        <f t="shared" ca="1" si="93"/>
        <v>4892.1096496302016</v>
      </c>
      <c r="X296" s="4">
        <f t="shared" ca="1" si="94"/>
        <v>0.52770132932300307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5.4478710000000102E-7</v>
      </c>
      <c r="L297" s="13">
        <f t="shared" ca="1" si="82"/>
        <v>87</v>
      </c>
      <c r="M297" s="7">
        <f t="shared" ca="1" si="83"/>
        <v>913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1.2232418107632773E-6</v>
      </c>
      <c r="U297" s="46">
        <f t="shared" ca="1" si="91"/>
        <v>1526.6020537653815</v>
      </c>
      <c r="V297" s="4">
        <f t="shared" ca="1" si="92"/>
        <v>8.3167310572488783E-4</v>
      </c>
      <c r="W297" s="13">
        <f t="shared" ca="1" si="93"/>
        <v>2353.7508691617008</v>
      </c>
      <c r="X297" s="4">
        <f t="shared" ca="1" si="94"/>
        <v>1.2822931101330848E-3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22.453575181263933</v>
      </c>
      <c r="R298" s="94">
        <f t="shared" ca="1" si="88"/>
        <v>2.2453575181263932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1565.6020537653815</v>
      </c>
      <c r="V298" s="4">
        <f t="shared" ca="1" si="92"/>
        <v>0</v>
      </c>
      <c r="W298" s="13">
        <f t="shared" ca="1" si="93"/>
        <v>17768.511463279505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0</v>
      </c>
      <c r="U299" s="46">
        <f t="shared" ca="1" si="91"/>
        <v>1547.6020537653815</v>
      </c>
      <c r="V299" s="4">
        <f t="shared" ca="1" si="92"/>
        <v>0</v>
      </c>
      <c r="W299" s="13">
        <f t="shared" ca="1" si="93"/>
        <v>15230.152682811004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0</v>
      </c>
      <c r="U300" s="46">
        <f t="shared" ca="1" si="91"/>
        <v>1529.6020537653815</v>
      </c>
      <c r="V300" s="4">
        <f t="shared" ca="1" si="92"/>
        <v>0</v>
      </c>
      <c r="W300" s="13">
        <f t="shared" ca="1" si="93"/>
        <v>12691.793902342504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0</v>
      </c>
      <c r="U301" s="46">
        <f t="shared" ca="1" si="91"/>
        <v>1511.6020537653815</v>
      </c>
      <c r="V301" s="4">
        <f t="shared" ca="1" si="92"/>
        <v>0</v>
      </c>
      <c r="W301" s="13">
        <f t="shared" ca="1" si="93"/>
        <v>10153.435121874003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2.4463826226525924</v>
      </c>
      <c r="P302" s="94">
        <f t="shared" ca="1" si="86"/>
        <v>22.654600285790131</v>
      </c>
      <c r="Q302" s="94">
        <f t="shared" ca="1" si="87"/>
        <v>22.453575181263933</v>
      </c>
      <c r="R302" s="94">
        <f t="shared" ca="1" si="88"/>
        <v>2.2554087733527033</v>
      </c>
      <c r="S302" s="94">
        <f t="shared" ca="1" si="89"/>
        <v>2.4463826226525924</v>
      </c>
      <c r="T302" s="4">
        <f t="shared" ca="1" si="90"/>
        <v>0</v>
      </c>
      <c r="U302" s="46">
        <f t="shared" ca="1" si="91"/>
        <v>1599.0149740949055</v>
      </c>
      <c r="V302" s="4">
        <f t="shared" ca="1" si="92"/>
        <v>0</v>
      </c>
      <c r="W302" s="13">
        <f t="shared" ca="1" si="93"/>
        <v>7615.0763414055018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5.3933922900000047E-5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2.4463826226525924</v>
      </c>
      <c r="P303" s="94">
        <f t="shared" ca="1" si="86"/>
        <v>24.463826226525924</v>
      </c>
      <c r="Q303" s="94">
        <f t="shared" ca="1" si="87"/>
        <v>24.262801121999725</v>
      </c>
      <c r="R303" s="94">
        <f t="shared" ca="1" si="88"/>
        <v>2.4363313674262828</v>
      </c>
      <c r="S303" s="94">
        <f t="shared" ca="1" si="89"/>
        <v>2.4463826226525924</v>
      </c>
      <c r="T303" s="4">
        <f t="shared" ca="1" si="90"/>
        <v>1.3194301175404482E-4</v>
      </c>
      <c r="U303" s="46">
        <f t="shared" ca="1" si="91"/>
        <v>1581.0149740949055</v>
      </c>
      <c r="V303" s="4">
        <f t="shared" ca="1" si="92"/>
        <v>8.5270339716580199E-2</v>
      </c>
      <c r="W303" s="13">
        <f t="shared" ca="1" si="93"/>
        <v>5076.7175609370015</v>
      </c>
      <c r="X303" s="4">
        <f t="shared" ca="1" si="94"/>
        <v>0.27380729351665251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1.089574200000002E-6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24.463826226525924</v>
      </c>
      <c r="R304" s="94">
        <f t="shared" ca="1" si="88"/>
        <v>2.4463826226525924</v>
      </c>
      <c r="S304" s="94">
        <f t="shared" ca="1" si="89"/>
        <v>2.4463826226525924</v>
      </c>
      <c r="T304" s="4">
        <f t="shared" ca="1" si="90"/>
        <v>2.6655153889706054E-6</v>
      </c>
      <c r="U304" s="46">
        <f t="shared" ca="1" si="91"/>
        <v>1563.0149740949055</v>
      </c>
      <c r="V304" s="4">
        <f t="shared" ca="1" si="92"/>
        <v>1.7030207899874806E-3</v>
      </c>
      <c r="W304" s="13">
        <f t="shared" ca="1" si="93"/>
        <v>2538.3587804685008</v>
      </c>
      <c r="X304" s="4">
        <f t="shared" ca="1" si="94"/>
        <v>2.7657302375419476E-3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5.502900000000015E-9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1.3462198934194987E-8</v>
      </c>
      <c r="U305" s="46">
        <f t="shared" ca="1" si="91"/>
        <v>1545.0149740949055</v>
      </c>
      <c r="V305" s="4">
        <f t="shared" ca="1" si="92"/>
        <v>8.5020629009468778E-6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300</v>
      </c>
      <c r="M306" s="7">
        <f t="shared" ca="1" si="83"/>
        <v>700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1520.089898423704</v>
      </c>
      <c r="V306" s="4">
        <f t="shared" ca="1" si="92"/>
        <v>0</v>
      </c>
      <c r="W306" s="13">
        <f t="shared" ca="1" si="93"/>
        <v>37890.773795720714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282</v>
      </c>
      <c r="M307" s="7">
        <f t="shared" ca="1" si="83"/>
        <v>718</v>
      </c>
      <c r="N307" s="44">
        <f t="shared" ca="1" si="84"/>
        <v>7</v>
      </c>
      <c r="O307" s="94">
        <f t="shared" ca="1" si="85"/>
        <v>2.024607876260911</v>
      </c>
      <c r="P307" s="94">
        <f t="shared" ca="1" si="86"/>
        <v>20.048213173681361</v>
      </c>
      <c r="Q307" s="94">
        <f t="shared" ca="1" si="87"/>
        <v>18.267422873331626</v>
      </c>
      <c r="R307" s="94">
        <f t="shared" ca="1" si="88"/>
        <v>1.9157818023506494</v>
      </c>
      <c r="S307" s="94">
        <f t="shared" ca="1" si="89"/>
        <v>2.024607876260911</v>
      </c>
      <c r="T307" s="4">
        <f t="shared" ca="1" si="90"/>
        <v>0</v>
      </c>
      <c r="U307" s="46">
        <f t="shared" ca="1" si="91"/>
        <v>1605.8460417708486</v>
      </c>
      <c r="V307" s="4">
        <f t="shared" ca="1" si="92"/>
        <v>0</v>
      </c>
      <c r="W307" s="13">
        <f t="shared" ca="1" si="93"/>
        <v>35352.415015252212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264</v>
      </c>
      <c r="M308" s="7">
        <f t="shared" ca="1" si="83"/>
        <v>736</v>
      </c>
      <c r="N308" s="44">
        <f t="shared" ca="1" si="84"/>
        <v>7</v>
      </c>
      <c r="O308" s="94">
        <f t="shared" ca="1" si="85"/>
        <v>2.024607876260911</v>
      </c>
      <c r="P308" s="94">
        <f t="shared" ca="1" si="86"/>
        <v>20.246078762609113</v>
      </c>
      <c r="Q308" s="94">
        <f t="shared" ca="1" si="87"/>
        <v>20.246078762609113</v>
      </c>
      <c r="R308" s="94">
        <f t="shared" ca="1" si="88"/>
        <v>2.0246078762609114</v>
      </c>
      <c r="S308" s="94">
        <f t="shared" ca="1" si="89"/>
        <v>2.024607876260911</v>
      </c>
      <c r="T308" s="4">
        <f t="shared" ca="1" si="90"/>
        <v>0</v>
      </c>
      <c r="U308" s="46">
        <f t="shared" ca="1" si="91"/>
        <v>1587.8460417708486</v>
      </c>
      <c r="V308" s="4">
        <f t="shared" ca="1" si="92"/>
        <v>0</v>
      </c>
      <c r="W308" s="13">
        <f t="shared" ca="1" si="93"/>
        <v>32814.056234783711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246</v>
      </c>
      <c r="M309" s="7">
        <f t="shared" ca="1" si="83"/>
        <v>754</v>
      </c>
      <c r="N309" s="44">
        <f t="shared" ca="1" si="84"/>
        <v>7</v>
      </c>
      <c r="O309" s="94">
        <f t="shared" ca="1" si="85"/>
        <v>2.024607876260911</v>
      </c>
      <c r="P309" s="94">
        <f t="shared" ca="1" si="86"/>
        <v>20.246078762609113</v>
      </c>
      <c r="Q309" s="94">
        <f t="shared" ca="1" si="87"/>
        <v>20.246078762609113</v>
      </c>
      <c r="R309" s="94">
        <f t="shared" ca="1" si="88"/>
        <v>2.0246078762609114</v>
      </c>
      <c r="S309" s="94">
        <f t="shared" ca="1" si="89"/>
        <v>2.024607876260911</v>
      </c>
      <c r="T309" s="4">
        <f t="shared" ca="1" si="90"/>
        <v>0</v>
      </c>
      <c r="U309" s="46">
        <f t="shared" ca="1" si="91"/>
        <v>1569.8460417708486</v>
      </c>
      <c r="V309" s="4">
        <f t="shared" ca="1" si="92"/>
        <v>0</v>
      </c>
      <c r="W309" s="13">
        <f t="shared" ca="1" si="93"/>
        <v>30275.69745431521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2.8327880275298999E-2</v>
      </c>
      <c r="L310" s="13">
        <f t="shared" ca="1" si="82"/>
        <v>228</v>
      </c>
      <c r="M310" s="7">
        <f t="shared" ca="1" si="83"/>
        <v>772</v>
      </c>
      <c r="N310" s="44">
        <f t="shared" ca="1" si="84"/>
        <v>7</v>
      </c>
      <c r="O310" s="94">
        <f t="shared" ca="1" si="85"/>
        <v>2.024607876260911</v>
      </c>
      <c r="P310" s="94">
        <f t="shared" ca="1" si="86"/>
        <v>20.246078762609113</v>
      </c>
      <c r="Q310" s="94">
        <f t="shared" ca="1" si="87"/>
        <v>20.246078762609113</v>
      </c>
      <c r="R310" s="94">
        <f t="shared" ca="1" si="88"/>
        <v>2.0246078762609114</v>
      </c>
      <c r="S310" s="94">
        <f t="shared" ca="1" si="89"/>
        <v>2.024607876260911</v>
      </c>
      <c r="T310" s="4">
        <f t="shared" ca="1" si="90"/>
        <v>5.7352849523146454E-2</v>
      </c>
      <c r="U310" s="46">
        <f t="shared" ca="1" si="91"/>
        <v>1551.8460417708486</v>
      </c>
      <c r="V310" s="4">
        <f t="shared" ca="1" si="92"/>
        <v>43.960508876981251</v>
      </c>
      <c r="W310" s="13">
        <f t="shared" ca="1" si="93"/>
        <v>27737.338673846709</v>
      </c>
      <c r="X310" s="4">
        <f t="shared" ca="1" si="94"/>
        <v>785.74000910815028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8.5842061440300074E-4</v>
      </c>
      <c r="L311" s="13">
        <f t="shared" ca="1" si="82"/>
        <v>210</v>
      </c>
      <c r="M311" s="7">
        <f t="shared" ca="1" si="83"/>
        <v>790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20.246078762609113</v>
      </c>
      <c r="R311" s="94">
        <f t="shared" ca="1" si="88"/>
        <v>2.0246078762609114</v>
      </c>
      <c r="S311" s="94">
        <f t="shared" ca="1" si="89"/>
        <v>2.024607876260911</v>
      </c>
      <c r="T311" s="4">
        <f t="shared" ca="1" si="90"/>
        <v>1.7379651370650457E-3</v>
      </c>
      <c r="U311" s="46">
        <f t="shared" ca="1" si="91"/>
        <v>1533.8460417708486</v>
      </c>
      <c r="V311" s="4">
        <f t="shared" ca="1" si="92"/>
        <v>1.3166850615765426</v>
      </c>
      <c r="W311" s="13">
        <f t="shared" ca="1" si="93"/>
        <v>25198.979893378211</v>
      </c>
      <c r="X311" s="4">
        <f t="shared" ca="1" si="94"/>
        <v>21.631323802402587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8.6709152970000171E-6</v>
      </c>
      <c r="L312" s="13">
        <f t="shared" ca="1" si="82"/>
        <v>192</v>
      </c>
      <c r="M312" s="7">
        <f t="shared" ca="1" si="83"/>
        <v>808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1.755520340469745E-5</v>
      </c>
      <c r="U312" s="46">
        <f t="shared" ca="1" si="91"/>
        <v>1515.8460417708486</v>
      </c>
      <c r="V312" s="4">
        <f t="shared" ca="1" si="92"/>
        <v>1.3143772631487778E-2</v>
      </c>
      <c r="W312" s="13">
        <f t="shared" ca="1" si="93"/>
        <v>22660.62111290971</v>
      </c>
      <c r="X312" s="4">
        <f t="shared" ca="1" si="94"/>
        <v>0.19648832624745036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2.9195001000000084E-8</v>
      </c>
      <c r="L313" s="13">
        <f t="shared" ca="1" si="82"/>
        <v>174</v>
      </c>
      <c r="M313" s="7">
        <f t="shared" ca="1" si="83"/>
        <v>826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5.9108428972045342E-8</v>
      </c>
      <c r="U313" s="46">
        <f t="shared" ca="1" si="91"/>
        <v>1497.8460417708486</v>
      </c>
      <c r="V313" s="4">
        <f t="shared" ca="1" si="92"/>
        <v>4.3729616687346094E-5</v>
      </c>
      <c r="W313" s="13">
        <f t="shared" ca="1" si="93"/>
        <v>20122.262332441209</v>
      </c>
      <c r="X313" s="4">
        <f t="shared" ca="1" si="94"/>
        <v>5.8746946891788507E-4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213</v>
      </c>
      <c r="M314" s="7">
        <f t="shared" ca="1" si="83"/>
        <v>787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20.246078762609113</v>
      </c>
      <c r="R314" s="94">
        <f t="shared" ca="1" si="88"/>
        <v>2.0246078762609114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1536.8460417708486</v>
      </c>
      <c r="V314" s="4">
        <f t="shared" ca="1" si="92"/>
        <v>0</v>
      </c>
      <c r="W314" s="13">
        <f t="shared" ca="1" si="93"/>
        <v>35537.022926559017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195</v>
      </c>
      <c r="M315" s="7">
        <f t="shared" ca="1" si="83"/>
        <v>805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0</v>
      </c>
      <c r="U315" s="46">
        <f t="shared" ca="1" si="91"/>
        <v>1518.8460417708486</v>
      </c>
      <c r="V315" s="4">
        <f t="shared" ca="1" si="92"/>
        <v>0</v>
      </c>
      <c r="W315" s="13">
        <f t="shared" ca="1" si="93"/>
        <v>32998.664146090508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177</v>
      </c>
      <c r="M316" s="7">
        <f t="shared" ca="1" si="83"/>
        <v>823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0</v>
      </c>
      <c r="U316" s="46">
        <f t="shared" ca="1" si="91"/>
        <v>1500.8460417708486</v>
      </c>
      <c r="V316" s="4">
        <f t="shared" ca="1" si="92"/>
        <v>0</v>
      </c>
      <c r="W316" s="13">
        <f t="shared" ca="1" si="93"/>
        <v>30460.305365622015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159</v>
      </c>
      <c r="M317" s="7">
        <f t="shared" ca="1" si="83"/>
        <v>841</v>
      </c>
      <c r="N317" s="44">
        <f t="shared" ca="1" si="84"/>
        <v>8</v>
      </c>
      <c r="O317" s="94">
        <f t="shared" ca="1" si="85"/>
        <v>2.2453575181263927</v>
      </c>
      <c r="P317" s="94">
        <f t="shared" ca="1" si="86"/>
        <v>22.453575181263933</v>
      </c>
      <c r="Q317" s="94">
        <f t="shared" ca="1" si="87"/>
        <v>21.129077330071038</v>
      </c>
      <c r="R317" s="94">
        <f t="shared" ca="1" si="88"/>
        <v>2.1791326255667487</v>
      </c>
      <c r="S317" s="94">
        <f t="shared" ca="1" si="89"/>
        <v>2.2453575181263927</v>
      </c>
      <c r="T317" s="4">
        <f t="shared" ca="1" si="90"/>
        <v>0</v>
      </c>
      <c r="U317" s="46">
        <f t="shared" ca="1" si="91"/>
        <v>1598.6020537653815</v>
      </c>
      <c r="V317" s="4">
        <f t="shared" ca="1" si="92"/>
        <v>0</v>
      </c>
      <c r="W317" s="13">
        <f t="shared" ca="1" si="93"/>
        <v>27921.946585153513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2.8614020480100026E-4</v>
      </c>
      <c r="L318" s="13">
        <f t="shared" ca="1" si="82"/>
        <v>141</v>
      </c>
      <c r="M318" s="7">
        <f t="shared" ca="1" si="83"/>
        <v>859</v>
      </c>
      <c r="N318" s="44">
        <f t="shared" ca="1" si="84"/>
        <v>8</v>
      </c>
      <c r="O318" s="94">
        <f t="shared" ca="1" si="85"/>
        <v>2.2453575181263927</v>
      </c>
      <c r="P318" s="94">
        <f t="shared" ca="1" si="86"/>
        <v>22.453575181263933</v>
      </c>
      <c r="Q318" s="94">
        <f t="shared" ca="1" si="87"/>
        <v>22.453575181263933</v>
      </c>
      <c r="R318" s="94">
        <f t="shared" ca="1" si="88"/>
        <v>2.2453575181263932</v>
      </c>
      <c r="S318" s="94">
        <f t="shared" ca="1" si="89"/>
        <v>2.2453575181263927</v>
      </c>
      <c r="T318" s="4">
        <f t="shared" ca="1" si="90"/>
        <v>6.4248706008815165E-4</v>
      </c>
      <c r="U318" s="46">
        <f t="shared" ca="1" si="91"/>
        <v>1580.6020537653815</v>
      </c>
      <c r="V318" s="4">
        <f t="shared" ca="1" si="92"/>
        <v>0.45227379537330786</v>
      </c>
      <c r="W318" s="13">
        <f t="shared" ca="1" si="93"/>
        <v>25383.587804685012</v>
      </c>
      <c r="X318" s="4">
        <f t="shared" ca="1" si="94"/>
        <v>7.263265013016742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8.6709152970000154E-6</v>
      </c>
      <c r="L319" s="13">
        <f t="shared" ca="1" si="82"/>
        <v>123</v>
      </c>
      <c r="M319" s="7">
        <f t="shared" ca="1" si="83"/>
        <v>877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22.453575181263933</v>
      </c>
      <c r="Q319" s="94">
        <f t="shared" ca="1" si="87"/>
        <v>22.453575181263933</v>
      </c>
      <c r="R319" s="94">
        <f t="shared" ca="1" si="88"/>
        <v>2.2453575181263932</v>
      </c>
      <c r="S319" s="94">
        <f t="shared" ca="1" si="89"/>
        <v>2.2453575181263927</v>
      </c>
      <c r="T319" s="4">
        <f t="shared" ca="1" si="90"/>
        <v>1.9469304851156129E-5</v>
      </c>
      <c r="U319" s="46">
        <f t="shared" ca="1" si="91"/>
        <v>1562.6020537653815</v>
      </c>
      <c r="V319" s="4">
        <f t="shared" ca="1" si="92"/>
        <v>1.3549190051117887E-2</v>
      </c>
      <c r="W319" s="13">
        <f t="shared" ca="1" si="93"/>
        <v>22845.229024216511</v>
      </c>
      <c r="X319" s="4">
        <f t="shared" ca="1" si="94"/>
        <v>0.19808904580954767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8.7585003000000249E-8</v>
      </c>
      <c r="L320" s="13">
        <f t="shared" ca="1" si="82"/>
        <v>105</v>
      </c>
      <c r="M320" s="7">
        <f t="shared" ca="1" si="83"/>
        <v>895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1.9665964496117323E-7</v>
      </c>
      <c r="U320" s="46">
        <f t="shared" ca="1" si="91"/>
        <v>1544.6020537653815</v>
      </c>
      <c r="V320" s="4">
        <f t="shared" ca="1" si="92"/>
        <v>1.3528397551284749E-4</v>
      </c>
      <c r="W320" s="13">
        <f t="shared" ca="1" si="93"/>
        <v>20306.87024374801</v>
      </c>
      <c r="X320" s="4">
        <f t="shared" ca="1" si="94"/>
        <v>1.7785772912192852E-3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2.9489900000000106E-10</v>
      </c>
      <c r="L321" s="13">
        <f t="shared" ca="1" si="82"/>
        <v>87</v>
      </c>
      <c r="M321" s="7">
        <f t="shared" ca="1" si="83"/>
        <v>913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6.6215368673795745E-10</v>
      </c>
      <c r="U321" s="46">
        <f t="shared" ca="1" si="91"/>
        <v>1526.6020537653815</v>
      </c>
      <c r="V321" s="4">
        <f t="shared" ca="1" si="92"/>
        <v>4.5019341905335884E-7</v>
      </c>
      <c r="W321" s="13">
        <f t="shared" ca="1" si="93"/>
        <v>17768.511463279508</v>
      </c>
      <c r="X321" s="4">
        <f t="shared" ca="1" si="94"/>
        <v>5.2399162620096828E-6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213</v>
      </c>
      <c r="M322" s="7">
        <f t="shared" ca="1" si="83"/>
        <v>787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20.246078762609113</v>
      </c>
      <c r="R322" s="94">
        <f t="shared" ca="1" si="88"/>
        <v>2.0246078762609114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1536.8460417708486</v>
      </c>
      <c r="V322" s="4">
        <f t="shared" ca="1" si="92"/>
        <v>0</v>
      </c>
      <c r="W322" s="13">
        <f t="shared" ca="1" si="93"/>
        <v>20122.262332441205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195</v>
      </c>
      <c r="M323" s="7">
        <f t="shared" ca="1" si="83"/>
        <v>805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0</v>
      </c>
      <c r="U323" s="46">
        <f t="shared" ca="1" si="91"/>
        <v>1518.8460417708486</v>
      </c>
      <c r="V323" s="4">
        <f t="shared" ca="1" si="92"/>
        <v>0</v>
      </c>
      <c r="W323" s="13">
        <f t="shared" ca="1" si="93"/>
        <v>17583.903551972704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177</v>
      </c>
      <c r="M324" s="7">
        <f t="shared" ca="1" si="83"/>
        <v>823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0</v>
      </c>
      <c r="U324" s="46">
        <f t="shared" ca="1" si="91"/>
        <v>1500.8460417708486</v>
      </c>
      <c r="V324" s="4">
        <f t="shared" ca="1" si="92"/>
        <v>0</v>
      </c>
      <c r="W324" s="13">
        <f t="shared" ca="1" si="93"/>
        <v>15045.544771504205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159</v>
      </c>
      <c r="M325" s="7">
        <f t="shared" ca="1" si="83"/>
        <v>841</v>
      </c>
      <c r="N325" s="44">
        <f t="shared" ca="1" si="84"/>
        <v>8</v>
      </c>
      <c r="O325" s="94">
        <f t="shared" ca="1" si="85"/>
        <v>2.2453575181263927</v>
      </c>
      <c r="P325" s="94">
        <f t="shared" ca="1" si="86"/>
        <v>22.453575181263933</v>
      </c>
      <c r="Q325" s="94">
        <f t="shared" ca="1" si="87"/>
        <v>21.129077330071038</v>
      </c>
      <c r="R325" s="94">
        <f t="shared" ca="1" si="88"/>
        <v>2.1791326255667487</v>
      </c>
      <c r="S325" s="94">
        <f t="shared" ca="1" si="89"/>
        <v>2.2453575181263927</v>
      </c>
      <c r="T325" s="4">
        <f t="shared" ca="1" si="90"/>
        <v>0</v>
      </c>
      <c r="U325" s="46">
        <f t="shared" ca="1" si="91"/>
        <v>1598.6020537653815</v>
      </c>
      <c r="V325" s="4">
        <f t="shared" ca="1" si="92"/>
        <v>0</v>
      </c>
      <c r="W325" s="13">
        <f t="shared" ca="1" si="93"/>
        <v>12507.185991035703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1.4909410671210001E-3</v>
      </c>
      <c r="L326" s="13">
        <f t="shared" ca="1" si="82"/>
        <v>141</v>
      </c>
      <c r="M326" s="7">
        <f t="shared" ca="1" si="83"/>
        <v>859</v>
      </c>
      <c r="N326" s="44">
        <f t="shared" ca="1" si="84"/>
        <v>8</v>
      </c>
      <c r="O326" s="94">
        <f t="shared" ca="1" si="85"/>
        <v>2.2453575181263927</v>
      </c>
      <c r="P326" s="94">
        <f t="shared" ca="1" si="86"/>
        <v>22.453575181263933</v>
      </c>
      <c r="Q326" s="94">
        <f t="shared" ca="1" si="87"/>
        <v>22.453575181263933</v>
      </c>
      <c r="R326" s="94">
        <f t="shared" ca="1" si="88"/>
        <v>2.2453575181263932</v>
      </c>
      <c r="S326" s="94">
        <f t="shared" ca="1" si="89"/>
        <v>2.2453575181263927</v>
      </c>
      <c r="T326" s="4">
        <f t="shared" ca="1" si="90"/>
        <v>3.3476957341435245E-3</v>
      </c>
      <c r="U326" s="46">
        <f t="shared" ca="1" si="91"/>
        <v>1580.6020537653815</v>
      </c>
      <c r="V326" s="4">
        <f t="shared" ca="1" si="92"/>
        <v>2.3565845127346021</v>
      </c>
      <c r="W326" s="13">
        <f t="shared" ca="1" si="93"/>
        <v>9968.8272105672022</v>
      </c>
      <c r="X326" s="4">
        <f t="shared" ca="1" si="94"/>
        <v>14.862933879267928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4.5180032337000046E-5</v>
      </c>
      <c r="L327" s="13">
        <f t="shared" ca="1" si="82"/>
        <v>123</v>
      </c>
      <c r="M327" s="7">
        <f t="shared" ca="1" si="83"/>
        <v>877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22.453575181263933</v>
      </c>
      <c r="Q327" s="94">
        <f t="shared" ca="1" si="87"/>
        <v>22.453575181263933</v>
      </c>
      <c r="R327" s="94">
        <f t="shared" ca="1" si="88"/>
        <v>2.2453575181263932</v>
      </c>
      <c r="S327" s="94">
        <f t="shared" ca="1" si="89"/>
        <v>2.2453575181263927</v>
      </c>
      <c r="T327" s="4">
        <f t="shared" ca="1" si="90"/>
        <v>1.0144532527707658E-4</v>
      </c>
      <c r="U327" s="46">
        <f t="shared" ca="1" si="91"/>
        <v>1562.6020537653815</v>
      </c>
      <c r="V327" s="4">
        <f t="shared" ca="1" si="92"/>
        <v>7.0598411318982618E-2</v>
      </c>
      <c r="W327" s="13">
        <f t="shared" ca="1" si="93"/>
        <v>7430.4684300987028</v>
      </c>
      <c r="X327" s="4">
        <f t="shared" ca="1" si="94"/>
        <v>0.33570880395091734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4.5636396300000092E-7</v>
      </c>
      <c r="L328" s="13">
        <f t="shared" ca="1" si="82"/>
        <v>105</v>
      </c>
      <c r="M328" s="7">
        <f t="shared" ca="1" si="83"/>
        <v>895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1.0247002553240069E-6</v>
      </c>
      <c r="U328" s="46">
        <f t="shared" ca="1" si="91"/>
        <v>1544.6020537653815</v>
      </c>
      <c r="V328" s="4">
        <f t="shared" ca="1" si="92"/>
        <v>7.0490071451430997E-4</v>
      </c>
      <c r="W328" s="13">
        <f t="shared" ca="1" si="93"/>
        <v>4892.1096496302016</v>
      </c>
      <c r="X328" s="4">
        <f t="shared" ca="1" si="94"/>
        <v>2.2325825471357849E-3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1.5365790000000045E-9</v>
      </c>
      <c r="L329" s="13">
        <f t="shared" ca="1" si="82"/>
        <v>87</v>
      </c>
      <c r="M329" s="7">
        <f t="shared" ca="1" si="83"/>
        <v>913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3.4501692098451446E-9</v>
      </c>
      <c r="U329" s="46">
        <f t="shared" ca="1" si="91"/>
        <v>1526.6020537653815</v>
      </c>
      <c r="V329" s="4">
        <f t="shared" ca="1" si="92"/>
        <v>2.3457446571727629E-6</v>
      </c>
      <c r="W329" s="13">
        <f t="shared" ca="1" si="93"/>
        <v>2353.7508691617008</v>
      </c>
      <c r="X329" s="4">
        <f t="shared" ca="1" si="94"/>
        <v>3.6167241567856277E-6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22.453575181263933</v>
      </c>
      <c r="R330" s="94">
        <f t="shared" ca="1" si="88"/>
        <v>2.2453575181263932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1565.6020537653815</v>
      </c>
      <c r="V330" s="4">
        <f t="shared" ca="1" si="92"/>
        <v>0</v>
      </c>
      <c r="W330" s="13">
        <f t="shared" ca="1" si="93"/>
        <v>17768.511463279505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0</v>
      </c>
      <c r="U331" s="46">
        <f t="shared" ca="1" si="91"/>
        <v>1547.6020537653815</v>
      </c>
      <c r="V331" s="4">
        <f t="shared" ca="1" si="92"/>
        <v>0</v>
      </c>
      <c r="W331" s="13">
        <f t="shared" ca="1" si="93"/>
        <v>15230.152682811004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0</v>
      </c>
      <c r="U332" s="46">
        <f t="shared" ca="1" si="91"/>
        <v>1529.6020537653815</v>
      </c>
      <c r="V332" s="4">
        <f t="shared" ca="1" si="92"/>
        <v>0</v>
      </c>
      <c r="W332" s="13">
        <f t="shared" ca="1" si="93"/>
        <v>12691.793902342504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0</v>
      </c>
      <c r="U333" s="46">
        <f t="shared" ca="1" si="91"/>
        <v>1511.6020537653815</v>
      </c>
      <c r="V333" s="4">
        <f t="shared" ca="1" si="92"/>
        <v>0</v>
      </c>
      <c r="W333" s="13">
        <f t="shared" ca="1" si="93"/>
        <v>10153.435121874003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1.5060010779000014E-5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2.4463826226525924</v>
      </c>
      <c r="P334" s="94">
        <f t="shared" ca="1" si="86"/>
        <v>22.654600285790131</v>
      </c>
      <c r="Q334" s="94">
        <f t="shared" ca="1" si="87"/>
        <v>22.453575181263933</v>
      </c>
      <c r="R334" s="94">
        <f t="shared" ca="1" si="88"/>
        <v>2.2554087733527033</v>
      </c>
      <c r="S334" s="94">
        <f t="shared" ca="1" si="89"/>
        <v>2.4463826226525924</v>
      </c>
      <c r="T334" s="4">
        <f t="shared" ca="1" si="90"/>
        <v>3.6842548666706365E-5</v>
      </c>
      <c r="U334" s="46">
        <f t="shared" ca="1" si="91"/>
        <v>1599.0149740949055</v>
      </c>
      <c r="V334" s="4">
        <f t="shared" ca="1" si="92"/>
        <v>2.4081182745651703E-2</v>
      </c>
      <c r="W334" s="13">
        <f t="shared" ca="1" si="93"/>
        <v>7615.0763414055018</v>
      </c>
      <c r="X334" s="4">
        <f t="shared" ca="1" si="94"/>
        <v>0.11468313178447484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4.5636396300000081E-7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2.4463826226525924</v>
      </c>
      <c r="P335" s="94">
        <f t="shared" ca="1" si="86"/>
        <v>24.463826226525924</v>
      </c>
      <c r="Q335" s="94">
        <f t="shared" ca="1" si="87"/>
        <v>24.262801121999725</v>
      </c>
      <c r="R335" s="94">
        <f t="shared" ca="1" si="88"/>
        <v>2.4363313674262828</v>
      </c>
      <c r="S335" s="94">
        <f t="shared" ca="1" si="89"/>
        <v>2.4463826226525924</v>
      </c>
      <c r="T335" s="4">
        <f t="shared" ca="1" si="90"/>
        <v>1.1164408686880726E-6</v>
      </c>
      <c r="U335" s="46">
        <f t="shared" ca="1" si="91"/>
        <v>1581.0149740949055</v>
      </c>
      <c r="V335" s="4">
        <f t="shared" ca="1" si="92"/>
        <v>7.2151825914029471E-4</v>
      </c>
      <c r="W335" s="13">
        <f t="shared" ca="1" si="93"/>
        <v>5076.7175609370015</v>
      </c>
      <c r="X335" s="4">
        <f t="shared" ca="1" si="94"/>
        <v>2.316830945140908E-3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4.6097370000000134E-9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24.463826226525924</v>
      </c>
      <c r="R336" s="94">
        <f t="shared" ca="1" si="88"/>
        <v>2.4463826226525924</v>
      </c>
      <c r="S336" s="94">
        <f t="shared" ca="1" si="89"/>
        <v>2.4463826226525924</v>
      </c>
      <c r="T336" s="4">
        <f t="shared" ca="1" si="90"/>
        <v>1.1277180491798726E-8</v>
      </c>
      <c r="U336" s="46">
        <f t="shared" ca="1" si="91"/>
        <v>1563.0149740949055</v>
      </c>
      <c r="V336" s="4">
        <f t="shared" ca="1" si="92"/>
        <v>7.2050879576393482E-6</v>
      </c>
      <c r="W336" s="13">
        <f t="shared" ca="1" si="93"/>
        <v>2538.3587804685008</v>
      </c>
      <c r="X336" s="4">
        <f t="shared" ca="1" si="94"/>
        <v>1.1701166389600559E-5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1.5521000000000059E-11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3.7970304686191031E-11</v>
      </c>
      <c r="U337" s="46">
        <f t="shared" ca="1" si="91"/>
        <v>1545.0149740949055</v>
      </c>
      <c r="V337" s="4">
        <f t="shared" ca="1" si="92"/>
        <v>2.398017741292712E-8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300</v>
      </c>
      <c r="M338" s="7">
        <f t="shared" ref="M338:M401" ca="1" si="102">MAX(Set1MinTP-(L338+Set1Regain), 0)</f>
        <v>700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1520.089898423704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37890.773795720714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282</v>
      </c>
      <c r="M339" s="7">
        <f t="shared" ca="1" si="102"/>
        <v>718</v>
      </c>
      <c r="N339" s="44">
        <f t="shared" ca="1" si="103"/>
        <v>7</v>
      </c>
      <c r="O339" s="94">
        <f t="shared" ca="1" si="104"/>
        <v>2.024607876260911</v>
      </c>
      <c r="P339" s="94">
        <f t="shared" ca="1" si="105"/>
        <v>20.048213173681361</v>
      </c>
      <c r="Q339" s="94">
        <f t="shared" ca="1" si="106"/>
        <v>18.267422873331626</v>
      </c>
      <c r="R339" s="94">
        <f t="shared" ca="1" si="107"/>
        <v>1.9157818023506494</v>
      </c>
      <c r="S339" s="94">
        <f t="shared" ca="1" si="108"/>
        <v>2.024607876260911</v>
      </c>
      <c r="T339" s="4">
        <f t="shared" ca="1" si="109"/>
        <v>0</v>
      </c>
      <c r="U339" s="46">
        <f t="shared" ca="1" si="110"/>
        <v>1605.8460417708486</v>
      </c>
      <c r="V339" s="4">
        <f t="shared" ca="1" si="111"/>
        <v>0</v>
      </c>
      <c r="W339" s="13">
        <f t="shared" ca="1" si="112"/>
        <v>35352.415015252212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264</v>
      </c>
      <c r="M340" s="7">
        <f t="shared" ca="1" si="102"/>
        <v>736</v>
      </c>
      <c r="N340" s="44">
        <f t="shared" ca="1" si="103"/>
        <v>7</v>
      </c>
      <c r="O340" s="94">
        <f t="shared" ca="1" si="104"/>
        <v>2.024607876260911</v>
      </c>
      <c r="P340" s="94">
        <f t="shared" ca="1" si="105"/>
        <v>20.246078762609113</v>
      </c>
      <c r="Q340" s="94">
        <f t="shared" ca="1" si="106"/>
        <v>20.246078762609113</v>
      </c>
      <c r="R340" s="94">
        <f t="shared" ca="1" si="107"/>
        <v>2.0246078762609114</v>
      </c>
      <c r="S340" s="94">
        <f t="shared" ca="1" si="108"/>
        <v>2.024607876260911</v>
      </c>
      <c r="T340" s="4">
        <f t="shared" ca="1" si="109"/>
        <v>0</v>
      </c>
      <c r="U340" s="46">
        <f t="shared" ca="1" si="110"/>
        <v>1587.8460417708486</v>
      </c>
      <c r="V340" s="4">
        <f t="shared" ca="1" si="111"/>
        <v>0</v>
      </c>
      <c r="W340" s="13">
        <f t="shared" ca="1" si="112"/>
        <v>32814.056234783711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246</v>
      </c>
      <c r="M341" s="7">
        <f t="shared" ca="1" si="102"/>
        <v>754</v>
      </c>
      <c r="N341" s="44">
        <f t="shared" ca="1" si="103"/>
        <v>7</v>
      </c>
      <c r="O341" s="94">
        <f t="shared" ca="1" si="104"/>
        <v>2.024607876260911</v>
      </c>
      <c r="P341" s="94">
        <f t="shared" ca="1" si="105"/>
        <v>20.246078762609113</v>
      </c>
      <c r="Q341" s="94">
        <f t="shared" ca="1" si="106"/>
        <v>20.246078762609113</v>
      </c>
      <c r="R341" s="94">
        <f t="shared" ca="1" si="107"/>
        <v>2.0246078762609114</v>
      </c>
      <c r="S341" s="94">
        <f t="shared" ca="1" si="108"/>
        <v>2.024607876260911</v>
      </c>
      <c r="T341" s="4">
        <f t="shared" ca="1" si="109"/>
        <v>5.2861361307478365E-2</v>
      </c>
      <c r="U341" s="46">
        <f t="shared" ca="1" si="110"/>
        <v>1569.8460417708486</v>
      </c>
      <c r="V341" s="4">
        <f t="shared" ca="1" si="111"/>
        <v>40.987788195519911</v>
      </c>
      <c r="W341" s="13">
        <f t="shared" ca="1" si="112"/>
        <v>30275.69745431521</v>
      </c>
      <c r="X341" s="4">
        <f t="shared" ca="1" si="113"/>
        <v>790.48125848652683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228</v>
      </c>
      <c r="M342" s="7">
        <f t="shared" ca="1" si="102"/>
        <v>772</v>
      </c>
      <c r="N342" s="44">
        <f t="shared" ca="1" si="103"/>
        <v>7</v>
      </c>
      <c r="O342" s="94">
        <f t="shared" ca="1" si="104"/>
        <v>2.024607876260911</v>
      </c>
      <c r="P342" s="94">
        <f t="shared" ca="1" si="105"/>
        <v>20.246078762609113</v>
      </c>
      <c r="Q342" s="94">
        <f t="shared" ca="1" si="106"/>
        <v>20.246078762609113</v>
      </c>
      <c r="R342" s="94">
        <f t="shared" ca="1" si="107"/>
        <v>2.0246078762609114</v>
      </c>
      <c r="S342" s="94">
        <f t="shared" ca="1" si="108"/>
        <v>2.024607876260911</v>
      </c>
      <c r="T342" s="4">
        <f t="shared" ca="1" si="109"/>
        <v>2.1358125780799359E-3</v>
      </c>
      <c r="U342" s="46">
        <f t="shared" ca="1" si="110"/>
        <v>1551.8460417708486</v>
      </c>
      <c r="V342" s="4">
        <f t="shared" ca="1" si="111"/>
        <v>1.6370835726367623</v>
      </c>
      <c r="W342" s="13">
        <f t="shared" ca="1" si="112"/>
        <v>27737.338673846709</v>
      </c>
      <c r="X342" s="4">
        <f t="shared" ca="1" si="113"/>
        <v>29.260854665582844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210</v>
      </c>
      <c r="M343" s="7">
        <f t="shared" ca="1" si="102"/>
        <v>790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20.246078762609113</v>
      </c>
      <c r="R343" s="94">
        <f t="shared" ca="1" si="107"/>
        <v>2.0246078762609114</v>
      </c>
      <c r="S343" s="94">
        <f t="shared" ca="1" si="108"/>
        <v>2.024607876260911</v>
      </c>
      <c r="T343" s="4">
        <f t="shared" ca="1" si="109"/>
        <v>3.2360796637574818E-5</v>
      </c>
      <c r="U343" s="46">
        <f t="shared" ca="1" si="110"/>
        <v>1533.8460417708486</v>
      </c>
      <c r="V343" s="4">
        <f t="shared" ca="1" si="111"/>
        <v>2.4516589317416484E-2</v>
      </c>
      <c r="W343" s="13">
        <f t="shared" ca="1" si="112"/>
        <v>25198.979893378211</v>
      </c>
      <c r="X343" s="4">
        <f t="shared" ca="1" si="113"/>
        <v>0.4027738276460508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192</v>
      </c>
      <c r="M344" s="7">
        <f t="shared" ca="1" si="102"/>
        <v>808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2.1791782247525149E-7</v>
      </c>
      <c r="U344" s="46">
        <f t="shared" ca="1" si="110"/>
        <v>1515.8460417708486</v>
      </c>
      <c r="V344" s="4">
        <f t="shared" ca="1" si="111"/>
        <v>1.6315745508236029E-4</v>
      </c>
      <c r="W344" s="13">
        <f t="shared" ca="1" si="112"/>
        <v>22660.62111290971</v>
      </c>
      <c r="X344" s="4">
        <f t="shared" ca="1" si="113"/>
        <v>2.4390664813484183E-3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174</v>
      </c>
      <c r="M345" s="7">
        <f t="shared" ca="1" si="102"/>
        <v>826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5.5029753150316089E-10</v>
      </c>
      <c r="U345" s="46">
        <f t="shared" ca="1" si="110"/>
        <v>1497.8460417708486</v>
      </c>
      <c r="V345" s="4">
        <f t="shared" ca="1" si="111"/>
        <v>4.0712129446050618E-7</v>
      </c>
      <c r="W345" s="13">
        <f t="shared" ca="1" si="112"/>
        <v>20122.262332441209</v>
      </c>
      <c r="X345" s="4">
        <f t="shared" ca="1" si="113"/>
        <v>5.4693214521380382E-6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213</v>
      </c>
      <c r="M346" s="7">
        <f t="shared" ca="1" si="102"/>
        <v>787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20.246078762609113</v>
      </c>
      <c r="R346" s="94">
        <f t="shared" ca="1" si="107"/>
        <v>2.0246078762609114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1536.8460417708486</v>
      </c>
      <c r="V346" s="4">
        <f t="shared" ca="1" si="111"/>
        <v>0</v>
      </c>
      <c r="W346" s="13">
        <f t="shared" ca="1" si="112"/>
        <v>35537.022926559017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195</v>
      </c>
      <c r="M347" s="7">
        <f t="shared" ca="1" si="102"/>
        <v>805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0</v>
      </c>
      <c r="U347" s="46">
        <f t="shared" ca="1" si="110"/>
        <v>1518.8460417708486</v>
      </c>
      <c r="V347" s="4">
        <f t="shared" ca="1" si="111"/>
        <v>0</v>
      </c>
      <c r="W347" s="13">
        <f t="shared" ca="1" si="112"/>
        <v>32998.664146090508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177</v>
      </c>
      <c r="M348" s="7">
        <f t="shared" ca="1" si="102"/>
        <v>823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0</v>
      </c>
      <c r="U348" s="46">
        <f t="shared" ca="1" si="110"/>
        <v>1500.8460417708486</v>
      </c>
      <c r="V348" s="4">
        <f t="shared" ca="1" si="111"/>
        <v>0</v>
      </c>
      <c r="W348" s="13">
        <f t="shared" ca="1" si="112"/>
        <v>30460.305365622015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159</v>
      </c>
      <c r="M349" s="7">
        <f t="shared" ca="1" si="102"/>
        <v>841</v>
      </c>
      <c r="N349" s="44">
        <f t="shared" ca="1" si="103"/>
        <v>8</v>
      </c>
      <c r="O349" s="94">
        <f t="shared" ca="1" si="104"/>
        <v>2.2453575181263927</v>
      </c>
      <c r="P349" s="94">
        <f t="shared" ca="1" si="105"/>
        <v>22.453575181263933</v>
      </c>
      <c r="Q349" s="94">
        <f t="shared" ca="1" si="106"/>
        <v>21.129077330071038</v>
      </c>
      <c r="R349" s="94">
        <f t="shared" ca="1" si="107"/>
        <v>2.1791326255667487</v>
      </c>
      <c r="S349" s="94">
        <f t="shared" ca="1" si="108"/>
        <v>2.2453575181263927</v>
      </c>
      <c r="T349" s="4">
        <f t="shared" ca="1" si="109"/>
        <v>5.9217180839450125E-4</v>
      </c>
      <c r="U349" s="46">
        <f t="shared" ca="1" si="110"/>
        <v>1598.6020537653815</v>
      </c>
      <c r="V349" s="4">
        <f t="shared" ca="1" si="111"/>
        <v>0.42160193262733775</v>
      </c>
      <c r="W349" s="13">
        <f t="shared" ca="1" si="112"/>
        <v>27921.946585153513</v>
      </c>
      <c r="X349" s="4">
        <f t="shared" ca="1" si="113"/>
        <v>7.3639006125946853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141</v>
      </c>
      <c r="M350" s="7">
        <f t="shared" ca="1" si="102"/>
        <v>859</v>
      </c>
      <c r="N350" s="44">
        <f t="shared" ca="1" si="103"/>
        <v>8</v>
      </c>
      <c r="O350" s="94">
        <f t="shared" ca="1" si="104"/>
        <v>2.2453575181263927</v>
      </c>
      <c r="P350" s="94">
        <f t="shared" ca="1" si="105"/>
        <v>22.453575181263933</v>
      </c>
      <c r="Q350" s="94">
        <f t="shared" ca="1" si="106"/>
        <v>22.453575181263933</v>
      </c>
      <c r="R350" s="94">
        <f t="shared" ca="1" si="107"/>
        <v>2.2453575181263932</v>
      </c>
      <c r="S350" s="94">
        <f t="shared" ca="1" si="108"/>
        <v>2.2453575181263927</v>
      </c>
      <c r="T350" s="4">
        <f t="shared" ca="1" si="109"/>
        <v>2.3926133672505127E-5</v>
      </c>
      <c r="U350" s="46">
        <f t="shared" ca="1" si="110"/>
        <v>1580.6020537653815</v>
      </c>
      <c r="V350" s="4">
        <f t="shared" ca="1" si="111"/>
        <v>1.684261669517249E-2</v>
      </c>
      <c r="W350" s="13">
        <f t="shared" ca="1" si="112"/>
        <v>25383.587804685012</v>
      </c>
      <c r="X350" s="4">
        <f t="shared" ca="1" si="113"/>
        <v>0.27048303443873983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123</v>
      </c>
      <c r="M351" s="7">
        <f t="shared" ca="1" si="102"/>
        <v>877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22.453575181263933</v>
      </c>
      <c r="Q351" s="94">
        <f t="shared" ca="1" si="106"/>
        <v>22.453575181263933</v>
      </c>
      <c r="R351" s="94">
        <f t="shared" ca="1" si="107"/>
        <v>2.2453575181263932</v>
      </c>
      <c r="S351" s="94">
        <f t="shared" ca="1" si="108"/>
        <v>2.2453575181263927</v>
      </c>
      <c r="T351" s="4">
        <f t="shared" ca="1" si="109"/>
        <v>3.6251717685613857E-7</v>
      </c>
      <c r="U351" s="46">
        <f t="shared" ca="1" si="110"/>
        <v>1562.6020537653815</v>
      </c>
      <c r="V351" s="4">
        <f t="shared" ca="1" si="111"/>
        <v>2.5228502833406826E-4</v>
      </c>
      <c r="W351" s="13">
        <f t="shared" ca="1" si="112"/>
        <v>22845.229024216511</v>
      </c>
      <c r="X351" s="4">
        <f t="shared" ca="1" si="113"/>
        <v>3.6884050150737284E-3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105</v>
      </c>
      <c r="M352" s="7">
        <f t="shared" ca="1" si="102"/>
        <v>895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2.4411931101423494E-9</v>
      </c>
      <c r="U352" s="46">
        <f t="shared" ca="1" si="110"/>
        <v>1544.6020537653815</v>
      </c>
      <c r="V352" s="4">
        <f t="shared" ca="1" si="111"/>
        <v>1.6793191556906968E-6</v>
      </c>
      <c r="W352" s="13">
        <f t="shared" ca="1" si="112"/>
        <v>20306.87024374801</v>
      </c>
      <c r="X352" s="4">
        <f t="shared" ca="1" si="113"/>
        <v>2.2077994852667307E-5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87</v>
      </c>
      <c r="M353" s="7">
        <f t="shared" ca="1" si="102"/>
        <v>913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6.1646290660160403E-12</v>
      </c>
      <c r="U353" s="46">
        <f t="shared" ca="1" si="110"/>
        <v>1526.6020537653815</v>
      </c>
      <c r="V353" s="4">
        <f t="shared" ca="1" si="111"/>
        <v>4.1912859386128748E-9</v>
      </c>
      <c r="W353" s="13">
        <f t="shared" ca="1" si="112"/>
        <v>17768.511463279508</v>
      </c>
      <c r="X353" s="4">
        <f t="shared" ca="1" si="113"/>
        <v>4.8783448222434119E-8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213</v>
      </c>
      <c r="M354" s="7">
        <f t="shared" ca="1" si="102"/>
        <v>787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20.246078762609113</v>
      </c>
      <c r="R354" s="94">
        <f t="shared" ca="1" si="107"/>
        <v>2.0246078762609114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1536.8460417708486</v>
      </c>
      <c r="V354" s="4">
        <f t="shared" ca="1" si="111"/>
        <v>0</v>
      </c>
      <c r="W354" s="13">
        <f t="shared" ca="1" si="112"/>
        <v>20122.262332441205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195</v>
      </c>
      <c r="M355" s="7">
        <f t="shared" ca="1" si="102"/>
        <v>805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0</v>
      </c>
      <c r="U355" s="46">
        <f t="shared" ca="1" si="110"/>
        <v>1518.8460417708486</v>
      </c>
      <c r="V355" s="4">
        <f t="shared" ca="1" si="111"/>
        <v>0</v>
      </c>
      <c r="W355" s="13">
        <f t="shared" ca="1" si="112"/>
        <v>17583.903551972704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177</v>
      </c>
      <c r="M356" s="7">
        <f t="shared" ca="1" si="102"/>
        <v>823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0</v>
      </c>
      <c r="U356" s="46">
        <f t="shared" ca="1" si="110"/>
        <v>1500.8460417708486</v>
      </c>
      <c r="V356" s="4">
        <f t="shared" ca="1" si="111"/>
        <v>0</v>
      </c>
      <c r="W356" s="13">
        <f t="shared" ca="1" si="112"/>
        <v>15045.544771504205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159</v>
      </c>
      <c r="M357" s="7">
        <f t="shared" ca="1" si="102"/>
        <v>841</v>
      </c>
      <c r="N357" s="44">
        <f t="shared" ca="1" si="103"/>
        <v>8</v>
      </c>
      <c r="O357" s="94">
        <f t="shared" ca="1" si="104"/>
        <v>2.2453575181263927</v>
      </c>
      <c r="P357" s="94">
        <f t="shared" ca="1" si="105"/>
        <v>22.453575181263933</v>
      </c>
      <c r="Q357" s="94">
        <f t="shared" ca="1" si="106"/>
        <v>21.129077330071038</v>
      </c>
      <c r="R357" s="94">
        <f t="shared" ca="1" si="107"/>
        <v>2.1791326255667487</v>
      </c>
      <c r="S357" s="94">
        <f t="shared" ca="1" si="108"/>
        <v>2.2453575181263927</v>
      </c>
      <c r="T357" s="4">
        <f t="shared" ca="1" si="109"/>
        <v>3.0855267911081884E-3</v>
      </c>
      <c r="U357" s="46">
        <f t="shared" ca="1" si="110"/>
        <v>1598.6020537653815</v>
      </c>
      <c r="V357" s="4">
        <f t="shared" ca="1" si="111"/>
        <v>2.1967679647424423</v>
      </c>
      <c r="W357" s="13">
        <f t="shared" ca="1" si="112"/>
        <v>12507.185991035703</v>
      </c>
      <c r="X357" s="4">
        <f t="shared" ca="1" si="113"/>
        <v>17.187132625950639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141</v>
      </c>
      <c r="M358" s="7">
        <f t="shared" ca="1" si="102"/>
        <v>859</v>
      </c>
      <c r="N358" s="44">
        <f t="shared" ca="1" si="103"/>
        <v>8</v>
      </c>
      <c r="O358" s="94">
        <f t="shared" ca="1" si="104"/>
        <v>2.2453575181263927</v>
      </c>
      <c r="P358" s="94">
        <f t="shared" ca="1" si="105"/>
        <v>22.453575181263933</v>
      </c>
      <c r="Q358" s="94">
        <f t="shared" ca="1" si="106"/>
        <v>22.453575181263933</v>
      </c>
      <c r="R358" s="94">
        <f t="shared" ca="1" si="107"/>
        <v>2.2453575181263932</v>
      </c>
      <c r="S358" s="94">
        <f t="shared" ca="1" si="108"/>
        <v>2.2453575181263927</v>
      </c>
      <c r="T358" s="4">
        <f t="shared" ca="1" si="109"/>
        <v>1.2466774913568449E-4</v>
      </c>
      <c r="U358" s="46">
        <f t="shared" ca="1" si="110"/>
        <v>1580.6020537653815</v>
      </c>
      <c r="V358" s="4">
        <f t="shared" ca="1" si="111"/>
        <v>8.7758897516951331E-2</v>
      </c>
      <c r="W358" s="13">
        <f t="shared" ca="1" si="112"/>
        <v>9968.8272105672022</v>
      </c>
      <c r="X358" s="4">
        <f t="shared" ca="1" si="113"/>
        <v>0.55349370415674704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123</v>
      </c>
      <c r="M359" s="7">
        <f t="shared" ca="1" si="102"/>
        <v>877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22.453575181263933</v>
      </c>
      <c r="Q359" s="94">
        <f t="shared" ca="1" si="106"/>
        <v>22.453575181263933</v>
      </c>
      <c r="R359" s="94">
        <f t="shared" ca="1" si="107"/>
        <v>2.2453575181263932</v>
      </c>
      <c r="S359" s="94">
        <f t="shared" ca="1" si="108"/>
        <v>2.2453575181263927</v>
      </c>
      <c r="T359" s="4">
        <f t="shared" ca="1" si="109"/>
        <v>1.8889052899346154E-6</v>
      </c>
      <c r="U359" s="46">
        <f t="shared" ca="1" si="110"/>
        <v>1562.6020537653815</v>
      </c>
      <c r="V359" s="4">
        <f t="shared" ca="1" si="111"/>
        <v>1.3145377792143547E-3</v>
      </c>
      <c r="W359" s="13">
        <f t="shared" ca="1" si="112"/>
        <v>7430.4684300987028</v>
      </c>
      <c r="X359" s="4">
        <f t="shared" ca="1" si="113"/>
        <v>6.2508758676512611E-3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105</v>
      </c>
      <c r="M360" s="7">
        <f t="shared" ca="1" si="102"/>
        <v>895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1.2719900942320653E-8</v>
      </c>
      <c r="U360" s="46">
        <f t="shared" ca="1" si="110"/>
        <v>1544.6020537653815</v>
      </c>
      <c r="V360" s="4">
        <f t="shared" ca="1" si="111"/>
        <v>8.7501366533357293E-6</v>
      </c>
      <c r="W360" s="13">
        <f t="shared" ca="1" si="112"/>
        <v>4892.1096496302016</v>
      </c>
      <c r="X360" s="4">
        <f t="shared" ca="1" si="113"/>
        <v>2.7713693538742881E-5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87</v>
      </c>
      <c r="M361" s="7">
        <f t="shared" ca="1" si="102"/>
        <v>913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3.2120961975557234E-11</v>
      </c>
      <c r="U361" s="46">
        <f t="shared" ca="1" si="110"/>
        <v>1526.6020537653815</v>
      </c>
      <c r="V361" s="4">
        <f t="shared" ca="1" si="111"/>
        <v>2.1838805680140751E-8</v>
      </c>
      <c r="W361" s="13">
        <f t="shared" ca="1" si="112"/>
        <v>2353.7508691617008</v>
      </c>
      <c r="X361" s="4">
        <f t="shared" ca="1" si="113"/>
        <v>3.3671583058792843E-8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22.453575181263933</v>
      </c>
      <c r="R362" s="94">
        <f t="shared" ca="1" si="107"/>
        <v>2.2453575181263932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1565.6020537653815</v>
      </c>
      <c r="V362" s="4">
        <f t="shared" ca="1" si="111"/>
        <v>0</v>
      </c>
      <c r="W362" s="13">
        <f t="shared" ca="1" si="112"/>
        <v>17768.511463279505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0</v>
      </c>
      <c r="U363" s="46">
        <f t="shared" ca="1" si="110"/>
        <v>1547.6020537653815</v>
      </c>
      <c r="V363" s="4">
        <f t="shared" ca="1" si="111"/>
        <v>0</v>
      </c>
      <c r="W363" s="13">
        <f t="shared" ca="1" si="112"/>
        <v>15230.152682811004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0</v>
      </c>
      <c r="U364" s="46">
        <f t="shared" ca="1" si="110"/>
        <v>1529.6020537653815</v>
      </c>
      <c r="V364" s="4">
        <f t="shared" ca="1" si="111"/>
        <v>0</v>
      </c>
      <c r="W364" s="13">
        <f t="shared" ca="1" si="112"/>
        <v>12691.793902342504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3.1166937283921123E-5</v>
      </c>
      <c r="U365" s="46">
        <f t="shared" ca="1" si="110"/>
        <v>1511.6020537653815</v>
      </c>
      <c r="V365" s="4">
        <f t="shared" ca="1" si="111"/>
        <v>2.0981962127467328E-2</v>
      </c>
      <c r="W365" s="13">
        <f t="shared" ca="1" si="112"/>
        <v>10153.435121874003</v>
      </c>
      <c r="X365" s="4">
        <f t="shared" ca="1" si="113"/>
        <v>0.14093589689176428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2.4463826226525924</v>
      </c>
      <c r="P366" s="94">
        <f t="shared" ca="1" si="105"/>
        <v>22.654600285790131</v>
      </c>
      <c r="Q366" s="94">
        <f t="shared" ca="1" si="106"/>
        <v>22.453575181263933</v>
      </c>
      <c r="R366" s="94">
        <f t="shared" ca="1" si="107"/>
        <v>2.2554087733527033</v>
      </c>
      <c r="S366" s="94">
        <f t="shared" ca="1" si="108"/>
        <v>2.4463826226525924</v>
      </c>
      <c r="T366" s="4">
        <f t="shared" ca="1" si="109"/>
        <v>1.3720116699540173E-6</v>
      </c>
      <c r="U366" s="46">
        <f t="shared" ca="1" si="110"/>
        <v>1599.0149740949055</v>
      </c>
      <c r="V366" s="4">
        <f t="shared" ca="1" si="111"/>
        <v>8.9678008034190448E-4</v>
      </c>
      <c r="W366" s="13">
        <f t="shared" ca="1" si="112"/>
        <v>7615.0763414055018</v>
      </c>
      <c r="X366" s="4">
        <f t="shared" ca="1" si="113"/>
        <v>4.2707847542958911E-3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2.4463826226525924</v>
      </c>
      <c r="P367" s="94">
        <f t="shared" ca="1" si="105"/>
        <v>24.463826226525924</v>
      </c>
      <c r="Q367" s="94">
        <f t="shared" ca="1" si="106"/>
        <v>24.262801121999725</v>
      </c>
      <c r="R367" s="94">
        <f t="shared" ca="1" si="107"/>
        <v>2.4363313674262828</v>
      </c>
      <c r="S367" s="94">
        <f t="shared" ca="1" si="108"/>
        <v>2.4463826226525924</v>
      </c>
      <c r="T367" s="4">
        <f t="shared" ca="1" si="109"/>
        <v>2.0788055605363917E-8</v>
      </c>
      <c r="U367" s="46">
        <f t="shared" ca="1" si="110"/>
        <v>1581.0149740949055</v>
      </c>
      <c r="V367" s="4">
        <f t="shared" ca="1" si="111"/>
        <v>1.3434622568877353E-5</v>
      </c>
      <c r="W367" s="13">
        <f t="shared" ca="1" si="112"/>
        <v>5076.7175609370015</v>
      </c>
      <c r="X367" s="4">
        <f t="shared" ca="1" si="113"/>
        <v>4.3139239942382784E-5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24.463826226525924</v>
      </c>
      <c r="R368" s="94">
        <f t="shared" ca="1" si="107"/>
        <v>2.4463826226525924</v>
      </c>
      <c r="S368" s="94">
        <f t="shared" ca="1" si="108"/>
        <v>2.4463826226525924</v>
      </c>
      <c r="T368" s="4">
        <f t="shared" ca="1" si="109"/>
        <v>1.3998690643342714E-10</v>
      </c>
      <c r="U368" s="46">
        <f t="shared" ca="1" si="110"/>
        <v>1563.0149740949055</v>
      </c>
      <c r="V368" s="4">
        <f t="shared" ca="1" si="111"/>
        <v>8.9438842847659004E-8</v>
      </c>
      <c r="W368" s="13">
        <f t="shared" ca="1" si="112"/>
        <v>2538.3587804685008</v>
      </c>
      <c r="X368" s="4">
        <f t="shared" ca="1" si="113"/>
        <v>1.4524996613596908E-7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3.5350228897330133E-13</v>
      </c>
      <c r="U369" s="46">
        <f t="shared" ca="1" si="110"/>
        <v>1545.0149740949055</v>
      </c>
      <c r="V369" s="4">
        <f t="shared" ca="1" si="111"/>
        <v>2.2325466375671492E-10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300</v>
      </c>
      <c r="M370" s="7">
        <f t="shared" ca="1" si="102"/>
        <v>700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1520.089898423704</v>
      </c>
      <c r="V370" s="4">
        <f t="shared" ca="1" si="111"/>
        <v>0</v>
      </c>
      <c r="W370" s="13">
        <f t="shared" ca="1" si="112"/>
        <v>37890.773795720714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282</v>
      </c>
      <c r="M371" s="7">
        <f t="shared" ca="1" si="102"/>
        <v>718</v>
      </c>
      <c r="N371" s="44">
        <f t="shared" ca="1" si="103"/>
        <v>7</v>
      </c>
      <c r="O371" s="94">
        <f t="shared" ca="1" si="104"/>
        <v>2.024607876260911</v>
      </c>
      <c r="P371" s="94">
        <f t="shared" ca="1" si="105"/>
        <v>20.048213173681361</v>
      </c>
      <c r="Q371" s="94">
        <f t="shared" ca="1" si="106"/>
        <v>18.267422873331626</v>
      </c>
      <c r="R371" s="94">
        <f t="shared" ca="1" si="107"/>
        <v>1.9157818023506494</v>
      </c>
      <c r="S371" s="94">
        <f t="shared" ca="1" si="108"/>
        <v>2.024607876260911</v>
      </c>
      <c r="T371" s="4">
        <f t="shared" ca="1" si="109"/>
        <v>0</v>
      </c>
      <c r="U371" s="46">
        <f t="shared" ca="1" si="110"/>
        <v>1605.8460417708486</v>
      </c>
      <c r="V371" s="4">
        <f t="shared" ca="1" si="111"/>
        <v>0</v>
      </c>
      <c r="W371" s="13">
        <f t="shared" ca="1" si="112"/>
        <v>35352.415015252212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264</v>
      </c>
      <c r="M372" s="7">
        <f t="shared" ca="1" si="102"/>
        <v>736</v>
      </c>
      <c r="N372" s="44">
        <f t="shared" ca="1" si="103"/>
        <v>7</v>
      </c>
      <c r="O372" s="94">
        <f t="shared" ca="1" si="104"/>
        <v>2.024607876260911</v>
      </c>
      <c r="P372" s="94">
        <f t="shared" ca="1" si="105"/>
        <v>20.246078762609113</v>
      </c>
      <c r="Q372" s="94">
        <f t="shared" ca="1" si="106"/>
        <v>20.246078762609113</v>
      </c>
      <c r="R372" s="94">
        <f t="shared" ca="1" si="107"/>
        <v>2.0246078762609114</v>
      </c>
      <c r="S372" s="94">
        <f t="shared" ca="1" si="108"/>
        <v>2.024607876260911</v>
      </c>
      <c r="T372" s="4">
        <f t="shared" ca="1" si="109"/>
        <v>0</v>
      </c>
      <c r="U372" s="46">
        <f t="shared" ca="1" si="110"/>
        <v>1587.8460417708486</v>
      </c>
      <c r="V372" s="4">
        <f t="shared" ca="1" si="111"/>
        <v>0</v>
      </c>
      <c r="W372" s="13">
        <f t="shared" ca="1" si="112"/>
        <v>32814.056234783711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246</v>
      </c>
      <c r="M373" s="7">
        <f t="shared" ca="1" si="102"/>
        <v>754</v>
      </c>
      <c r="N373" s="44">
        <f t="shared" ca="1" si="103"/>
        <v>7</v>
      </c>
      <c r="O373" s="94">
        <f t="shared" ca="1" si="104"/>
        <v>2.024607876260911</v>
      </c>
      <c r="P373" s="94">
        <f t="shared" ca="1" si="105"/>
        <v>20.246078762609113</v>
      </c>
      <c r="Q373" s="94">
        <f t="shared" ca="1" si="106"/>
        <v>20.246078762609113</v>
      </c>
      <c r="R373" s="94">
        <f t="shared" ca="1" si="107"/>
        <v>2.0246078762609114</v>
      </c>
      <c r="S373" s="94">
        <f t="shared" ca="1" si="108"/>
        <v>2.024607876260911</v>
      </c>
      <c r="T373" s="4">
        <f t="shared" ca="1" si="109"/>
        <v>0</v>
      </c>
      <c r="U373" s="46">
        <f t="shared" ca="1" si="110"/>
        <v>1569.8460417708486</v>
      </c>
      <c r="V373" s="4">
        <f t="shared" ca="1" si="111"/>
        <v>0</v>
      </c>
      <c r="W373" s="13">
        <f t="shared" ca="1" si="112"/>
        <v>30275.69745431521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228</v>
      </c>
      <c r="M374" s="7">
        <f t="shared" ca="1" si="102"/>
        <v>772</v>
      </c>
      <c r="N374" s="44">
        <f t="shared" ca="1" si="103"/>
        <v>7</v>
      </c>
      <c r="O374" s="94">
        <f t="shared" ca="1" si="104"/>
        <v>2.024607876260911</v>
      </c>
      <c r="P374" s="94">
        <f t="shared" ca="1" si="105"/>
        <v>20.246078762609113</v>
      </c>
      <c r="Q374" s="94">
        <f t="shared" ca="1" si="106"/>
        <v>20.246078762609113</v>
      </c>
      <c r="R374" s="94">
        <f t="shared" ca="1" si="107"/>
        <v>2.0246078762609114</v>
      </c>
      <c r="S374" s="94">
        <f t="shared" ca="1" si="108"/>
        <v>2.024607876260911</v>
      </c>
      <c r="T374" s="4">
        <f t="shared" ca="1" si="109"/>
        <v>0</v>
      </c>
      <c r="U374" s="46">
        <f t="shared" ca="1" si="110"/>
        <v>1551.8460417708486</v>
      </c>
      <c r="V374" s="4">
        <f t="shared" ca="1" si="111"/>
        <v>0</v>
      </c>
      <c r="W374" s="13">
        <f t="shared" ca="1" si="112"/>
        <v>27737.338673846709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210</v>
      </c>
      <c r="M375" s="7">
        <f t="shared" ca="1" si="102"/>
        <v>790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20.246078762609113</v>
      </c>
      <c r="R375" s="94">
        <f t="shared" ca="1" si="107"/>
        <v>2.0246078762609114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1533.8460417708486</v>
      </c>
      <c r="V375" s="4">
        <f t="shared" ca="1" si="111"/>
        <v>0</v>
      </c>
      <c r="W375" s="13">
        <f t="shared" ca="1" si="112"/>
        <v>25198.979893378211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192</v>
      </c>
      <c r="M376" s="7">
        <f t="shared" ca="1" si="102"/>
        <v>808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1515.8460417708486</v>
      </c>
      <c r="V376" s="4">
        <f t="shared" ca="1" si="111"/>
        <v>0</v>
      </c>
      <c r="W376" s="13">
        <f t="shared" ca="1" si="112"/>
        <v>22660.62111290971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174</v>
      </c>
      <c r="M377" s="7">
        <f t="shared" ca="1" si="102"/>
        <v>826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1497.8460417708486</v>
      </c>
      <c r="V377" s="4">
        <f t="shared" ca="1" si="111"/>
        <v>0</v>
      </c>
      <c r="W377" s="13">
        <f t="shared" ca="1" si="112"/>
        <v>20122.262332441209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213</v>
      </c>
      <c r="M378" s="7">
        <f t="shared" ca="1" si="102"/>
        <v>787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20.246078762609113</v>
      </c>
      <c r="R378" s="94">
        <f t="shared" ca="1" si="107"/>
        <v>2.0246078762609114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1536.8460417708486</v>
      </c>
      <c r="V378" s="4">
        <f t="shared" ca="1" si="111"/>
        <v>0</v>
      </c>
      <c r="W378" s="13">
        <f t="shared" ca="1" si="112"/>
        <v>35537.022926559017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195</v>
      </c>
      <c r="M379" s="7">
        <f t="shared" ca="1" si="102"/>
        <v>805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1518.8460417708486</v>
      </c>
      <c r="V379" s="4">
        <f t="shared" ca="1" si="111"/>
        <v>0</v>
      </c>
      <c r="W379" s="13">
        <f t="shared" ca="1" si="112"/>
        <v>32998.664146090508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177</v>
      </c>
      <c r="M380" s="7">
        <f t="shared" ca="1" si="102"/>
        <v>823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1500.8460417708486</v>
      </c>
      <c r="V380" s="4">
        <f t="shared" ca="1" si="111"/>
        <v>0</v>
      </c>
      <c r="W380" s="13">
        <f t="shared" ca="1" si="112"/>
        <v>30460.305365622015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159</v>
      </c>
      <c r="M381" s="7">
        <f t="shared" ca="1" si="102"/>
        <v>841</v>
      </c>
      <c r="N381" s="44">
        <f t="shared" ca="1" si="103"/>
        <v>8</v>
      </c>
      <c r="O381" s="94">
        <f t="shared" ca="1" si="104"/>
        <v>2.2453575181263927</v>
      </c>
      <c r="P381" s="94">
        <f t="shared" ca="1" si="105"/>
        <v>22.453575181263933</v>
      </c>
      <c r="Q381" s="94">
        <f t="shared" ca="1" si="106"/>
        <v>21.129077330071038</v>
      </c>
      <c r="R381" s="94">
        <f t="shared" ca="1" si="107"/>
        <v>2.1791326255667487</v>
      </c>
      <c r="S381" s="94">
        <f t="shared" ca="1" si="108"/>
        <v>2.2453575181263927</v>
      </c>
      <c r="T381" s="4">
        <f t="shared" ca="1" si="109"/>
        <v>0</v>
      </c>
      <c r="U381" s="46">
        <f t="shared" ca="1" si="110"/>
        <v>1598.6020537653815</v>
      </c>
      <c r="V381" s="4">
        <f t="shared" ca="1" si="111"/>
        <v>0</v>
      </c>
      <c r="W381" s="13">
        <f t="shared" ca="1" si="112"/>
        <v>27921.946585153513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141</v>
      </c>
      <c r="M382" s="7">
        <f t="shared" ca="1" si="102"/>
        <v>859</v>
      </c>
      <c r="N382" s="44">
        <f t="shared" ca="1" si="103"/>
        <v>8</v>
      </c>
      <c r="O382" s="94">
        <f t="shared" ca="1" si="104"/>
        <v>2.2453575181263927</v>
      </c>
      <c r="P382" s="94">
        <f t="shared" ca="1" si="105"/>
        <v>22.453575181263933</v>
      </c>
      <c r="Q382" s="94">
        <f t="shared" ca="1" si="106"/>
        <v>22.453575181263933</v>
      </c>
      <c r="R382" s="94">
        <f t="shared" ca="1" si="107"/>
        <v>2.2453575181263932</v>
      </c>
      <c r="S382" s="94">
        <f t="shared" ca="1" si="108"/>
        <v>2.2453575181263927</v>
      </c>
      <c r="T382" s="4">
        <f t="shared" ca="1" si="109"/>
        <v>0</v>
      </c>
      <c r="U382" s="46">
        <f t="shared" ca="1" si="110"/>
        <v>1580.6020537653815</v>
      </c>
      <c r="V382" s="4">
        <f t="shared" ca="1" si="111"/>
        <v>0</v>
      </c>
      <c r="W382" s="13">
        <f t="shared" ca="1" si="112"/>
        <v>25383.587804685012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123</v>
      </c>
      <c r="M383" s="7">
        <f t="shared" ca="1" si="102"/>
        <v>877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22.453575181263933</v>
      </c>
      <c r="Q383" s="94">
        <f t="shared" ca="1" si="106"/>
        <v>22.453575181263933</v>
      </c>
      <c r="R383" s="94">
        <f t="shared" ca="1" si="107"/>
        <v>2.2453575181263932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1562.6020537653815</v>
      </c>
      <c r="V383" s="4">
        <f t="shared" ca="1" si="111"/>
        <v>0</v>
      </c>
      <c r="W383" s="13">
        <f t="shared" ca="1" si="112"/>
        <v>22845.229024216511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105</v>
      </c>
      <c r="M384" s="7">
        <f t="shared" ca="1" si="102"/>
        <v>895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1544.6020537653815</v>
      </c>
      <c r="V384" s="4">
        <f t="shared" ca="1" si="111"/>
        <v>0</v>
      </c>
      <c r="W384" s="13">
        <f t="shared" ca="1" si="112"/>
        <v>20306.87024374801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87</v>
      </c>
      <c r="M385" s="7">
        <f t="shared" ca="1" si="102"/>
        <v>913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1526.6020537653815</v>
      </c>
      <c r="V385" s="4">
        <f t="shared" ca="1" si="111"/>
        <v>0</v>
      </c>
      <c r="W385" s="13">
        <f t="shared" ca="1" si="112"/>
        <v>17768.511463279508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213</v>
      </c>
      <c r="M386" s="7">
        <f t="shared" ca="1" si="102"/>
        <v>787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20.246078762609113</v>
      </c>
      <c r="R386" s="94">
        <f t="shared" ca="1" si="107"/>
        <v>2.0246078762609114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1536.8460417708486</v>
      </c>
      <c r="V386" s="4">
        <f t="shared" ca="1" si="111"/>
        <v>0</v>
      </c>
      <c r="W386" s="13">
        <f t="shared" ca="1" si="112"/>
        <v>20122.262332441205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195</v>
      </c>
      <c r="M387" s="7">
        <f t="shared" ca="1" si="102"/>
        <v>805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1518.8460417708486</v>
      </c>
      <c r="V387" s="4">
        <f t="shared" ca="1" si="111"/>
        <v>0</v>
      </c>
      <c r="W387" s="13">
        <f t="shared" ca="1" si="112"/>
        <v>17583.903551972704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177</v>
      </c>
      <c r="M388" s="7">
        <f t="shared" ca="1" si="102"/>
        <v>823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1500.8460417708486</v>
      </c>
      <c r="V388" s="4">
        <f t="shared" ca="1" si="111"/>
        <v>0</v>
      </c>
      <c r="W388" s="13">
        <f t="shared" ca="1" si="112"/>
        <v>15045.544771504205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159</v>
      </c>
      <c r="M389" s="7">
        <f t="shared" ca="1" si="102"/>
        <v>841</v>
      </c>
      <c r="N389" s="44">
        <f t="shared" ca="1" si="103"/>
        <v>8</v>
      </c>
      <c r="O389" s="94">
        <f t="shared" ca="1" si="104"/>
        <v>2.2453575181263927</v>
      </c>
      <c r="P389" s="94">
        <f t="shared" ca="1" si="105"/>
        <v>22.453575181263933</v>
      </c>
      <c r="Q389" s="94">
        <f t="shared" ca="1" si="106"/>
        <v>21.129077330071038</v>
      </c>
      <c r="R389" s="94">
        <f t="shared" ca="1" si="107"/>
        <v>2.1791326255667487</v>
      </c>
      <c r="S389" s="94">
        <f t="shared" ca="1" si="108"/>
        <v>2.2453575181263927</v>
      </c>
      <c r="T389" s="4">
        <f t="shared" ca="1" si="109"/>
        <v>0</v>
      </c>
      <c r="U389" s="46">
        <f t="shared" ca="1" si="110"/>
        <v>1598.6020537653815</v>
      </c>
      <c r="V389" s="4">
        <f t="shared" ca="1" si="111"/>
        <v>0</v>
      </c>
      <c r="W389" s="13">
        <f t="shared" ca="1" si="112"/>
        <v>12507.185991035703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141</v>
      </c>
      <c r="M390" s="7">
        <f t="shared" ca="1" si="102"/>
        <v>859</v>
      </c>
      <c r="N390" s="44">
        <f t="shared" ca="1" si="103"/>
        <v>8</v>
      </c>
      <c r="O390" s="94">
        <f t="shared" ca="1" si="104"/>
        <v>2.2453575181263927</v>
      </c>
      <c r="P390" s="94">
        <f t="shared" ca="1" si="105"/>
        <v>22.453575181263933</v>
      </c>
      <c r="Q390" s="94">
        <f t="shared" ca="1" si="106"/>
        <v>22.453575181263933</v>
      </c>
      <c r="R390" s="94">
        <f t="shared" ca="1" si="107"/>
        <v>2.2453575181263932</v>
      </c>
      <c r="S390" s="94">
        <f t="shared" ca="1" si="108"/>
        <v>2.2453575181263927</v>
      </c>
      <c r="T390" s="4">
        <f t="shared" ca="1" si="109"/>
        <v>0</v>
      </c>
      <c r="U390" s="46">
        <f t="shared" ca="1" si="110"/>
        <v>1580.6020537653815</v>
      </c>
      <c r="V390" s="4">
        <f t="shared" ca="1" si="111"/>
        <v>0</v>
      </c>
      <c r="W390" s="13">
        <f t="shared" ca="1" si="112"/>
        <v>9968.8272105672022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123</v>
      </c>
      <c r="M391" s="7">
        <f t="shared" ca="1" si="102"/>
        <v>877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22.453575181263933</v>
      </c>
      <c r="Q391" s="94">
        <f t="shared" ca="1" si="106"/>
        <v>22.453575181263933</v>
      </c>
      <c r="R391" s="94">
        <f t="shared" ca="1" si="107"/>
        <v>2.2453575181263932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1562.6020537653815</v>
      </c>
      <c r="V391" s="4">
        <f t="shared" ca="1" si="111"/>
        <v>0</v>
      </c>
      <c r="W391" s="13">
        <f t="shared" ca="1" si="112"/>
        <v>7430.4684300987028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105</v>
      </c>
      <c r="M392" s="7">
        <f t="shared" ca="1" si="102"/>
        <v>895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1544.6020537653815</v>
      </c>
      <c r="V392" s="4">
        <f t="shared" ca="1" si="111"/>
        <v>0</v>
      </c>
      <c r="W392" s="13">
        <f t="shared" ca="1" si="112"/>
        <v>4892.1096496302016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87</v>
      </c>
      <c r="M393" s="7">
        <f t="shared" ca="1" si="102"/>
        <v>913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1526.6020537653815</v>
      </c>
      <c r="V393" s="4">
        <f t="shared" ca="1" si="111"/>
        <v>0</v>
      </c>
      <c r="W393" s="13">
        <f t="shared" ca="1" si="112"/>
        <v>2353.7508691617008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22.453575181263933</v>
      </c>
      <c r="R394" s="94">
        <f t="shared" ca="1" si="107"/>
        <v>2.2453575181263932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1565.6020537653815</v>
      </c>
      <c r="V394" s="4">
        <f t="shared" ca="1" si="111"/>
        <v>0</v>
      </c>
      <c r="W394" s="13">
        <f t="shared" ca="1" si="112"/>
        <v>17768.511463279505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1547.6020537653815</v>
      </c>
      <c r="V395" s="4">
        <f t="shared" ca="1" si="111"/>
        <v>0</v>
      </c>
      <c r="W395" s="13">
        <f t="shared" ca="1" si="112"/>
        <v>15230.152682811004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1529.6020537653815</v>
      </c>
      <c r="V396" s="4">
        <f t="shared" ca="1" si="111"/>
        <v>0</v>
      </c>
      <c r="W396" s="13">
        <f t="shared" ca="1" si="112"/>
        <v>12691.793902342504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1511.6020537653815</v>
      </c>
      <c r="V397" s="4">
        <f t="shared" ca="1" si="111"/>
        <v>0</v>
      </c>
      <c r="W397" s="13">
        <f t="shared" ca="1" si="112"/>
        <v>10153.435121874003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2.4463826226525924</v>
      </c>
      <c r="P398" s="94">
        <f t="shared" ca="1" si="105"/>
        <v>22.654600285790131</v>
      </c>
      <c r="Q398" s="94">
        <f t="shared" ca="1" si="106"/>
        <v>22.453575181263933</v>
      </c>
      <c r="R398" s="94">
        <f t="shared" ca="1" si="107"/>
        <v>2.2554087733527033</v>
      </c>
      <c r="S398" s="94">
        <f t="shared" ca="1" si="108"/>
        <v>2.4463826226525924</v>
      </c>
      <c r="T398" s="4">
        <f t="shared" ca="1" si="109"/>
        <v>0</v>
      </c>
      <c r="U398" s="46">
        <f t="shared" ca="1" si="110"/>
        <v>1599.0149740949055</v>
      </c>
      <c r="V398" s="4">
        <f t="shared" ca="1" si="111"/>
        <v>0</v>
      </c>
      <c r="W398" s="13">
        <f t="shared" ca="1" si="112"/>
        <v>7615.0763414055018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2.4463826226525924</v>
      </c>
      <c r="P399" s="94">
        <f t="shared" ca="1" si="105"/>
        <v>24.463826226525924</v>
      </c>
      <c r="Q399" s="94">
        <f t="shared" ca="1" si="106"/>
        <v>24.262801121999725</v>
      </c>
      <c r="R399" s="94">
        <f t="shared" ca="1" si="107"/>
        <v>2.4363313674262828</v>
      </c>
      <c r="S399" s="94">
        <f t="shared" ca="1" si="108"/>
        <v>2.4463826226525924</v>
      </c>
      <c r="T399" s="4">
        <f t="shared" ca="1" si="109"/>
        <v>0</v>
      </c>
      <c r="U399" s="46">
        <f t="shared" ca="1" si="110"/>
        <v>1581.0149740949055</v>
      </c>
      <c r="V399" s="4">
        <f t="shared" ca="1" si="111"/>
        <v>0</v>
      </c>
      <c r="W399" s="13">
        <f t="shared" ca="1" si="112"/>
        <v>5076.7175609370015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24.463826226525924</v>
      </c>
      <c r="R400" s="94">
        <f t="shared" ca="1" si="107"/>
        <v>2.4463826226525924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1563.0149740949055</v>
      </c>
      <c r="V400" s="4">
        <f t="shared" ca="1" si="111"/>
        <v>0</v>
      </c>
      <c r="W400" s="13">
        <f t="shared" ca="1" si="112"/>
        <v>2538.3587804685008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1545.0149740949055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300</v>
      </c>
      <c r="M402" s="7">
        <f t="shared" ref="M402:M465" ca="1" si="121">MAX(Set1MinTP-(L402+Set1Regain), 0)</f>
        <v>700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1520.089898423704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37890.773795720714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282</v>
      </c>
      <c r="M403" s="7">
        <f t="shared" ca="1" si="121"/>
        <v>718</v>
      </c>
      <c r="N403" s="44">
        <f t="shared" ca="1" si="122"/>
        <v>7</v>
      </c>
      <c r="O403" s="94">
        <f t="shared" ca="1" si="123"/>
        <v>2.024607876260911</v>
      </c>
      <c r="P403" s="94">
        <f t="shared" ca="1" si="124"/>
        <v>20.048213173681361</v>
      </c>
      <c r="Q403" s="94">
        <f t="shared" ca="1" si="125"/>
        <v>18.267422873331626</v>
      </c>
      <c r="R403" s="94">
        <f t="shared" ca="1" si="126"/>
        <v>1.9157818023506494</v>
      </c>
      <c r="S403" s="94">
        <f t="shared" ca="1" si="127"/>
        <v>2.024607876260911</v>
      </c>
      <c r="T403" s="4">
        <f t="shared" ca="1" si="128"/>
        <v>0</v>
      </c>
      <c r="U403" s="46">
        <f t="shared" ca="1" si="129"/>
        <v>1605.8460417708486</v>
      </c>
      <c r="V403" s="4">
        <f t="shared" ca="1" si="130"/>
        <v>0</v>
      </c>
      <c r="W403" s="13">
        <f t="shared" ca="1" si="131"/>
        <v>35352.415015252212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264</v>
      </c>
      <c r="M404" s="7">
        <f t="shared" ca="1" si="121"/>
        <v>736</v>
      </c>
      <c r="N404" s="44">
        <f t="shared" ca="1" si="122"/>
        <v>7</v>
      </c>
      <c r="O404" s="94">
        <f t="shared" ca="1" si="123"/>
        <v>2.024607876260911</v>
      </c>
      <c r="P404" s="94">
        <f t="shared" ca="1" si="124"/>
        <v>20.246078762609113</v>
      </c>
      <c r="Q404" s="94">
        <f t="shared" ca="1" si="125"/>
        <v>20.246078762609113</v>
      </c>
      <c r="R404" s="94">
        <f t="shared" ca="1" si="126"/>
        <v>2.0246078762609114</v>
      </c>
      <c r="S404" s="94">
        <f t="shared" ca="1" si="127"/>
        <v>2.024607876260911</v>
      </c>
      <c r="T404" s="4">
        <f t="shared" ca="1" si="128"/>
        <v>0</v>
      </c>
      <c r="U404" s="46">
        <f t="shared" ca="1" si="129"/>
        <v>1587.8460417708486</v>
      </c>
      <c r="V404" s="4">
        <f t="shared" ca="1" si="130"/>
        <v>0</v>
      </c>
      <c r="W404" s="13">
        <f t="shared" ca="1" si="131"/>
        <v>32814.056234783711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246</v>
      </c>
      <c r="M405" s="7">
        <f t="shared" ca="1" si="121"/>
        <v>754</v>
      </c>
      <c r="N405" s="44">
        <f t="shared" ca="1" si="122"/>
        <v>7</v>
      </c>
      <c r="O405" s="94">
        <f t="shared" ca="1" si="123"/>
        <v>2.024607876260911</v>
      </c>
      <c r="P405" s="94">
        <f t="shared" ca="1" si="124"/>
        <v>20.246078762609113</v>
      </c>
      <c r="Q405" s="94">
        <f t="shared" ca="1" si="125"/>
        <v>20.246078762609113</v>
      </c>
      <c r="R405" s="94">
        <f t="shared" ca="1" si="126"/>
        <v>2.0246078762609114</v>
      </c>
      <c r="S405" s="94">
        <f t="shared" ca="1" si="127"/>
        <v>2.024607876260911</v>
      </c>
      <c r="T405" s="4">
        <f t="shared" ca="1" si="128"/>
        <v>0</v>
      </c>
      <c r="U405" s="46">
        <f t="shared" ca="1" si="129"/>
        <v>1569.8460417708486</v>
      </c>
      <c r="V405" s="4">
        <f t="shared" ca="1" si="130"/>
        <v>0</v>
      </c>
      <c r="W405" s="13">
        <f t="shared" ca="1" si="131"/>
        <v>30275.69745431521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228</v>
      </c>
      <c r="M406" s="7">
        <f t="shared" ca="1" si="121"/>
        <v>772</v>
      </c>
      <c r="N406" s="44">
        <f t="shared" ca="1" si="122"/>
        <v>7</v>
      </c>
      <c r="O406" s="94">
        <f t="shared" ca="1" si="123"/>
        <v>2.024607876260911</v>
      </c>
      <c r="P406" s="94">
        <f t="shared" ca="1" si="124"/>
        <v>20.246078762609113</v>
      </c>
      <c r="Q406" s="94">
        <f t="shared" ca="1" si="125"/>
        <v>20.246078762609113</v>
      </c>
      <c r="R406" s="94">
        <f t="shared" ca="1" si="126"/>
        <v>2.0246078762609114</v>
      </c>
      <c r="S406" s="94">
        <f t="shared" ca="1" si="127"/>
        <v>2.024607876260911</v>
      </c>
      <c r="T406" s="4">
        <f t="shared" ca="1" si="128"/>
        <v>0</v>
      </c>
      <c r="U406" s="46">
        <f t="shared" ca="1" si="129"/>
        <v>1551.8460417708486</v>
      </c>
      <c r="V406" s="4">
        <f t="shared" ca="1" si="130"/>
        <v>0</v>
      </c>
      <c r="W406" s="13">
        <f t="shared" ca="1" si="131"/>
        <v>27737.338673846709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210</v>
      </c>
      <c r="M407" s="7">
        <f t="shared" ca="1" si="121"/>
        <v>790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20.246078762609113</v>
      </c>
      <c r="R407" s="94">
        <f t="shared" ca="1" si="126"/>
        <v>2.0246078762609114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1533.8460417708486</v>
      </c>
      <c r="V407" s="4">
        <f t="shared" ca="1" si="130"/>
        <v>0</v>
      </c>
      <c r="W407" s="13">
        <f t="shared" ca="1" si="131"/>
        <v>25198.979893378211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192</v>
      </c>
      <c r="M408" s="7">
        <f t="shared" ca="1" si="121"/>
        <v>808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1515.8460417708486</v>
      </c>
      <c r="V408" s="4">
        <f t="shared" ca="1" si="130"/>
        <v>0</v>
      </c>
      <c r="W408" s="13">
        <f t="shared" ca="1" si="131"/>
        <v>22660.62111290971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174</v>
      </c>
      <c r="M409" s="7">
        <f t="shared" ca="1" si="121"/>
        <v>826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1497.8460417708486</v>
      </c>
      <c r="V409" s="4">
        <f t="shared" ca="1" si="130"/>
        <v>0</v>
      </c>
      <c r="W409" s="13">
        <f t="shared" ca="1" si="131"/>
        <v>20122.262332441209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213</v>
      </c>
      <c r="M410" s="7">
        <f t="shared" ca="1" si="121"/>
        <v>787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20.246078762609113</v>
      </c>
      <c r="R410" s="94">
        <f t="shared" ca="1" si="126"/>
        <v>2.0246078762609114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1536.8460417708486</v>
      </c>
      <c r="V410" s="4">
        <f t="shared" ca="1" si="130"/>
        <v>0</v>
      </c>
      <c r="W410" s="13">
        <f t="shared" ca="1" si="131"/>
        <v>35537.022926559017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195</v>
      </c>
      <c r="M411" s="7">
        <f t="shared" ca="1" si="121"/>
        <v>805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1518.8460417708486</v>
      </c>
      <c r="V411" s="4">
        <f t="shared" ca="1" si="130"/>
        <v>0</v>
      </c>
      <c r="W411" s="13">
        <f t="shared" ca="1" si="131"/>
        <v>32998.664146090508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177</v>
      </c>
      <c r="M412" s="7">
        <f t="shared" ca="1" si="121"/>
        <v>823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1500.8460417708486</v>
      </c>
      <c r="V412" s="4">
        <f t="shared" ca="1" si="130"/>
        <v>0</v>
      </c>
      <c r="W412" s="13">
        <f t="shared" ca="1" si="131"/>
        <v>30460.305365622015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159</v>
      </c>
      <c r="M413" s="7">
        <f t="shared" ca="1" si="121"/>
        <v>841</v>
      </c>
      <c r="N413" s="44">
        <f t="shared" ca="1" si="122"/>
        <v>8</v>
      </c>
      <c r="O413" s="94">
        <f t="shared" ca="1" si="123"/>
        <v>2.2453575181263927</v>
      </c>
      <c r="P413" s="94">
        <f t="shared" ca="1" si="124"/>
        <v>22.453575181263933</v>
      </c>
      <c r="Q413" s="94">
        <f t="shared" ca="1" si="125"/>
        <v>21.129077330071038</v>
      </c>
      <c r="R413" s="94">
        <f t="shared" ca="1" si="126"/>
        <v>2.1791326255667487</v>
      </c>
      <c r="S413" s="94">
        <f t="shared" ca="1" si="127"/>
        <v>2.2453575181263927</v>
      </c>
      <c r="T413" s="4">
        <f t="shared" ca="1" si="128"/>
        <v>0</v>
      </c>
      <c r="U413" s="46">
        <f t="shared" ca="1" si="129"/>
        <v>1598.6020537653815</v>
      </c>
      <c r="V413" s="4">
        <f t="shared" ca="1" si="130"/>
        <v>0</v>
      </c>
      <c r="W413" s="13">
        <f t="shared" ca="1" si="131"/>
        <v>27921.946585153513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141</v>
      </c>
      <c r="M414" s="7">
        <f t="shared" ca="1" si="121"/>
        <v>859</v>
      </c>
      <c r="N414" s="44">
        <f t="shared" ca="1" si="122"/>
        <v>8</v>
      </c>
      <c r="O414" s="94">
        <f t="shared" ca="1" si="123"/>
        <v>2.2453575181263927</v>
      </c>
      <c r="P414" s="94">
        <f t="shared" ca="1" si="124"/>
        <v>22.453575181263933</v>
      </c>
      <c r="Q414" s="94">
        <f t="shared" ca="1" si="125"/>
        <v>22.453575181263933</v>
      </c>
      <c r="R414" s="94">
        <f t="shared" ca="1" si="126"/>
        <v>2.2453575181263932</v>
      </c>
      <c r="S414" s="94">
        <f t="shared" ca="1" si="127"/>
        <v>2.2453575181263927</v>
      </c>
      <c r="T414" s="4">
        <f t="shared" ca="1" si="128"/>
        <v>0</v>
      </c>
      <c r="U414" s="46">
        <f t="shared" ca="1" si="129"/>
        <v>1580.6020537653815</v>
      </c>
      <c r="V414" s="4">
        <f t="shared" ca="1" si="130"/>
        <v>0</v>
      </c>
      <c r="W414" s="13">
        <f t="shared" ca="1" si="131"/>
        <v>25383.587804685012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123</v>
      </c>
      <c r="M415" s="7">
        <f t="shared" ca="1" si="121"/>
        <v>877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22.453575181263933</v>
      </c>
      <c r="Q415" s="94">
        <f t="shared" ca="1" si="125"/>
        <v>22.453575181263933</v>
      </c>
      <c r="R415" s="94">
        <f t="shared" ca="1" si="126"/>
        <v>2.2453575181263932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1562.6020537653815</v>
      </c>
      <c r="V415" s="4">
        <f t="shared" ca="1" si="130"/>
        <v>0</v>
      </c>
      <c r="W415" s="13">
        <f t="shared" ca="1" si="131"/>
        <v>22845.229024216511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105</v>
      </c>
      <c r="M416" s="7">
        <f t="shared" ca="1" si="121"/>
        <v>895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1544.6020537653815</v>
      </c>
      <c r="V416" s="4">
        <f t="shared" ca="1" si="130"/>
        <v>0</v>
      </c>
      <c r="W416" s="13">
        <f t="shared" ca="1" si="131"/>
        <v>20306.87024374801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87</v>
      </c>
      <c r="M417" s="7">
        <f t="shared" ca="1" si="121"/>
        <v>913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1526.6020537653815</v>
      </c>
      <c r="V417" s="4">
        <f t="shared" ca="1" si="130"/>
        <v>0</v>
      </c>
      <c r="W417" s="13">
        <f t="shared" ca="1" si="131"/>
        <v>17768.511463279508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213</v>
      </c>
      <c r="M418" s="7">
        <f t="shared" ca="1" si="121"/>
        <v>787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20.246078762609113</v>
      </c>
      <c r="R418" s="94">
        <f t="shared" ca="1" si="126"/>
        <v>2.0246078762609114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1536.8460417708486</v>
      </c>
      <c r="V418" s="4">
        <f t="shared" ca="1" si="130"/>
        <v>0</v>
      </c>
      <c r="W418" s="13">
        <f t="shared" ca="1" si="131"/>
        <v>20122.262332441205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195</v>
      </c>
      <c r="M419" s="7">
        <f t="shared" ca="1" si="121"/>
        <v>805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1518.8460417708486</v>
      </c>
      <c r="V419" s="4">
        <f t="shared" ca="1" si="130"/>
        <v>0</v>
      </c>
      <c r="W419" s="13">
        <f t="shared" ca="1" si="131"/>
        <v>17583.903551972704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177</v>
      </c>
      <c r="M420" s="7">
        <f t="shared" ca="1" si="121"/>
        <v>823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1500.8460417708486</v>
      </c>
      <c r="V420" s="4">
        <f t="shared" ca="1" si="130"/>
        <v>0</v>
      </c>
      <c r="W420" s="13">
        <f t="shared" ca="1" si="131"/>
        <v>15045.544771504205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159</v>
      </c>
      <c r="M421" s="7">
        <f t="shared" ca="1" si="121"/>
        <v>841</v>
      </c>
      <c r="N421" s="44">
        <f t="shared" ca="1" si="122"/>
        <v>8</v>
      </c>
      <c r="O421" s="94">
        <f t="shared" ca="1" si="123"/>
        <v>2.2453575181263927</v>
      </c>
      <c r="P421" s="94">
        <f t="shared" ca="1" si="124"/>
        <v>22.453575181263933</v>
      </c>
      <c r="Q421" s="94">
        <f t="shared" ca="1" si="125"/>
        <v>21.129077330071038</v>
      </c>
      <c r="R421" s="94">
        <f t="shared" ca="1" si="126"/>
        <v>2.1791326255667487</v>
      </c>
      <c r="S421" s="94">
        <f t="shared" ca="1" si="127"/>
        <v>2.2453575181263927</v>
      </c>
      <c r="T421" s="4">
        <f t="shared" ca="1" si="128"/>
        <v>0</v>
      </c>
      <c r="U421" s="46">
        <f t="shared" ca="1" si="129"/>
        <v>1598.6020537653815</v>
      </c>
      <c r="V421" s="4">
        <f t="shared" ca="1" si="130"/>
        <v>0</v>
      </c>
      <c r="W421" s="13">
        <f t="shared" ca="1" si="131"/>
        <v>12507.185991035703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141</v>
      </c>
      <c r="M422" s="7">
        <f t="shared" ca="1" si="121"/>
        <v>859</v>
      </c>
      <c r="N422" s="44">
        <f t="shared" ca="1" si="122"/>
        <v>8</v>
      </c>
      <c r="O422" s="94">
        <f t="shared" ca="1" si="123"/>
        <v>2.2453575181263927</v>
      </c>
      <c r="P422" s="94">
        <f t="shared" ca="1" si="124"/>
        <v>22.453575181263933</v>
      </c>
      <c r="Q422" s="94">
        <f t="shared" ca="1" si="125"/>
        <v>22.453575181263933</v>
      </c>
      <c r="R422" s="94">
        <f t="shared" ca="1" si="126"/>
        <v>2.2453575181263932</v>
      </c>
      <c r="S422" s="94">
        <f t="shared" ca="1" si="127"/>
        <v>2.2453575181263927</v>
      </c>
      <c r="T422" s="4">
        <f t="shared" ca="1" si="128"/>
        <v>0</v>
      </c>
      <c r="U422" s="46">
        <f t="shared" ca="1" si="129"/>
        <v>1580.6020537653815</v>
      </c>
      <c r="V422" s="4">
        <f t="shared" ca="1" si="130"/>
        <v>0</v>
      </c>
      <c r="W422" s="13">
        <f t="shared" ca="1" si="131"/>
        <v>9968.8272105672022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123</v>
      </c>
      <c r="M423" s="7">
        <f t="shared" ca="1" si="121"/>
        <v>877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22.453575181263933</v>
      </c>
      <c r="Q423" s="94">
        <f t="shared" ca="1" si="125"/>
        <v>22.453575181263933</v>
      </c>
      <c r="R423" s="94">
        <f t="shared" ca="1" si="126"/>
        <v>2.2453575181263932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1562.6020537653815</v>
      </c>
      <c r="V423" s="4">
        <f t="shared" ca="1" si="130"/>
        <v>0</v>
      </c>
      <c r="W423" s="13">
        <f t="shared" ca="1" si="131"/>
        <v>7430.4684300987028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105</v>
      </c>
      <c r="M424" s="7">
        <f t="shared" ca="1" si="121"/>
        <v>895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1544.6020537653815</v>
      </c>
      <c r="V424" s="4">
        <f t="shared" ca="1" si="130"/>
        <v>0</v>
      </c>
      <c r="W424" s="13">
        <f t="shared" ca="1" si="131"/>
        <v>4892.1096496302016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87</v>
      </c>
      <c r="M425" s="7">
        <f t="shared" ca="1" si="121"/>
        <v>913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1526.6020537653815</v>
      </c>
      <c r="V425" s="4">
        <f t="shared" ca="1" si="130"/>
        <v>0</v>
      </c>
      <c r="W425" s="13">
        <f t="shared" ca="1" si="131"/>
        <v>2353.7508691617008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22.453575181263933</v>
      </c>
      <c r="R426" s="94">
        <f t="shared" ca="1" si="126"/>
        <v>2.2453575181263932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1565.6020537653815</v>
      </c>
      <c r="V426" s="4">
        <f t="shared" ca="1" si="130"/>
        <v>0</v>
      </c>
      <c r="W426" s="13">
        <f t="shared" ca="1" si="131"/>
        <v>17768.511463279505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1547.6020537653815</v>
      </c>
      <c r="V427" s="4">
        <f t="shared" ca="1" si="130"/>
        <v>0</v>
      </c>
      <c r="W427" s="13">
        <f t="shared" ca="1" si="131"/>
        <v>15230.152682811004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1529.6020537653815</v>
      </c>
      <c r="V428" s="4">
        <f t="shared" ca="1" si="130"/>
        <v>0</v>
      </c>
      <c r="W428" s="13">
        <f t="shared" ca="1" si="131"/>
        <v>12691.793902342504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1511.6020537653815</v>
      </c>
      <c r="V429" s="4">
        <f t="shared" ca="1" si="130"/>
        <v>0</v>
      </c>
      <c r="W429" s="13">
        <f t="shared" ca="1" si="131"/>
        <v>10153.435121874003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2.4463826226525924</v>
      </c>
      <c r="P430" s="94">
        <f t="shared" ca="1" si="124"/>
        <v>22.654600285790131</v>
      </c>
      <c r="Q430" s="94">
        <f t="shared" ca="1" si="125"/>
        <v>22.453575181263933</v>
      </c>
      <c r="R430" s="94">
        <f t="shared" ca="1" si="126"/>
        <v>2.2554087733527033</v>
      </c>
      <c r="S430" s="94">
        <f t="shared" ca="1" si="127"/>
        <v>2.4463826226525924</v>
      </c>
      <c r="T430" s="4">
        <f t="shared" ca="1" si="128"/>
        <v>0</v>
      </c>
      <c r="U430" s="46">
        <f t="shared" ca="1" si="129"/>
        <v>1599.0149740949055</v>
      </c>
      <c r="V430" s="4">
        <f t="shared" ca="1" si="130"/>
        <v>0</v>
      </c>
      <c r="W430" s="13">
        <f t="shared" ca="1" si="131"/>
        <v>7615.0763414055018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2.4463826226525924</v>
      </c>
      <c r="P431" s="94">
        <f t="shared" ca="1" si="124"/>
        <v>24.463826226525924</v>
      </c>
      <c r="Q431" s="94">
        <f t="shared" ca="1" si="125"/>
        <v>24.262801121999725</v>
      </c>
      <c r="R431" s="94">
        <f t="shared" ca="1" si="126"/>
        <v>2.4363313674262828</v>
      </c>
      <c r="S431" s="94">
        <f t="shared" ca="1" si="127"/>
        <v>2.4463826226525924</v>
      </c>
      <c r="T431" s="4">
        <f t="shared" ca="1" si="128"/>
        <v>0</v>
      </c>
      <c r="U431" s="46">
        <f t="shared" ca="1" si="129"/>
        <v>1581.0149740949055</v>
      </c>
      <c r="V431" s="4">
        <f t="shared" ca="1" si="130"/>
        <v>0</v>
      </c>
      <c r="W431" s="13">
        <f t="shared" ca="1" si="131"/>
        <v>5076.7175609370015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24.463826226525924</v>
      </c>
      <c r="R432" s="94">
        <f t="shared" ca="1" si="126"/>
        <v>2.4463826226525924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1563.0149740949055</v>
      </c>
      <c r="V432" s="4">
        <f t="shared" ca="1" si="130"/>
        <v>0</v>
      </c>
      <c r="W432" s="13">
        <f t="shared" ca="1" si="131"/>
        <v>2538.3587804685008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1545.0149740949055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300</v>
      </c>
      <c r="M434" s="7">
        <f t="shared" ca="1" si="121"/>
        <v>700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1520.089898423704</v>
      </c>
      <c r="V434" s="4">
        <f t="shared" ca="1" si="130"/>
        <v>0</v>
      </c>
      <c r="W434" s="13">
        <f t="shared" ca="1" si="131"/>
        <v>37890.773795720714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282</v>
      </c>
      <c r="M435" s="7">
        <f t="shared" ca="1" si="121"/>
        <v>718</v>
      </c>
      <c r="N435" s="44">
        <f t="shared" ca="1" si="122"/>
        <v>7</v>
      </c>
      <c r="O435" s="94">
        <f t="shared" ca="1" si="123"/>
        <v>2.024607876260911</v>
      </c>
      <c r="P435" s="94">
        <f t="shared" ca="1" si="124"/>
        <v>20.048213173681361</v>
      </c>
      <c r="Q435" s="94">
        <f t="shared" ca="1" si="125"/>
        <v>18.267422873331626</v>
      </c>
      <c r="R435" s="94">
        <f t="shared" ca="1" si="126"/>
        <v>1.9157818023506494</v>
      </c>
      <c r="S435" s="94">
        <f t="shared" ca="1" si="127"/>
        <v>2.024607876260911</v>
      </c>
      <c r="T435" s="4">
        <f t="shared" ca="1" si="128"/>
        <v>0</v>
      </c>
      <c r="U435" s="46">
        <f t="shared" ca="1" si="129"/>
        <v>1605.8460417708486</v>
      </c>
      <c r="V435" s="4">
        <f t="shared" ca="1" si="130"/>
        <v>0</v>
      </c>
      <c r="W435" s="13">
        <f t="shared" ca="1" si="131"/>
        <v>35352.415015252212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264</v>
      </c>
      <c r="M436" s="7">
        <f t="shared" ca="1" si="121"/>
        <v>736</v>
      </c>
      <c r="N436" s="44">
        <f t="shared" ca="1" si="122"/>
        <v>7</v>
      </c>
      <c r="O436" s="94">
        <f t="shared" ca="1" si="123"/>
        <v>2.024607876260911</v>
      </c>
      <c r="P436" s="94">
        <f t="shared" ca="1" si="124"/>
        <v>20.246078762609113</v>
      </c>
      <c r="Q436" s="94">
        <f t="shared" ca="1" si="125"/>
        <v>20.246078762609113</v>
      </c>
      <c r="R436" s="94">
        <f t="shared" ca="1" si="126"/>
        <v>2.0246078762609114</v>
      </c>
      <c r="S436" s="94">
        <f t="shared" ca="1" si="127"/>
        <v>2.024607876260911</v>
      </c>
      <c r="T436" s="4">
        <f t="shared" ca="1" si="128"/>
        <v>0</v>
      </c>
      <c r="U436" s="46">
        <f t="shared" ca="1" si="129"/>
        <v>1587.8460417708486</v>
      </c>
      <c r="V436" s="4">
        <f t="shared" ca="1" si="130"/>
        <v>0</v>
      </c>
      <c r="W436" s="13">
        <f t="shared" ca="1" si="131"/>
        <v>32814.056234783711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246</v>
      </c>
      <c r="M437" s="7">
        <f t="shared" ca="1" si="121"/>
        <v>754</v>
      </c>
      <c r="N437" s="44">
        <f t="shared" ca="1" si="122"/>
        <v>7</v>
      </c>
      <c r="O437" s="94">
        <f t="shared" ca="1" si="123"/>
        <v>2.024607876260911</v>
      </c>
      <c r="P437" s="94">
        <f t="shared" ca="1" si="124"/>
        <v>20.246078762609113</v>
      </c>
      <c r="Q437" s="94">
        <f t="shared" ca="1" si="125"/>
        <v>20.246078762609113</v>
      </c>
      <c r="R437" s="94">
        <f t="shared" ca="1" si="126"/>
        <v>2.0246078762609114</v>
      </c>
      <c r="S437" s="94">
        <f t="shared" ca="1" si="127"/>
        <v>2.024607876260911</v>
      </c>
      <c r="T437" s="4">
        <f t="shared" ca="1" si="128"/>
        <v>0</v>
      </c>
      <c r="U437" s="46">
        <f t="shared" ca="1" si="129"/>
        <v>1569.8460417708486</v>
      </c>
      <c r="V437" s="4">
        <f t="shared" ca="1" si="130"/>
        <v>0</v>
      </c>
      <c r="W437" s="13">
        <f t="shared" ca="1" si="131"/>
        <v>30275.69745431521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228</v>
      </c>
      <c r="M438" s="7">
        <f t="shared" ca="1" si="121"/>
        <v>772</v>
      </c>
      <c r="N438" s="44">
        <f t="shared" ca="1" si="122"/>
        <v>7</v>
      </c>
      <c r="O438" s="94">
        <f t="shared" ca="1" si="123"/>
        <v>2.024607876260911</v>
      </c>
      <c r="P438" s="94">
        <f t="shared" ca="1" si="124"/>
        <v>20.246078762609113</v>
      </c>
      <c r="Q438" s="94">
        <f t="shared" ca="1" si="125"/>
        <v>20.246078762609113</v>
      </c>
      <c r="R438" s="94">
        <f t="shared" ca="1" si="126"/>
        <v>2.0246078762609114</v>
      </c>
      <c r="S438" s="94">
        <f t="shared" ca="1" si="127"/>
        <v>2.024607876260911</v>
      </c>
      <c r="T438" s="4">
        <f t="shared" ca="1" si="128"/>
        <v>0</v>
      </c>
      <c r="U438" s="46">
        <f t="shared" ca="1" si="129"/>
        <v>1551.8460417708486</v>
      </c>
      <c r="V438" s="4">
        <f t="shared" ca="1" si="130"/>
        <v>0</v>
      </c>
      <c r="W438" s="13">
        <f t="shared" ca="1" si="131"/>
        <v>27737.338673846709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210</v>
      </c>
      <c r="M439" s="7">
        <f t="shared" ca="1" si="121"/>
        <v>790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20.246078762609113</v>
      </c>
      <c r="R439" s="94">
        <f t="shared" ca="1" si="126"/>
        <v>2.0246078762609114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1533.8460417708486</v>
      </c>
      <c r="V439" s="4">
        <f t="shared" ca="1" si="130"/>
        <v>0</v>
      </c>
      <c r="W439" s="13">
        <f t="shared" ca="1" si="131"/>
        <v>25198.979893378211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192</v>
      </c>
      <c r="M440" s="7">
        <f t="shared" ca="1" si="121"/>
        <v>808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1515.8460417708486</v>
      </c>
      <c r="V440" s="4">
        <f t="shared" ca="1" si="130"/>
        <v>0</v>
      </c>
      <c r="W440" s="13">
        <f t="shared" ca="1" si="131"/>
        <v>22660.62111290971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174</v>
      </c>
      <c r="M441" s="7">
        <f t="shared" ca="1" si="121"/>
        <v>826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1497.8460417708486</v>
      </c>
      <c r="V441" s="4">
        <f t="shared" ca="1" si="130"/>
        <v>0</v>
      </c>
      <c r="W441" s="13">
        <f t="shared" ca="1" si="131"/>
        <v>20122.262332441209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213</v>
      </c>
      <c r="M442" s="7">
        <f t="shared" ca="1" si="121"/>
        <v>787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20.246078762609113</v>
      </c>
      <c r="R442" s="94">
        <f t="shared" ca="1" si="126"/>
        <v>2.0246078762609114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1536.8460417708486</v>
      </c>
      <c r="V442" s="4">
        <f t="shared" ca="1" si="130"/>
        <v>0</v>
      </c>
      <c r="W442" s="13">
        <f t="shared" ca="1" si="131"/>
        <v>35537.022926559017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195</v>
      </c>
      <c r="M443" s="7">
        <f t="shared" ca="1" si="121"/>
        <v>805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1518.8460417708486</v>
      </c>
      <c r="V443" s="4">
        <f t="shared" ca="1" si="130"/>
        <v>0</v>
      </c>
      <c r="W443" s="13">
        <f t="shared" ca="1" si="131"/>
        <v>32998.664146090508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177</v>
      </c>
      <c r="M444" s="7">
        <f t="shared" ca="1" si="121"/>
        <v>823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1500.8460417708486</v>
      </c>
      <c r="V444" s="4">
        <f t="shared" ca="1" si="130"/>
        <v>0</v>
      </c>
      <c r="W444" s="13">
        <f t="shared" ca="1" si="131"/>
        <v>30460.305365622015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159</v>
      </c>
      <c r="M445" s="7">
        <f t="shared" ca="1" si="121"/>
        <v>841</v>
      </c>
      <c r="N445" s="44">
        <f t="shared" ca="1" si="122"/>
        <v>8</v>
      </c>
      <c r="O445" s="94">
        <f t="shared" ca="1" si="123"/>
        <v>2.2453575181263927</v>
      </c>
      <c r="P445" s="94">
        <f t="shared" ca="1" si="124"/>
        <v>22.453575181263933</v>
      </c>
      <c r="Q445" s="94">
        <f t="shared" ca="1" si="125"/>
        <v>21.129077330071038</v>
      </c>
      <c r="R445" s="94">
        <f t="shared" ca="1" si="126"/>
        <v>2.1791326255667487</v>
      </c>
      <c r="S445" s="94">
        <f t="shared" ca="1" si="127"/>
        <v>2.2453575181263927</v>
      </c>
      <c r="T445" s="4">
        <f t="shared" ca="1" si="128"/>
        <v>0</v>
      </c>
      <c r="U445" s="46">
        <f t="shared" ca="1" si="129"/>
        <v>1598.6020537653815</v>
      </c>
      <c r="V445" s="4">
        <f t="shared" ca="1" si="130"/>
        <v>0</v>
      </c>
      <c r="W445" s="13">
        <f t="shared" ca="1" si="131"/>
        <v>27921.946585153513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141</v>
      </c>
      <c r="M446" s="7">
        <f t="shared" ca="1" si="121"/>
        <v>859</v>
      </c>
      <c r="N446" s="44">
        <f t="shared" ca="1" si="122"/>
        <v>8</v>
      </c>
      <c r="O446" s="94">
        <f t="shared" ca="1" si="123"/>
        <v>2.2453575181263927</v>
      </c>
      <c r="P446" s="94">
        <f t="shared" ca="1" si="124"/>
        <v>22.453575181263933</v>
      </c>
      <c r="Q446" s="94">
        <f t="shared" ca="1" si="125"/>
        <v>22.453575181263933</v>
      </c>
      <c r="R446" s="94">
        <f t="shared" ca="1" si="126"/>
        <v>2.2453575181263932</v>
      </c>
      <c r="S446" s="94">
        <f t="shared" ca="1" si="127"/>
        <v>2.2453575181263927</v>
      </c>
      <c r="T446" s="4">
        <f t="shared" ca="1" si="128"/>
        <v>0</v>
      </c>
      <c r="U446" s="46">
        <f t="shared" ca="1" si="129"/>
        <v>1580.6020537653815</v>
      </c>
      <c r="V446" s="4">
        <f t="shared" ca="1" si="130"/>
        <v>0</v>
      </c>
      <c r="W446" s="13">
        <f t="shared" ca="1" si="131"/>
        <v>25383.587804685012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123</v>
      </c>
      <c r="M447" s="7">
        <f t="shared" ca="1" si="121"/>
        <v>877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22.453575181263933</v>
      </c>
      <c r="Q447" s="94">
        <f t="shared" ca="1" si="125"/>
        <v>22.453575181263933</v>
      </c>
      <c r="R447" s="94">
        <f t="shared" ca="1" si="126"/>
        <v>2.2453575181263932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1562.6020537653815</v>
      </c>
      <c r="V447" s="4">
        <f t="shared" ca="1" si="130"/>
        <v>0</v>
      </c>
      <c r="W447" s="13">
        <f t="shared" ca="1" si="131"/>
        <v>22845.229024216511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105</v>
      </c>
      <c r="M448" s="7">
        <f t="shared" ca="1" si="121"/>
        <v>895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1544.6020537653815</v>
      </c>
      <c r="V448" s="4">
        <f t="shared" ca="1" si="130"/>
        <v>0</v>
      </c>
      <c r="W448" s="13">
        <f t="shared" ca="1" si="131"/>
        <v>20306.87024374801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87</v>
      </c>
      <c r="M449" s="7">
        <f t="shared" ca="1" si="121"/>
        <v>913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1526.6020537653815</v>
      </c>
      <c r="V449" s="4">
        <f t="shared" ca="1" si="130"/>
        <v>0</v>
      </c>
      <c r="W449" s="13">
        <f t="shared" ca="1" si="131"/>
        <v>17768.511463279508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213</v>
      </c>
      <c r="M450" s="7">
        <f t="shared" ca="1" si="121"/>
        <v>787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20.246078762609113</v>
      </c>
      <c r="R450" s="94">
        <f t="shared" ca="1" si="126"/>
        <v>2.0246078762609114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1536.8460417708486</v>
      </c>
      <c r="V450" s="4">
        <f t="shared" ca="1" si="130"/>
        <v>0</v>
      </c>
      <c r="W450" s="13">
        <f t="shared" ca="1" si="131"/>
        <v>20122.262332441205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195</v>
      </c>
      <c r="M451" s="7">
        <f t="shared" ca="1" si="121"/>
        <v>805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1518.8460417708486</v>
      </c>
      <c r="V451" s="4">
        <f t="shared" ca="1" si="130"/>
        <v>0</v>
      </c>
      <c r="W451" s="13">
        <f t="shared" ca="1" si="131"/>
        <v>17583.903551972704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177</v>
      </c>
      <c r="M452" s="7">
        <f t="shared" ca="1" si="121"/>
        <v>823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1500.8460417708486</v>
      </c>
      <c r="V452" s="4">
        <f t="shared" ca="1" si="130"/>
        <v>0</v>
      </c>
      <c r="W452" s="13">
        <f t="shared" ca="1" si="131"/>
        <v>15045.544771504205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159</v>
      </c>
      <c r="M453" s="7">
        <f t="shared" ca="1" si="121"/>
        <v>841</v>
      </c>
      <c r="N453" s="44">
        <f t="shared" ca="1" si="122"/>
        <v>8</v>
      </c>
      <c r="O453" s="94">
        <f t="shared" ca="1" si="123"/>
        <v>2.2453575181263927</v>
      </c>
      <c r="P453" s="94">
        <f t="shared" ca="1" si="124"/>
        <v>22.453575181263933</v>
      </c>
      <c r="Q453" s="94">
        <f t="shared" ca="1" si="125"/>
        <v>21.129077330071038</v>
      </c>
      <c r="R453" s="94">
        <f t="shared" ca="1" si="126"/>
        <v>2.1791326255667487</v>
      </c>
      <c r="S453" s="94">
        <f t="shared" ca="1" si="127"/>
        <v>2.2453575181263927</v>
      </c>
      <c r="T453" s="4">
        <f t="shared" ca="1" si="128"/>
        <v>0</v>
      </c>
      <c r="U453" s="46">
        <f t="shared" ca="1" si="129"/>
        <v>1598.6020537653815</v>
      </c>
      <c r="V453" s="4">
        <f t="shared" ca="1" si="130"/>
        <v>0</v>
      </c>
      <c r="W453" s="13">
        <f t="shared" ca="1" si="131"/>
        <v>12507.185991035703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141</v>
      </c>
      <c r="M454" s="7">
        <f t="shared" ca="1" si="121"/>
        <v>859</v>
      </c>
      <c r="N454" s="44">
        <f t="shared" ca="1" si="122"/>
        <v>8</v>
      </c>
      <c r="O454" s="94">
        <f t="shared" ca="1" si="123"/>
        <v>2.2453575181263927</v>
      </c>
      <c r="P454" s="94">
        <f t="shared" ca="1" si="124"/>
        <v>22.453575181263933</v>
      </c>
      <c r="Q454" s="94">
        <f t="shared" ca="1" si="125"/>
        <v>22.453575181263933</v>
      </c>
      <c r="R454" s="94">
        <f t="shared" ca="1" si="126"/>
        <v>2.2453575181263932</v>
      </c>
      <c r="S454" s="94">
        <f t="shared" ca="1" si="127"/>
        <v>2.2453575181263927</v>
      </c>
      <c r="T454" s="4">
        <f t="shared" ca="1" si="128"/>
        <v>0</v>
      </c>
      <c r="U454" s="46">
        <f t="shared" ca="1" si="129"/>
        <v>1580.6020537653815</v>
      </c>
      <c r="V454" s="4">
        <f t="shared" ca="1" si="130"/>
        <v>0</v>
      </c>
      <c r="W454" s="13">
        <f t="shared" ca="1" si="131"/>
        <v>9968.8272105672022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123</v>
      </c>
      <c r="M455" s="7">
        <f t="shared" ca="1" si="121"/>
        <v>877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22.453575181263933</v>
      </c>
      <c r="Q455" s="94">
        <f t="shared" ca="1" si="125"/>
        <v>22.453575181263933</v>
      </c>
      <c r="R455" s="94">
        <f t="shared" ca="1" si="126"/>
        <v>2.2453575181263932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1562.6020537653815</v>
      </c>
      <c r="V455" s="4">
        <f t="shared" ca="1" si="130"/>
        <v>0</v>
      </c>
      <c r="W455" s="13">
        <f t="shared" ca="1" si="131"/>
        <v>7430.4684300987028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105</v>
      </c>
      <c r="M456" s="7">
        <f t="shared" ca="1" si="121"/>
        <v>895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1544.6020537653815</v>
      </c>
      <c r="V456" s="4">
        <f t="shared" ca="1" si="130"/>
        <v>0</v>
      </c>
      <c r="W456" s="13">
        <f t="shared" ca="1" si="131"/>
        <v>4892.1096496302016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87</v>
      </c>
      <c r="M457" s="7">
        <f t="shared" ca="1" si="121"/>
        <v>913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1526.6020537653815</v>
      </c>
      <c r="V457" s="4">
        <f t="shared" ca="1" si="130"/>
        <v>0</v>
      </c>
      <c r="W457" s="13">
        <f t="shared" ca="1" si="131"/>
        <v>2353.7508691617008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22.453575181263933</v>
      </c>
      <c r="R458" s="94">
        <f t="shared" ca="1" si="126"/>
        <v>2.2453575181263932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1565.6020537653815</v>
      </c>
      <c r="V458" s="4">
        <f t="shared" ca="1" si="130"/>
        <v>0</v>
      </c>
      <c r="W458" s="13">
        <f t="shared" ca="1" si="131"/>
        <v>17768.511463279505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1547.6020537653815</v>
      </c>
      <c r="V459" s="4">
        <f t="shared" ca="1" si="130"/>
        <v>0</v>
      </c>
      <c r="W459" s="13">
        <f t="shared" ca="1" si="131"/>
        <v>15230.152682811004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1529.6020537653815</v>
      </c>
      <c r="V460" s="4">
        <f t="shared" ca="1" si="130"/>
        <v>0</v>
      </c>
      <c r="W460" s="13">
        <f t="shared" ca="1" si="131"/>
        <v>12691.793902342504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1511.6020537653815</v>
      </c>
      <c r="V461" s="4">
        <f t="shared" ca="1" si="130"/>
        <v>0</v>
      </c>
      <c r="W461" s="13">
        <f t="shared" ca="1" si="131"/>
        <v>10153.435121874003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2.4463826226525924</v>
      </c>
      <c r="P462" s="94">
        <f t="shared" ca="1" si="124"/>
        <v>22.654600285790131</v>
      </c>
      <c r="Q462" s="94">
        <f t="shared" ca="1" si="125"/>
        <v>22.453575181263933</v>
      </c>
      <c r="R462" s="94">
        <f t="shared" ca="1" si="126"/>
        <v>2.2554087733527033</v>
      </c>
      <c r="S462" s="94">
        <f t="shared" ca="1" si="127"/>
        <v>2.4463826226525924</v>
      </c>
      <c r="T462" s="4">
        <f t="shared" ca="1" si="128"/>
        <v>0</v>
      </c>
      <c r="U462" s="46">
        <f t="shared" ca="1" si="129"/>
        <v>1599.0149740949055</v>
      </c>
      <c r="V462" s="4">
        <f t="shared" ca="1" si="130"/>
        <v>0</v>
      </c>
      <c r="W462" s="13">
        <f t="shared" ca="1" si="131"/>
        <v>7615.0763414055018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2.4463826226525924</v>
      </c>
      <c r="P463" s="94">
        <f t="shared" ca="1" si="124"/>
        <v>24.463826226525924</v>
      </c>
      <c r="Q463" s="94">
        <f t="shared" ca="1" si="125"/>
        <v>24.262801121999725</v>
      </c>
      <c r="R463" s="94">
        <f t="shared" ca="1" si="126"/>
        <v>2.4363313674262828</v>
      </c>
      <c r="S463" s="94">
        <f t="shared" ca="1" si="127"/>
        <v>2.4463826226525924</v>
      </c>
      <c r="T463" s="4">
        <f t="shared" ca="1" si="128"/>
        <v>0</v>
      </c>
      <c r="U463" s="46">
        <f t="shared" ca="1" si="129"/>
        <v>1581.0149740949055</v>
      </c>
      <c r="V463" s="4">
        <f t="shared" ca="1" si="130"/>
        <v>0</v>
      </c>
      <c r="W463" s="13">
        <f t="shared" ca="1" si="131"/>
        <v>5076.7175609370015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24.463826226525924</v>
      </c>
      <c r="R464" s="94">
        <f t="shared" ca="1" si="126"/>
        <v>2.4463826226525924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1563.0149740949055</v>
      </c>
      <c r="V464" s="4">
        <f t="shared" ca="1" si="130"/>
        <v>0</v>
      </c>
      <c r="W464" s="13">
        <f t="shared" ca="1" si="131"/>
        <v>2538.3587804685008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1545.0149740949055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300</v>
      </c>
      <c r="M466" s="7">
        <f t="shared" ref="M466:M529" ca="1" si="140">MAX(Set1MinTP-(L466+Set1Regain), 0)</f>
        <v>700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1520.089898423704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37890.773795720714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282</v>
      </c>
      <c r="M467" s="7">
        <f t="shared" ca="1" si="140"/>
        <v>718</v>
      </c>
      <c r="N467" s="44">
        <f t="shared" ca="1" si="141"/>
        <v>7</v>
      </c>
      <c r="O467" s="94">
        <f t="shared" ca="1" si="142"/>
        <v>2.024607876260911</v>
      </c>
      <c r="P467" s="94">
        <f t="shared" ca="1" si="143"/>
        <v>20.048213173681361</v>
      </c>
      <c r="Q467" s="94">
        <f t="shared" ca="1" si="144"/>
        <v>18.267422873331626</v>
      </c>
      <c r="R467" s="94">
        <f t="shared" ca="1" si="145"/>
        <v>1.9157818023506494</v>
      </c>
      <c r="S467" s="94">
        <f t="shared" ca="1" si="146"/>
        <v>2.024607876260911</v>
      </c>
      <c r="T467" s="4">
        <f t="shared" ca="1" si="147"/>
        <v>0</v>
      </c>
      <c r="U467" s="46">
        <f t="shared" ca="1" si="148"/>
        <v>1605.8460417708486</v>
      </c>
      <c r="V467" s="4">
        <f t="shared" ca="1" si="149"/>
        <v>0</v>
      </c>
      <c r="W467" s="13">
        <f t="shared" ca="1" si="150"/>
        <v>35352.415015252212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264</v>
      </c>
      <c r="M468" s="7">
        <f t="shared" ca="1" si="140"/>
        <v>736</v>
      </c>
      <c r="N468" s="44">
        <f t="shared" ca="1" si="141"/>
        <v>7</v>
      </c>
      <c r="O468" s="94">
        <f t="shared" ca="1" si="142"/>
        <v>2.024607876260911</v>
      </c>
      <c r="P468" s="94">
        <f t="shared" ca="1" si="143"/>
        <v>20.246078762609113</v>
      </c>
      <c r="Q468" s="94">
        <f t="shared" ca="1" si="144"/>
        <v>20.246078762609113</v>
      </c>
      <c r="R468" s="94">
        <f t="shared" ca="1" si="145"/>
        <v>2.0246078762609114</v>
      </c>
      <c r="S468" s="94">
        <f t="shared" ca="1" si="146"/>
        <v>2.024607876260911</v>
      </c>
      <c r="T468" s="4">
        <f t="shared" ca="1" si="147"/>
        <v>0</v>
      </c>
      <c r="U468" s="46">
        <f t="shared" ca="1" si="148"/>
        <v>1587.8460417708486</v>
      </c>
      <c r="V468" s="4">
        <f t="shared" ca="1" si="149"/>
        <v>0</v>
      </c>
      <c r="W468" s="13">
        <f t="shared" ca="1" si="150"/>
        <v>32814.056234783711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246</v>
      </c>
      <c r="M469" s="7">
        <f t="shared" ca="1" si="140"/>
        <v>754</v>
      </c>
      <c r="N469" s="44">
        <f t="shared" ca="1" si="141"/>
        <v>7</v>
      </c>
      <c r="O469" s="94">
        <f t="shared" ca="1" si="142"/>
        <v>2.024607876260911</v>
      </c>
      <c r="P469" s="94">
        <f t="shared" ca="1" si="143"/>
        <v>20.246078762609113</v>
      </c>
      <c r="Q469" s="94">
        <f t="shared" ca="1" si="144"/>
        <v>20.246078762609113</v>
      </c>
      <c r="R469" s="94">
        <f t="shared" ca="1" si="145"/>
        <v>2.0246078762609114</v>
      </c>
      <c r="S469" s="94">
        <f t="shared" ca="1" si="146"/>
        <v>2.024607876260911</v>
      </c>
      <c r="T469" s="4">
        <f t="shared" ca="1" si="147"/>
        <v>0</v>
      </c>
      <c r="U469" s="46">
        <f t="shared" ca="1" si="148"/>
        <v>1569.8460417708486</v>
      </c>
      <c r="V469" s="4">
        <f t="shared" ca="1" si="149"/>
        <v>0</v>
      </c>
      <c r="W469" s="13">
        <f t="shared" ca="1" si="150"/>
        <v>30275.69745431521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228</v>
      </c>
      <c r="M470" s="7">
        <f t="shared" ca="1" si="140"/>
        <v>772</v>
      </c>
      <c r="N470" s="44">
        <f t="shared" ca="1" si="141"/>
        <v>7</v>
      </c>
      <c r="O470" s="94">
        <f t="shared" ca="1" si="142"/>
        <v>2.024607876260911</v>
      </c>
      <c r="P470" s="94">
        <f t="shared" ca="1" si="143"/>
        <v>20.246078762609113</v>
      </c>
      <c r="Q470" s="94">
        <f t="shared" ca="1" si="144"/>
        <v>20.246078762609113</v>
      </c>
      <c r="R470" s="94">
        <f t="shared" ca="1" si="145"/>
        <v>2.0246078762609114</v>
      </c>
      <c r="S470" s="94">
        <f t="shared" ca="1" si="146"/>
        <v>2.024607876260911</v>
      </c>
      <c r="T470" s="4">
        <f t="shared" ca="1" si="147"/>
        <v>0</v>
      </c>
      <c r="U470" s="46">
        <f t="shared" ca="1" si="148"/>
        <v>1551.8460417708486</v>
      </c>
      <c r="V470" s="4">
        <f t="shared" ca="1" si="149"/>
        <v>0</v>
      </c>
      <c r="W470" s="13">
        <f t="shared" ca="1" si="150"/>
        <v>27737.338673846709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210</v>
      </c>
      <c r="M471" s="7">
        <f t="shared" ca="1" si="140"/>
        <v>790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20.246078762609113</v>
      </c>
      <c r="R471" s="94">
        <f t="shared" ca="1" si="145"/>
        <v>2.0246078762609114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1533.8460417708486</v>
      </c>
      <c r="V471" s="4">
        <f t="shared" ca="1" si="149"/>
        <v>0</v>
      </c>
      <c r="W471" s="13">
        <f t="shared" ca="1" si="150"/>
        <v>25198.979893378211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192</v>
      </c>
      <c r="M472" s="7">
        <f t="shared" ca="1" si="140"/>
        <v>808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1515.8460417708486</v>
      </c>
      <c r="V472" s="4">
        <f t="shared" ca="1" si="149"/>
        <v>0</v>
      </c>
      <c r="W472" s="13">
        <f t="shared" ca="1" si="150"/>
        <v>22660.62111290971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174</v>
      </c>
      <c r="M473" s="7">
        <f t="shared" ca="1" si="140"/>
        <v>826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1497.8460417708486</v>
      </c>
      <c r="V473" s="4">
        <f t="shared" ca="1" si="149"/>
        <v>0</v>
      </c>
      <c r="W473" s="13">
        <f t="shared" ca="1" si="150"/>
        <v>20122.262332441209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213</v>
      </c>
      <c r="M474" s="7">
        <f t="shared" ca="1" si="140"/>
        <v>787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20.246078762609113</v>
      </c>
      <c r="R474" s="94">
        <f t="shared" ca="1" si="145"/>
        <v>2.0246078762609114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1536.8460417708486</v>
      </c>
      <c r="V474" s="4">
        <f t="shared" ca="1" si="149"/>
        <v>0</v>
      </c>
      <c r="W474" s="13">
        <f t="shared" ca="1" si="150"/>
        <v>35537.022926559017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195</v>
      </c>
      <c r="M475" s="7">
        <f t="shared" ca="1" si="140"/>
        <v>805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1518.8460417708486</v>
      </c>
      <c r="V475" s="4">
        <f t="shared" ca="1" si="149"/>
        <v>0</v>
      </c>
      <c r="W475" s="13">
        <f t="shared" ca="1" si="150"/>
        <v>32998.664146090508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177</v>
      </c>
      <c r="M476" s="7">
        <f t="shared" ca="1" si="140"/>
        <v>823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1500.8460417708486</v>
      </c>
      <c r="V476" s="4">
        <f t="shared" ca="1" si="149"/>
        <v>0</v>
      </c>
      <c r="W476" s="13">
        <f t="shared" ca="1" si="150"/>
        <v>30460.305365622015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159</v>
      </c>
      <c r="M477" s="7">
        <f t="shared" ca="1" si="140"/>
        <v>841</v>
      </c>
      <c r="N477" s="44">
        <f t="shared" ca="1" si="141"/>
        <v>8</v>
      </c>
      <c r="O477" s="94">
        <f t="shared" ca="1" si="142"/>
        <v>2.2453575181263927</v>
      </c>
      <c r="P477" s="94">
        <f t="shared" ca="1" si="143"/>
        <v>22.453575181263933</v>
      </c>
      <c r="Q477" s="94">
        <f t="shared" ca="1" si="144"/>
        <v>21.129077330071038</v>
      </c>
      <c r="R477" s="94">
        <f t="shared" ca="1" si="145"/>
        <v>2.1791326255667487</v>
      </c>
      <c r="S477" s="94">
        <f t="shared" ca="1" si="146"/>
        <v>2.2453575181263927</v>
      </c>
      <c r="T477" s="4">
        <f t="shared" ca="1" si="147"/>
        <v>0</v>
      </c>
      <c r="U477" s="46">
        <f t="shared" ca="1" si="148"/>
        <v>1598.6020537653815</v>
      </c>
      <c r="V477" s="4">
        <f t="shared" ca="1" si="149"/>
        <v>0</v>
      </c>
      <c r="W477" s="13">
        <f t="shared" ca="1" si="150"/>
        <v>27921.946585153513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141</v>
      </c>
      <c r="M478" s="7">
        <f t="shared" ca="1" si="140"/>
        <v>859</v>
      </c>
      <c r="N478" s="44">
        <f t="shared" ca="1" si="141"/>
        <v>8</v>
      </c>
      <c r="O478" s="94">
        <f t="shared" ca="1" si="142"/>
        <v>2.2453575181263927</v>
      </c>
      <c r="P478" s="94">
        <f t="shared" ca="1" si="143"/>
        <v>22.453575181263933</v>
      </c>
      <c r="Q478" s="94">
        <f t="shared" ca="1" si="144"/>
        <v>22.453575181263933</v>
      </c>
      <c r="R478" s="94">
        <f t="shared" ca="1" si="145"/>
        <v>2.2453575181263932</v>
      </c>
      <c r="S478" s="94">
        <f t="shared" ca="1" si="146"/>
        <v>2.2453575181263927</v>
      </c>
      <c r="T478" s="4">
        <f t="shared" ca="1" si="147"/>
        <v>0</v>
      </c>
      <c r="U478" s="46">
        <f t="shared" ca="1" si="148"/>
        <v>1580.6020537653815</v>
      </c>
      <c r="V478" s="4">
        <f t="shared" ca="1" si="149"/>
        <v>0</v>
      </c>
      <c r="W478" s="13">
        <f t="shared" ca="1" si="150"/>
        <v>25383.587804685012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123</v>
      </c>
      <c r="M479" s="7">
        <f t="shared" ca="1" si="140"/>
        <v>877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22.453575181263933</v>
      </c>
      <c r="Q479" s="94">
        <f t="shared" ca="1" si="144"/>
        <v>22.453575181263933</v>
      </c>
      <c r="R479" s="94">
        <f t="shared" ca="1" si="145"/>
        <v>2.2453575181263932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1562.6020537653815</v>
      </c>
      <c r="V479" s="4">
        <f t="shared" ca="1" si="149"/>
        <v>0</v>
      </c>
      <c r="W479" s="13">
        <f t="shared" ca="1" si="150"/>
        <v>22845.229024216511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105</v>
      </c>
      <c r="M480" s="7">
        <f t="shared" ca="1" si="140"/>
        <v>895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1544.6020537653815</v>
      </c>
      <c r="V480" s="4">
        <f t="shared" ca="1" si="149"/>
        <v>0</v>
      </c>
      <c r="W480" s="13">
        <f t="shared" ca="1" si="150"/>
        <v>20306.87024374801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87</v>
      </c>
      <c r="M481" s="7">
        <f t="shared" ca="1" si="140"/>
        <v>913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1526.6020537653815</v>
      </c>
      <c r="V481" s="4">
        <f t="shared" ca="1" si="149"/>
        <v>0</v>
      </c>
      <c r="W481" s="13">
        <f t="shared" ca="1" si="150"/>
        <v>17768.511463279508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213</v>
      </c>
      <c r="M482" s="7">
        <f t="shared" ca="1" si="140"/>
        <v>787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20.246078762609113</v>
      </c>
      <c r="R482" s="94">
        <f t="shared" ca="1" si="145"/>
        <v>2.0246078762609114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1536.8460417708486</v>
      </c>
      <c r="V482" s="4">
        <f t="shared" ca="1" si="149"/>
        <v>0</v>
      </c>
      <c r="W482" s="13">
        <f t="shared" ca="1" si="150"/>
        <v>20122.262332441205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195</v>
      </c>
      <c r="M483" s="7">
        <f t="shared" ca="1" si="140"/>
        <v>805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1518.8460417708486</v>
      </c>
      <c r="V483" s="4">
        <f t="shared" ca="1" si="149"/>
        <v>0</v>
      </c>
      <c r="W483" s="13">
        <f t="shared" ca="1" si="150"/>
        <v>17583.903551972704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177</v>
      </c>
      <c r="M484" s="7">
        <f t="shared" ca="1" si="140"/>
        <v>823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1500.8460417708486</v>
      </c>
      <c r="V484" s="4">
        <f t="shared" ca="1" si="149"/>
        <v>0</v>
      </c>
      <c r="W484" s="13">
        <f t="shared" ca="1" si="150"/>
        <v>15045.544771504205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159</v>
      </c>
      <c r="M485" s="7">
        <f t="shared" ca="1" si="140"/>
        <v>841</v>
      </c>
      <c r="N485" s="44">
        <f t="shared" ca="1" si="141"/>
        <v>8</v>
      </c>
      <c r="O485" s="94">
        <f t="shared" ca="1" si="142"/>
        <v>2.2453575181263927</v>
      </c>
      <c r="P485" s="94">
        <f t="shared" ca="1" si="143"/>
        <v>22.453575181263933</v>
      </c>
      <c r="Q485" s="94">
        <f t="shared" ca="1" si="144"/>
        <v>21.129077330071038</v>
      </c>
      <c r="R485" s="94">
        <f t="shared" ca="1" si="145"/>
        <v>2.1791326255667487</v>
      </c>
      <c r="S485" s="94">
        <f t="shared" ca="1" si="146"/>
        <v>2.2453575181263927</v>
      </c>
      <c r="T485" s="4">
        <f t="shared" ca="1" si="147"/>
        <v>0</v>
      </c>
      <c r="U485" s="46">
        <f t="shared" ca="1" si="148"/>
        <v>1598.6020537653815</v>
      </c>
      <c r="V485" s="4">
        <f t="shared" ca="1" si="149"/>
        <v>0</v>
      </c>
      <c r="W485" s="13">
        <f t="shared" ca="1" si="150"/>
        <v>12507.185991035703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141</v>
      </c>
      <c r="M486" s="7">
        <f t="shared" ca="1" si="140"/>
        <v>859</v>
      </c>
      <c r="N486" s="44">
        <f t="shared" ca="1" si="141"/>
        <v>8</v>
      </c>
      <c r="O486" s="94">
        <f t="shared" ca="1" si="142"/>
        <v>2.2453575181263927</v>
      </c>
      <c r="P486" s="94">
        <f t="shared" ca="1" si="143"/>
        <v>22.453575181263933</v>
      </c>
      <c r="Q486" s="94">
        <f t="shared" ca="1" si="144"/>
        <v>22.453575181263933</v>
      </c>
      <c r="R486" s="94">
        <f t="shared" ca="1" si="145"/>
        <v>2.2453575181263932</v>
      </c>
      <c r="S486" s="94">
        <f t="shared" ca="1" si="146"/>
        <v>2.2453575181263927</v>
      </c>
      <c r="T486" s="4">
        <f t="shared" ca="1" si="147"/>
        <v>0</v>
      </c>
      <c r="U486" s="46">
        <f t="shared" ca="1" si="148"/>
        <v>1580.6020537653815</v>
      </c>
      <c r="V486" s="4">
        <f t="shared" ca="1" si="149"/>
        <v>0</v>
      </c>
      <c r="W486" s="13">
        <f t="shared" ca="1" si="150"/>
        <v>9968.8272105672022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123</v>
      </c>
      <c r="M487" s="7">
        <f t="shared" ca="1" si="140"/>
        <v>877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22.453575181263933</v>
      </c>
      <c r="Q487" s="94">
        <f t="shared" ca="1" si="144"/>
        <v>22.453575181263933</v>
      </c>
      <c r="R487" s="94">
        <f t="shared" ca="1" si="145"/>
        <v>2.2453575181263932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1562.6020537653815</v>
      </c>
      <c r="V487" s="4">
        <f t="shared" ca="1" si="149"/>
        <v>0</v>
      </c>
      <c r="W487" s="13">
        <f t="shared" ca="1" si="150"/>
        <v>7430.4684300987028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105</v>
      </c>
      <c r="M488" s="7">
        <f t="shared" ca="1" si="140"/>
        <v>895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1544.6020537653815</v>
      </c>
      <c r="V488" s="4">
        <f t="shared" ca="1" si="149"/>
        <v>0</v>
      </c>
      <c r="W488" s="13">
        <f t="shared" ca="1" si="150"/>
        <v>4892.1096496302016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87</v>
      </c>
      <c r="M489" s="7">
        <f t="shared" ca="1" si="140"/>
        <v>913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1526.6020537653815</v>
      </c>
      <c r="V489" s="4">
        <f t="shared" ca="1" si="149"/>
        <v>0</v>
      </c>
      <c r="W489" s="13">
        <f t="shared" ca="1" si="150"/>
        <v>2353.7508691617008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22.453575181263933</v>
      </c>
      <c r="R490" s="94">
        <f t="shared" ca="1" si="145"/>
        <v>2.2453575181263932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1565.6020537653815</v>
      </c>
      <c r="V490" s="4">
        <f t="shared" ca="1" si="149"/>
        <v>0</v>
      </c>
      <c r="W490" s="13">
        <f t="shared" ca="1" si="150"/>
        <v>17768.511463279505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1547.6020537653815</v>
      </c>
      <c r="V491" s="4">
        <f t="shared" ca="1" si="149"/>
        <v>0</v>
      </c>
      <c r="W491" s="13">
        <f t="shared" ca="1" si="150"/>
        <v>15230.152682811004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1529.6020537653815</v>
      </c>
      <c r="V492" s="4">
        <f t="shared" ca="1" si="149"/>
        <v>0</v>
      </c>
      <c r="W492" s="13">
        <f t="shared" ca="1" si="150"/>
        <v>12691.793902342504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1511.6020537653815</v>
      </c>
      <c r="V493" s="4">
        <f t="shared" ca="1" si="149"/>
        <v>0</v>
      </c>
      <c r="W493" s="13">
        <f t="shared" ca="1" si="150"/>
        <v>10153.435121874003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2.4463826226525924</v>
      </c>
      <c r="P494" s="94">
        <f t="shared" ca="1" si="143"/>
        <v>22.654600285790131</v>
      </c>
      <c r="Q494" s="94">
        <f t="shared" ca="1" si="144"/>
        <v>22.453575181263933</v>
      </c>
      <c r="R494" s="94">
        <f t="shared" ca="1" si="145"/>
        <v>2.2554087733527033</v>
      </c>
      <c r="S494" s="94">
        <f t="shared" ca="1" si="146"/>
        <v>2.4463826226525924</v>
      </c>
      <c r="T494" s="4">
        <f t="shared" ca="1" si="147"/>
        <v>0</v>
      </c>
      <c r="U494" s="46">
        <f t="shared" ca="1" si="148"/>
        <v>1599.0149740949055</v>
      </c>
      <c r="V494" s="4">
        <f t="shared" ca="1" si="149"/>
        <v>0</v>
      </c>
      <c r="W494" s="13">
        <f t="shared" ca="1" si="150"/>
        <v>7615.0763414055018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2.4463826226525924</v>
      </c>
      <c r="P495" s="94">
        <f t="shared" ca="1" si="143"/>
        <v>24.463826226525924</v>
      </c>
      <c r="Q495" s="94">
        <f t="shared" ca="1" si="144"/>
        <v>24.262801121999725</v>
      </c>
      <c r="R495" s="94">
        <f t="shared" ca="1" si="145"/>
        <v>2.4363313674262828</v>
      </c>
      <c r="S495" s="94">
        <f t="shared" ca="1" si="146"/>
        <v>2.4463826226525924</v>
      </c>
      <c r="T495" s="4">
        <f t="shared" ca="1" si="147"/>
        <v>0</v>
      </c>
      <c r="U495" s="46">
        <f t="shared" ca="1" si="148"/>
        <v>1581.0149740949055</v>
      </c>
      <c r="V495" s="4">
        <f t="shared" ca="1" si="149"/>
        <v>0</v>
      </c>
      <c r="W495" s="13">
        <f t="shared" ca="1" si="150"/>
        <v>5076.7175609370015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24.463826226525924</v>
      </c>
      <c r="R496" s="94">
        <f t="shared" ca="1" si="145"/>
        <v>2.4463826226525924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1563.0149740949055</v>
      </c>
      <c r="V496" s="4">
        <f t="shared" ca="1" si="149"/>
        <v>0</v>
      </c>
      <c r="W496" s="13">
        <f t="shared" ca="1" si="150"/>
        <v>2538.3587804685008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1545.0149740949055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300</v>
      </c>
      <c r="M498" s="7">
        <f t="shared" ca="1" si="140"/>
        <v>700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1520.089898423704</v>
      </c>
      <c r="V498" s="4">
        <f t="shared" ca="1" si="149"/>
        <v>0</v>
      </c>
      <c r="W498" s="13">
        <f t="shared" ca="1" si="150"/>
        <v>37890.773795720714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282</v>
      </c>
      <c r="M499" s="7">
        <f t="shared" ca="1" si="140"/>
        <v>718</v>
      </c>
      <c r="N499" s="44">
        <f t="shared" ca="1" si="141"/>
        <v>7</v>
      </c>
      <c r="O499" s="94">
        <f t="shared" ca="1" si="142"/>
        <v>2.024607876260911</v>
      </c>
      <c r="P499" s="94">
        <f t="shared" ca="1" si="143"/>
        <v>20.048213173681361</v>
      </c>
      <c r="Q499" s="94">
        <f t="shared" ca="1" si="144"/>
        <v>18.267422873331626</v>
      </c>
      <c r="R499" s="94">
        <f t="shared" ca="1" si="145"/>
        <v>1.9157818023506494</v>
      </c>
      <c r="S499" s="94">
        <f t="shared" ca="1" si="146"/>
        <v>2.024607876260911</v>
      </c>
      <c r="T499" s="4">
        <f t="shared" ca="1" si="147"/>
        <v>0</v>
      </c>
      <c r="U499" s="46">
        <f t="shared" ca="1" si="148"/>
        <v>1605.8460417708486</v>
      </c>
      <c r="V499" s="4">
        <f t="shared" ca="1" si="149"/>
        <v>0</v>
      </c>
      <c r="W499" s="13">
        <f t="shared" ca="1" si="150"/>
        <v>35352.415015252212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264</v>
      </c>
      <c r="M500" s="7">
        <f t="shared" ca="1" si="140"/>
        <v>736</v>
      </c>
      <c r="N500" s="44">
        <f t="shared" ca="1" si="141"/>
        <v>7</v>
      </c>
      <c r="O500" s="94">
        <f t="shared" ca="1" si="142"/>
        <v>2.024607876260911</v>
      </c>
      <c r="P500" s="94">
        <f t="shared" ca="1" si="143"/>
        <v>20.246078762609113</v>
      </c>
      <c r="Q500" s="94">
        <f t="shared" ca="1" si="144"/>
        <v>20.246078762609113</v>
      </c>
      <c r="R500" s="94">
        <f t="shared" ca="1" si="145"/>
        <v>2.0246078762609114</v>
      </c>
      <c r="S500" s="94">
        <f t="shared" ca="1" si="146"/>
        <v>2.024607876260911</v>
      </c>
      <c r="T500" s="4">
        <f t="shared" ca="1" si="147"/>
        <v>0</v>
      </c>
      <c r="U500" s="46">
        <f t="shared" ca="1" si="148"/>
        <v>1587.8460417708486</v>
      </c>
      <c r="V500" s="4">
        <f t="shared" ca="1" si="149"/>
        <v>0</v>
      </c>
      <c r="W500" s="13">
        <f t="shared" ca="1" si="150"/>
        <v>32814.056234783711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246</v>
      </c>
      <c r="M501" s="7">
        <f t="shared" ca="1" si="140"/>
        <v>754</v>
      </c>
      <c r="N501" s="44">
        <f t="shared" ca="1" si="141"/>
        <v>7</v>
      </c>
      <c r="O501" s="94">
        <f t="shared" ca="1" si="142"/>
        <v>2.024607876260911</v>
      </c>
      <c r="P501" s="94">
        <f t="shared" ca="1" si="143"/>
        <v>20.246078762609113</v>
      </c>
      <c r="Q501" s="94">
        <f t="shared" ca="1" si="144"/>
        <v>20.246078762609113</v>
      </c>
      <c r="R501" s="94">
        <f t="shared" ca="1" si="145"/>
        <v>2.0246078762609114</v>
      </c>
      <c r="S501" s="94">
        <f t="shared" ca="1" si="146"/>
        <v>2.024607876260911</v>
      </c>
      <c r="T501" s="4">
        <f t="shared" ca="1" si="147"/>
        <v>0</v>
      </c>
      <c r="U501" s="46">
        <f t="shared" ca="1" si="148"/>
        <v>1569.8460417708486</v>
      </c>
      <c r="V501" s="4">
        <f t="shared" ca="1" si="149"/>
        <v>0</v>
      </c>
      <c r="W501" s="13">
        <f t="shared" ca="1" si="150"/>
        <v>30275.69745431521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228</v>
      </c>
      <c r="M502" s="7">
        <f t="shared" ca="1" si="140"/>
        <v>772</v>
      </c>
      <c r="N502" s="44">
        <f t="shared" ca="1" si="141"/>
        <v>7</v>
      </c>
      <c r="O502" s="94">
        <f t="shared" ca="1" si="142"/>
        <v>2.024607876260911</v>
      </c>
      <c r="P502" s="94">
        <f t="shared" ca="1" si="143"/>
        <v>20.246078762609113</v>
      </c>
      <c r="Q502" s="94">
        <f t="shared" ca="1" si="144"/>
        <v>20.246078762609113</v>
      </c>
      <c r="R502" s="94">
        <f t="shared" ca="1" si="145"/>
        <v>2.0246078762609114</v>
      </c>
      <c r="S502" s="94">
        <f t="shared" ca="1" si="146"/>
        <v>2.024607876260911</v>
      </c>
      <c r="T502" s="4">
        <f t="shared" ca="1" si="147"/>
        <v>0</v>
      </c>
      <c r="U502" s="46">
        <f t="shared" ca="1" si="148"/>
        <v>1551.8460417708486</v>
      </c>
      <c r="V502" s="4">
        <f t="shared" ca="1" si="149"/>
        <v>0</v>
      </c>
      <c r="W502" s="13">
        <f t="shared" ca="1" si="150"/>
        <v>27737.338673846709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210</v>
      </c>
      <c r="M503" s="7">
        <f t="shared" ca="1" si="140"/>
        <v>790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20.246078762609113</v>
      </c>
      <c r="R503" s="94">
        <f t="shared" ca="1" si="145"/>
        <v>2.0246078762609114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1533.8460417708486</v>
      </c>
      <c r="V503" s="4">
        <f t="shared" ca="1" si="149"/>
        <v>0</v>
      </c>
      <c r="W503" s="13">
        <f t="shared" ca="1" si="150"/>
        <v>25198.979893378211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192</v>
      </c>
      <c r="M504" s="7">
        <f t="shared" ca="1" si="140"/>
        <v>808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1515.8460417708486</v>
      </c>
      <c r="V504" s="4">
        <f t="shared" ca="1" si="149"/>
        <v>0</v>
      </c>
      <c r="W504" s="13">
        <f t="shared" ca="1" si="150"/>
        <v>22660.62111290971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174</v>
      </c>
      <c r="M505" s="7">
        <f t="shared" ca="1" si="140"/>
        <v>826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1497.8460417708486</v>
      </c>
      <c r="V505" s="4">
        <f t="shared" ca="1" si="149"/>
        <v>0</v>
      </c>
      <c r="W505" s="13">
        <f t="shared" ca="1" si="150"/>
        <v>20122.262332441209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213</v>
      </c>
      <c r="M506" s="7">
        <f t="shared" ca="1" si="140"/>
        <v>787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20.246078762609113</v>
      </c>
      <c r="R506" s="94">
        <f t="shared" ca="1" si="145"/>
        <v>2.0246078762609114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1536.8460417708486</v>
      </c>
      <c r="V506" s="4">
        <f t="shared" ca="1" si="149"/>
        <v>0</v>
      </c>
      <c r="W506" s="13">
        <f t="shared" ca="1" si="150"/>
        <v>35537.022926559017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195</v>
      </c>
      <c r="M507" s="7">
        <f t="shared" ca="1" si="140"/>
        <v>805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1518.8460417708486</v>
      </c>
      <c r="V507" s="4">
        <f t="shared" ca="1" si="149"/>
        <v>0</v>
      </c>
      <c r="W507" s="13">
        <f t="shared" ca="1" si="150"/>
        <v>32998.664146090508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177</v>
      </c>
      <c r="M508" s="7">
        <f t="shared" ca="1" si="140"/>
        <v>823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1500.8460417708486</v>
      </c>
      <c r="V508" s="4">
        <f t="shared" ca="1" si="149"/>
        <v>0</v>
      </c>
      <c r="W508" s="13">
        <f t="shared" ca="1" si="150"/>
        <v>30460.305365622015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159</v>
      </c>
      <c r="M509" s="7">
        <f t="shared" ca="1" si="140"/>
        <v>841</v>
      </c>
      <c r="N509" s="44">
        <f t="shared" ca="1" si="141"/>
        <v>8</v>
      </c>
      <c r="O509" s="94">
        <f t="shared" ca="1" si="142"/>
        <v>2.2453575181263927</v>
      </c>
      <c r="P509" s="94">
        <f t="shared" ca="1" si="143"/>
        <v>22.453575181263933</v>
      </c>
      <c r="Q509" s="94">
        <f t="shared" ca="1" si="144"/>
        <v>21.129077330071038</v>
      </c>
      <c r="R509" s="94">
        <f t="shared" ca="1" si="145"/>
        <v>2.1791326255667487</v>
      </c>
      <c r="S509" s="94">
        <f t="shared" ca="1" si="146"/>
        <v>2.2453575181263927</v>
      </c>
      <c r="T509" s="4">
        <f t="shared" ca="1" si="147"/>
        <v>0</v>
      </c>
      <c r="U509" s="46">
        <f t="shared" ca="1" si="148"/>
        <v>1598.6020537653815</v>
      </c>
      <c r="V509" s="4">
        <f t="shared" ca="1" si="149"/>
        <v>0</v>
      </c>
      <c r="W509" s="13">
        <f t="shared" ca="1" si="150"/>
        <v>27921.946585153513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141</v>
      </c>
      <c r="M510" s="7">
        <f t="shared" ca="1" si="140"/>
        <v>859</v>
      </c>
      <c r="N510" s="44">
        <f t="shared" ca="1" si="141"/>
        <v>8</v>
      </c>
      <c r="O510" s="94">
        <f t="shared" ca="1" si="142"/>
        <v>2.2453575181263927</v>
      </c>
      <c r="P510" s="94">
        <f t="shared" ca="1" si="143"/>
        <v>22.453575181263933</v>
      </c>
      <c r="Q510" s="94">
        <f t="shared" ca="1" si="144"/>
        <v>22.453575181263933</v>
      </c>
      <c r="R510" s="94">
        <f t="shared" ca="1" si="145"/>
        <v>2.2453575181263932</v>
      </c>
      <c r="S510" s="94">
        <f t="shared" ca="1" si="146"/>
        <v>2.2453575181263927</v>
      </c>
      <c r="T510" s="4">
        <f t="shared" ca="1" si="147"/>
        <v>0</v>
      </c>
      <c r="U510" s="46">
        <f t="shared" ca="1" si="148"/>
        <v>1580.6020537653815</v>
      </c>
      <c r="V510" s="4">
        <f t="shared" ca="1" si="149"/>
        <v>0</v>
      </c>
      <c r="W510" s="13">
        <f t="shared" ca="1" si="150"/>
        <v>25383.587804685012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123</v>
      </c>
      <c r="M511" s="7">
        <f t="shared" ca="1" si="140"/>
        <v>877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22.453575181263933</v>
      </c>
      <c r="Q511" s="94">
        <f t="shared" ca="1" si="144"/>
        <v>22.453575181263933</v>
      </c>
      <c r="R511" s="94">
        <f t="shared" ca="1" si="145"/>
        <v>2.2453575181263932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1562.6020537653815</v>
      </c>
      <c r="V511" s="4">
        <f t="shared" ca="1" si="149"/>
        <v>0</v>
      </c>
      <c r="W511" s="13">
        <f t="shared" ca="1" si="150"/>
        <v>22845.229024216511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105</v>
      </c>
      <c r="M512" s="7">
        <f t="shared" ca="1" si="140"/>
        <v>895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1544.6020537653815</v>
      </c>
      <c r="V512" s="4">
        <f t="shared" ca="1" si="149"/>
        <v>0</v>
      </c>
      <c r="W512" s="13">
        <f t="shared" ca="1" si="150"/>
        <v>20306.87024374801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87</v>
      </c>
      <c r="M513" s="7">
        <f t="shared" ca="1" si="140"/>
        <v>913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1526.6020537653815</v>
      </c>
      <c r="V513" s="4">
        <f t="shared" ca="1" si="149"/>
        <v>0</v>
      </c>
      <c r="W513" s="13">
        <f t="shared" ca="1" si="150"/>
        <v>17768.511463279508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213</v>
      </c>
      <c r="M514" s="7">
        <f t="shared" ca="1" si="140"/>
        <v>787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20.246078762609113</v>
      </c>
      <c r="R514" s="94">
        <f t="shared" ca="1" si="145"/>
        <v>2.0246078762609114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1536.8460417708486</v>
      </c>
      <c r="V514" s="4">
        <f t="shared" ca="1" si="149"/>
        <v>0</v>
      </c>
      <c r="W514" s="13">
        <f t="shared" ca="1" si="150"/>
        <v>20122.262332441205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195</v>
      </c>
      <c r="M515" s="7">
        <f t="shared" ca="1" si="140"/>
        <v>805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1518.8460417708486</v>
      </c>
      <c r="V515" s="4">
        <f t="shared" ca="1" si="149"/>
        <v>0</v>
      </c>
      <c r="W515" s="13">
        <f t="shared" ca="1" si="150"/>
        <v>17583.903551972704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177</v>
      </c>
      <c r="M516" s="7">
        <f t="shared" ca="1" si="140"/>
        <v>823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1500.8460417708486</v>
      </c>
      <c r="V516" s="4">
        <f t="shared" ca="1" si="149"/>
        <v>0</v>
      </c>
      <c r="W516" s="13">
        <f t="shared" ca="1" si="150"/>
        <v>15045.544771504205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159</v>
      </c>
      <c r="M517" s="7">
        <f t="shared" ca="1" si="140"/>
        <v>841</v>
      </c>
      <c r="N517" s="44">
        <f t="shared" ca="1" si="141"/>
        <v>8</v>
      </c>
      <c r="O517" s="94">
        <f t="shared" ca="1" si="142"/>
        <v>2.2453575181263927</v>
      </c>
      <c r="P517" s="94">
        <f t="shared" ca="1" si="143"/>
        <v>22.453575181263933</v>
      </c>
      <c r="Q517" s="94">
        <f t="shared" ca="1" si="144"/>
        <v>21.129077330071038</v>
      </c>
      <c r="R517" s="94">
        <f t="shared" ca="1" si="145"/>
        <v>2.1791326255667487</v>
      </c>
      <c r="S517" s="94">
        <f t="shared" ca="1" si="146"/>
        <v>2.2453575181263927</v>
      </c>
      <c r="T517" s="4">
        <f t="shared" ca="1" si="147"/>
        <v>0</v>
      </c>
      <c r="U517" s="46">
        <f t="shared" ca="1" si="148"/>
        <v>1598.6020537653815</v>
      </c>
      <c r="V517" s="4">
        <f t="shared" ca="1" si="149"/>
        <v>0</v>
      </c>
      <c r="W517" s="13">
        <f t="shared" ca="1" si="150"/>
        <v>12507.185991035703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141</v>
      </c>
      <c r="M518" s="7">
        <f t="shared" ca="1" si="140"/>
        <v>859</v>
      </c>
      <c r="N518" s="44">
        <f t="shared" ca="1" si="141"/>
        <v>8</v>
      </c>
      <c r="O518" s="94">
        <f t="shared" ca="1" si="142"/>
        <v>2.2453575181263927</v>
      </c>
      <c r="P518" s="94">
        <f t="shared" ca="1" si="143"/>
        <v>22.453575181263933</v>
      </c>
      <c r="Q518" s="94">
        <f t="shared" ca="1" si="144"/>
        <v>22.453575181263933</v>
      </c>
      <c r="R518" s="94">
        <f t="shared" ca="1" si="145"/>
        <v>2.2453575181263932</v>
      </c>
      <c r="S518" s="94">
        <f t="shared" ca="1" si="146"/>
        <v>2.2453575181263927</v>
      </c>
      <c r="T518" s="4">
        <f t="shared" ca="1" si="147"/>
        <v>0</v>
      </c>
      <c r="U518" s="46">
        <f t="shared" ca="1" si="148"/>
        <v>1580.6020537653815</v>
      </c>
      <c r="V518" s="4">
        <f t="shared" ca="1" si="149"/>
        <v>0</v>
      </c>
      <c r="W518" s="13">
        <f t="shared" ca="1" si="150"/>
        <v>9968.8272105672022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123</v>
      </c>
      <c r="M519" s="7">
        <f t="shared" ca="1" si="140"/>
        <v>877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22.453575181263933</v>
      </c>
      <c r="Q519" s="94">
        <f t="shared" ca="1" si="144"/>
        <v>22.453575181263933</v>
      </c>
      <c r="R519" s="94">
        <f t="shared" ca="1" si="145"/>
        <v>2.2453575181263932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1562.6020537653815</v>
      </c>
      <c r="V519" s="4">
        <f t="shared" ca="1" si="149"/>
        <v>0</v>
      </c>
      <c r="W519" s="13">
        <f t="shared" ca="1" si="150"/>
        <v>7430.4684300987028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105</v>
      </c>
      <c r="M520" s="7">
        <f t="shared" ca="1" si="140"/>
        <v>895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1544.6020537653815</v>
      </c>
      <c r="V520" s="4">
        <f t="shared" ca="1" si="149"/>
        <v>0</v>
      </c>
      <c r="W520" s="13">
        <f t="shared" ca="1" si="150"/>
        <v>4892.1096496302016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87</v>
      </c>
      <c r="M521" s="7">
        <f t="shared" ca="1" si="140"/>
        <v>913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1526.6020537653815</v>
      </c>
      <c r="V521" s="4">
        <f t="shared" ca="1" si="149"/>
        <v>0</v>
      </c>
      <c r="W521" s="13">
        <f t="shared" ca="1" si="150"/>
        <v>2353.7508691617008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22.453575181263933</v>
      </c>
      <c r="R522" s="94">
        <f t="shared" ca="1" si="145"/>
        <v>2.2453575181263932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1565.6020537653815</v>
      </c>
      <c r="V522" s="4">
        <f t="shared" ca="1" si="149"/>
        <v>0</v>
      </c>
      <c r="W522" s="13">
        <f t="shared" ca="1" si="150"/>
        <v>17768.511463279505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1547.6020537653815</v>
      </c>
      <c r="V523" s="4">
        <f t="shared" ca="1" si="149"/>
        <v>0</v>
      </c>
      <c r="W523" s="13">
        <f t="shared" ca="1" si="150"/>
        <v>15230.152682811004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1529.6020537653815</v>
      </c>
      <c r="V524" s="4">
        <f t="shared" ca="1" si="149"/>
        <v>0</v>
      </c>
      <c r="W524" s="13">
        <f t="shared" ca="1" si="150"/>
        <v>12691.793902342504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1511.6020537653815</v>
      </c>
      <c r="V525" s="4">
        <f t="shared" ca="1" si="149"/>
        <v>0</v>
      </c>
      <c r="W525" s="13">
        <f t="shared" ca="1" si="150"/>
        <v>10153.435121874003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2.4463826226525924</v>
      </c>
      <c r="P526" s="94">
        <f t="shared" ca="1" si="143"/>
        <v>22.654600285790131</v>
      </c>
      <c r="Q526" s="94">
        <f t="shared" ca="1" si="144"/>
        <v>22.453575181263933</v>
      </c>
      <c r="R526" s="94">
        <f t="shared" ca="1" si="145"/>
        <v>2.2554087733527033</v>
      </c>
      <c r="S526" s="94">
        <f t="shared" ca="1" si="146"/>
        <v>2.4463826226525924</v>
      </c>
      <c r="T526" s="4">
        <f t="shared" ca="1" si="147"/>
        <v>0</v>
      </c>
      <c r="U526" s="46">
        <f t="shared" ca="1" si="148"/>
        <v>1599.0149740949055</v>
      </c>
      <c r="V526" s="4">
        <f t="shared" ca="1" si="149"/>
        <v>0</v>
      </c>
      <c r="W526" s="13">
        <f t="shared" ca="1" si="150"/>
        <v>7615.0763414055018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2.4463826226525924</v>
      </c>
      <c r="P527" s="94">
        <f t="shared" ca="1" si="143"/>
        <v>24.463826226525924</v>
      </c>
      <c r="Q527" s="94">
        <f t="shared" ca="1" si="144"/>
        <v>24.262801121999725</v>
      </c>
      <c r="R527" s="94">
        <f t="shared" ca="1" si="145"/>
        <v>2.4363313674262828</v>
      </c>
      <c r="S527" s="94">
        <f t="shared" ca="1" si="146"/>
        <v>2.4463826226525924</v>
      </c>
      <c r="T527" s="4">
        <f t="shared" ca="1" si="147"/>
        <v>0</v>
      </c>
      <c r="U527" s="46">
        <f t="shared" ca="1" si="148"/>
        <v>1581.0149740949055</v>
      </c>
      <c r="V527" s="4">
        <f t="shared" ca="1" si="149"/>
        <v>0</v>
      </c>
      <c r="W527" s="13">
        <f t="shared" ca="1" si="150"/>
        <v>5076.7175609370015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24.463826226525924</v>
      </c>
      <c r="R528" s="94">
        <f t="shared" ca="1" si="145"/>
        <v>2.4463826226525924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1563.0149740949055</v>
      </c>
      <c r="V528" s="4">
        <f t="shared" ca="1" si="149"/>
        <v>0</v>
      </c>
      <c r="W528" s="13">
        <f t="shared" ca="1" si="150"/>
        <v>2538.3587804685008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1545.0149740949055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0.99999999999999933</v>
      </c>
      <c r="O531" s="44"/>
      <c r="P531" s="44"/>
      <c r="Q531" s="44"/>
      <c r="R531" s="44"/>
      <c r="S531" s="44" t="s">
        <v>336</v>
      </c>
      <c r="T531" s="4">
        <f ca="1">SUM(T18:T529)</f>
        <v>2.0378402021526236</v>
      </c>
      <c r="U531" t="s">
        <v>159</v>
      </c>
      <c r="V531" s="4">
        <f ca="1">SUM(V18:V529)</f>
        <v>1518.1902317488048</v>
      </c>
      <c r="W531" t="s">
        <v>337</v>
      </c>
      <c r="X531" s="4">
        <f ca="1">SUM(X18:X529)</f>
        <v>21836.86092195785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436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122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114</v>
      </c>
      <c r="D537" t="s">
        <v>150</v>
      </c>
      <c r="E537" s="2">
        <f ca="1">Set2TA</f>
        <v>0.17</v>
      </c>
      <c r="F537" s="2"/>
      <c r="I537" t="s">
        <v>98</v>
      </c>
      <c r="J537">
        <f ca="1">TRUNC(J535*K535+J536*K536)</f>
        <v>370</v>
      </c>
    </row>
    <row r="538" spans="1:31">
      <c r="A538" t="s">
        <v>361</v>
      </c>
      <c r="B538">
        <f ca="1">Set2WSStoreTP</f>
        <v>120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1.1859999999999999</v>
      </c>
    </row>
    <row r="539" spans="1:31">
      <c r="A539" t="s">
        <v>310</v>
      </c>
      <c r="B539">
        <f ca="1">TRUNC(10*(1+B538/100))</f>
        <v>22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2093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165</v>
      </c>
      <c r="K543">
        <f ca="1">FLOOR((J543+J537)*L540, 1)</f>
        <v>586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165</v>
      </c>
      <c r="K544">
        <f ca="1">IF(J544&gt;0, FLOOR((J544+$J$537) * IF(VLOOKUP($A$535, WeaponskillData, MATCH("FTPCarry", WeaponskillDataCols, 0), 0)=1, $L$540, 1), 1), 0)</f>
        <v>586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1.1000000000000001</v>
      </c>
      <c r="V545" s="35"/>
    </row>
    <row r="546" spans="1:24">
      <c r="I546" t="s">
        <v>137</v>
      </c>
      <c r="J546">
        <f ca="1">Data!E178</f>
        <v>116</v>
      </c>
      <c r="K546">
        <f ca="1">IF(J546&gt;0, FLOOR((J546+$J$537) * IF(VLOOKUP($A$535, WeaponskillData, MATCH("FTPCarry", WeaponskillDataCols, 0), 0)=1, $L$540, 1), 1), 0)</f>
        <v>532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14.964426877470355</v>
      </c>
      <c r="K547" s="31" t="s">
        <v>565</v>
      </c>
      <c r="L547" s="6">
        <f ca="1">Data!E94</f>
        <v>4.1003999999999996</v>
      </c>
      <c r="M547" s="6">
        <f ca="1">Data!E110</f>
        <v>5.1204000000000001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4.1003999999999996</v>
      </c>
      <c r="M548" s="6">
        <f ca="1">Data!E172</f>
        <v>5.1204000000000001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382</v>
      </c>
      <c r="M551" s="7">
        <f t="shared" ref="M551:M614" ca="1" si="158">MAX(Set2MinTP-(L551+Set2Regain), 0)</f>
        <v>618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1.8400154947923648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17.425868077386049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15.15253204613165</v>
      </c>
      <c r="R551" s="94">
        <f t="shared" ref="R551:R614" ca="1" si="163">(P551+Q551)/20</f>
        <v>1.6289200061758848</v>
      </c>
      <c r="S551" s="94">
        <f t="shared" ref="S551:S614" ca="1" si="164">R551*Set2ConserveTP + O551*(1-Set2ConserveTP)</f>
        <v>1.8400154947923648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1640.1775001065089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21644.371439999995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360</v>
      </c>
      <c r="M552" s="7">
        <f t="shared" ca="1" si="158"/>
        <v>640</v>
      </c>
      <c r="N552" s="44">
        <f t="shared" ca="1" si="159"/>
        <v>6</v>
      </c>
      <c r="O552" s="94">
        <f t="shared" ca="1" si="160"/>
        <v>1.8400154947923648</v>
      </c>
      <c r="P552" s="94">
        <f t="shared" ca="1" si="161"/>
        <v>18.400154947923649</v>
      </c>
      <c r="Q552" s="94">
        <f t="shared" ca="1" si="162"/>
        <v>18.400154947923649</v>
      </c>
      <c r="R552" s="94">
        <f t="shared" ca="1" si="163"/>
        <v>1.840015494792365</v>
      </c>
      <c r="S552" s="94">
        <f t="shared" ca="1" si="164"/>
        <v>1.8400154947923648</v>
      </c>
      <c r="T552" s="4">
        <f t="shared" ca="1" si="165"/>
        <v>0</v>
      </c>
      <c r="U552" s="46">
        <f t="shared" ca="1" si="166"/>
        <v>1618.1775001065089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19241.537039999996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338</v>
      </c>
      <c r="M553" s="7">
        <f t="shared" ca="1" si="158"/>
        <v>662</v>
      </c>
      <c r="N553" s="44">
        <f t="shared" ca="1" si="159"/>
        <v>6</v>
      </c>
      <c r="O553" s="94">
        <f t="shared" ca="1" si="160"/>
        <v>1.8400154947923648</v>
      </c>
      <c r="P553" s="94">
        <f t="shared" ca="1" si="161"/>
        <v>18.400154947923649</v>
      </c>
      <c r="Q553" s="94">
        <f t="shared" ca="1" si="162"/>
        <v>18.400154947923649</v>
      </c>
      <c r="R553" s="94">
        <f t="shared" ca="1" si="163"/>
        <v>1.840015494792365</v>
      </c>
      <c r="S553" s="94">
        <f t="shared" ca="1" si="164"/>
        <v>1.8400154947923648</v>
      </c>
      <c r="T553" s="4">
        <f t="shared" ca="1" si="165"/>
        <v>0</v>
      </c>
      <c r="U553" s="46">
        <f t="shared" ca="1" si="166"/>
        <v>1596.1775001065089</v>
      </c>
      <c r="V553" s="4">
        <f t="shared" ca="1" si="167"/>
        <v>0</v>
      </c>
      <c r="W553" s="13">
        <f t="shared" ca="1" si="170"/>
        <v>16838.702639999996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0.3690092164933208</v>
      </c>
      <c r="L554" s="13">
        <f t="shared" ca="1" si="157"/>
        <v>316</v>
      </c>
      <c r="M554" s="7">
        <f t="shared" ca="1" si="158"/>
        <v>684</v>
      </c>
      <c r="N554" s="44">
        <f t="shared" ca="1" si="159"/>
        <v>6</v>
      </c>
      <c r="O554" s="94">
        <f t="shared" ca="1" si="160"/>
        <v>1.8400154947923648</v>
      </c>
      <c r="P554" s="94">
        <f t="shared" ca="1" si="161"/>
        <v>18.400154947923649</v>
      </c>
      <c r="Q554" s="94">
        <f t="shared" ca="1" si="162"/>
        <v>18.400154947923649</v>
      </c>
      <c r="R554" s="94">
        <f t="shared" ca="1" si="163"/>
        <v>1.840015494792365</v>
      </c>
      <c r="S554" s="94">
        <f t="shared" ca="1" si="164"/>
        <v>1.8400154947923648</v>
      </c>
      <c r="T554" s="4">
        <f t="shared" ca="1" si="165"/>
        <v>0.6789826760689005</v>
      </c>
      <c r="U554" s="46">
        <f t="shared" ca="1" si="166"/>
        <v>1574.1775001065089</v>
      </c>
      <c r="V554" s="4">
        <f t="shared" ca="1" si="167"/>
        <v>580.88600593571732</v>
      </c>
      <c r="W554" s="13">
        <f t="shared" ca="1" si="170"/>
        <v>14435.868239999998</v>
      </c>
      <c r="X554" s="4">
        <f t="shared" ca="1" si="168"/>
        <v>5326.968428643213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1.490946329265944E-2</v>
      </c>
      <c r="L555" s="13">
        <f t="shared" ca="1" si="157"/>
        <v>294</v>
      </c>
      <c r="M555" s="7">
        <f t="shared" ca="1" si="158"/>
        <v>706</v>
      </c>
      <c r="N555" s="44">
        <f t="shared" ca="1" si="159"/>
        <v>6</v>
      </c>
      <c r="O555" s="94">
        <f t="shared" ca="1" si="160"/>
        <v>1.8400154947923648</v>
      </c>
      <c r="P555" s="94">
        <f t="shared" ca="1" si="161"/>
        <v>18.400154947923649</v>
      </c>
      <c r="Q555" s="94">
        <f t="shared" ca="1" si="162"/>
        <v>18.400154947923649</v>
      </c>
      <c r="R555" s="94">
        <f t="shared" ca="1" si="163"/>
        <v>1.840015494792365</v>
      </c>
      <c r="S555" s="94">
        <f t="shared" ca="1" si="164"/>
        <v>1.8400154947923648</v>
      </c>
      <c r="T555" s="4">
        <f t="shared" ca="1" si="165"/>
        <v>2.7433643477531359E-2</v>
      </c>
      <c r="U555" s="46">
        <f t="shared" ca="1" si="166"/>
        <v>1552.1775001065089</v>
      </c>
      <c r="V555" s="4">
        <f t="shared" ca="1" si="167"/>
        <v>23.142133461529887</v>
      </c>
      <c r="W555" s="13">
        <f t="shared" ca="1" si="170"/>
        <v>12033.033839999998</v>
      </c>
      <c r="X555" s="4">
        <f t="shared" ca="1" si="168"/>
        <v>179.40607633680884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2.259009589796887E-4</v>
      </c>
      <c r="L556" s="13">
        <f t="shared" ca="1" si="157"/>
        <v>272</v>
      </c>
      <c r="M556" s="7">
        <f t="shared" ca="1" si="158"/>
        <v>728</v>
      </c>
      <c r="N556" s="44">
        <f t="shared" ca="1" si="159"/>
        <v>6</v>
      </c>
      <c r="O556" s="94">
        <f t="shared" ca="1" si="160"/>
        <v>1.8400154947923648</v>
      </c>
      <c r="P556" s="94">
        <f t="shared" ca="1" si="161"/>
        <v>18.400154947923649</v>
      </c>
      <c r="Q556" s="94">
        <f t="shared" ca="1" si="162"/>
        <v>18.400154947923649</v>
      </c>
      <c r="R556" s="94">
        <f t="shared" ca="1" si="163"/>
        <v>1.840015494792365</v>
      </c>
      <c r="S556" s="94">
        <f t="shared" ca="1" si="164"/>
        <v>1.8400154947923648</v>
      </c>
      <c r="T556" s="4">
        <f t="shared" ca="1" si="165"/>
        <v>4.156612648110816E-4</v>
      </c>
      <c r="U556" s="46">
        <f t="shared" ca="1" si="166"/>
        <v>1530.1775001065089</v>
      </c>
      <c r="V556" s="4">
        <f t="shared" ca="1" si="167"/>
        <v>0.34566856468320306</v>
      </c>
      <c r="W556" s="13">
        <f t="shared" ca="1" si="170"/>
        <v>9630.1994399999985</v>
      </c>
      <c r="X556" s="4">
        <f t="shared" ca="1" si="168"/>
        <v>2.1754712886616607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1.5212185789878041E-6</v>
      </c>
      <c r="L557" s="13">
        <f t="shared" ca="1" si="157"/>
        <v>250</v>
      </c>
      <c r="M557" s="7">
        <f t="shared" ca="1" si="158"/>
        <v>750</v>
      </c>
      <c r="N557" s="44">
        <f t="shared" ca="1" si="159"/>
        <v>7</v>
      </c>
      <c r="O557" s="94">
        <f t="shared" ca="1" si="160"/>
        <v>2.0344056070903553</v>
      </c>
      <c r="P557" s="94">
        <f t="shared" ca="1" si="161"/>
        <v>20.344056070903559</v>
      </c>
      <c r="Q557" s="94">
        <f t="shared" ca="1" si="162"/>
        <v>19.760885734009584</v>
      </c>
      <c r="R557" s="94">
        <f t="shared" ca="1" si="163"/>
        <v>2.0052470902456569</v>
      </c>
      <c r="S557" s="94">
        <f t="shared" ca="1" si="164"/>
        <v>2.0344056070903553</v>
      </c>
      <c r="T557" s="4">
        <f t="shared" ca="1" si="165"/>
        <v>3.0947756067028114E-6</v>
      </c>
      <c r="U557" s="46">
        <f t="shared" ca="1" si="166"/>
        <v>1612.6970069562751</v>
      </c>
      <c r="V557" s="4">
        <f t="shared" ca="1" si="167"/>
        <v>2.4532646492599099E-3</v>
      </c>
      <c r="W557" s="13">
        <f t="shared" ca="1" si="170"/>
        <v>7227.3650399999988</v>
      </c>
      <c r="X557" s="4">
        <f t="shared" ca="1" si="168"/>
        <v>1.0994401975974932E-2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3.8414610580500142E-9</v>
      </c>
      <c r="L558" s="13">
        <f ca="1">MAX((G558+H558)*Set2WSTP + I558*$B$539, Set2SaveTP)</f>
        <v>228</v>
      </c>
      <c r="M558" s="7">
        <f t="shared" ca="1" si="158"/>
        <v>772</v>
      </c>
      <c r="N558" s="44">
        <f t="shared" ca="1" si="159"/>
        <v>7</v>
      </c>
      <c r="O558" s="94">
        <f ca="1">VLOOKUP(N558, AvgRoundsSet2, 2)</f>
        <v>2.0344056070903553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20.344056070903559</v>
      </c>
      <c r="Q558" s="94">
        <f t="shared" ca="1" si="162"/>
        <v>20.344056070903559</v>
      </c>
      <c r="R558" s="94">
        <f t="shared" ca="1" si="163"/>
        <v>2.0344056070903558</v>
      </c>
      <c r="S558" s="94">
        <f t="shared" ca="1" si="164"/>
        <v>2.0344056070903553</v>
      </c>
      <c r="T558" s="4">
        <f t="shared" ca="1" si="165"/>
        <v>7.8150899159161971E-9</v>
      </c>
      <c r="U558" s="46">
        <f t="shared" ca="1" si="166"/>
        <v>1590.6970069562751</v>
      </c>
      <c r="V558" s="4">
        <f ca="1">U558*K558</f>
        <v>6.1106006073792435E-6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4824.530639999999</v>
      </c>
      <c r="X558" s="4">
        <f t="shared" ca="1" si="168"/>
        <v>1.8533246576929109E-5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268</v>
      </c>
      <c r="M559" s="7">
        <f t="shared" ca="1" si="158"/>
        <v>732</v>
      </c>
      <c r="N559" s="44">
        <f t="shared" ca="1" si="159"/>
        <v>6</v>
      </c>
      <c r="O559" s="94">
        <f t="shared" ca="1" si="160"/>
        <v>1.8400154947923648</v>
      </c>
      <c r="P559" s="94">
        <f t="shared" ca="1" si="161"/>
        <v>18.400154947923649</v>
      </c>
      <c r="Q559" s="94">
        <f t="shared" ca="1" si="162"/>
        <v>18.400154947923649</v>
      </c>
      <c r="R559" s="94">
        <f t="shared" ca="1" si="163"/>
        <v>1.840015494792365</v>
      </c>
      <c r="S559" s="94">
        <f t="shared" ca="1" si="164"/>
        <v>1.8400154947923648</v>
      </c>
      <c r="T559" s="4">
        <f t="shared" ca="1" si="165"/>
        <v>0</v>
      </c>
      <c r="U559" s="46">
        <f t="shared" ca="1" si="166"/>
        <v>1526.1775001065089</v>
      </c>
      <c r="V559" s="4">
        <f t="shared" ca="1" si="167"/>
        <v>0</v>
      </c>
      <c r="W559" s="13">
        <f t="shared" ca="1" si="170"/>
        <v>19462.958639999997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246</v>
      </c>
      <c r="M560" s="7">
        <f t="shared" ca="1" si="158"/>
        <v>754</v>
      </c>
      <c r="N560" s="44">
        <f t="shared" ca="1" si="159"/>
        <v>7</v>
      </c>
      <c r="O560" s="94">
        <f t="shared" ca="1" si="160"/>
        <v>2.0344056070903553</v>
      </c>
      <c r="P560" s="94">
        <f t="shared" ca="1" si="161"/>
        <v>20.344056070903559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20.344056070903559</v>
      </c>
      <c r="R560" s="94">
        <f ca="1">(P560+Q560)/20</f>
        <v>2.0344056070903558</v>
      </c>
      <c r="S560" s="94">
        <f t="shared" ca="1" si="164"/>
        <v>2.0344056070903553</v>
      </c>
      <c r="T560" s="4">
        <f t="shared" ca="1" si="165"/>
        <v>0</v>
      </c>
      <c r="U560" s="46">
        <f t="shared" ca="1" si="166"/>
        <v>1608.6970069562751</v>
      </c>
      <c r="V560" s="4">
        <f t="shared" ca="1" si="167"/>
        <v>0</v>
      </c>
      <c r="W560" s="13">
        <f t="shared" ca="1" si="170"/>
        <v>17060.124239999997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224</v>
      </c>
      <c r="M561" s="7">
        <f t="shared" ca="1" si="158"/>
        <v>776</v>
      </c>
      <c r="N561" s="44">
        <f t="shared" ca="1" si="159"/>
        <v>7</v>
      </c>
      <c r="O561" s="94">
        <f ca="1">VLOOKUP(N561, AvgRoundsSet2, 2)</f>
        <v>2.0344056070903553</v>
      </c>
      <c r="P561" s="94">
        <f t="shared" ca="1" si="161"/>
        <v>20.344056070903559</v>
      </c>
      <c r="Q561" s="94">
        <f t="shared" ca="1" si="162"/>
        <v>20.344056070903559</v>
      </c>
      <c r="R561" s="94">
        <f t="shared" ca="1" si="163"/>
        <v>2.0344056070903558</v>
      </c>
      <c r="S561" s="94">
        <f t="shared" ca="1" si="164"/>
        <v>2.0344056070903553</v>
      </c>
      <c r="T561" s="4">
        <f t="shared" ca="1" si="165"/>
        <v>0</v>
      </c>
      <c r="U561" s="46">
        <f t="shared" ca="1" si="166"/>
        <v>1586.6970069562751</v>
      </c>
      <c r="V561" s="4">
        <f t="shared" ca="1" si="167"/>
        <v>0</v>
      </c>
      <c r="W561" s="13">
        <f t="shared" ca="1" si="170"/>
        <v>14657.289839999998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3.7273658231648599E-3</v>
      </c>
      <c r="L562" s="13">
        <f t="shared" ca="1" si="157"/>
        <v>202</v>
      </c>
      <c r="M562" s="7">
        <f t="shared" ca="1" si="158"/>
        <v>798</v>
      </c>
      <c r="N562" s="44">
        <f t="shared" ca="1" si="159"/>
        <v>7</v>
      </c>
      <c r="O562" s="94">
        <f t="shared" ca="1" si="160"/>
        <v>2.0344056070903553</v>
      </c>
      <c r="P562" s="94">
        <f t="shared" ca="1" si="161"/>
        <v>20.344056070903559</v>
      </c>
      <c r="Q562" s="94">
        <f t="shared" ca="1" si="162"/>
        <v>20.344056070903559</v>
      </c>
      <c r="R562" s="94">
        <f t="shared" ca="1" si="163"/>
        <v>2.0344056070903558</v>
      </c>
      <c r="S562" s="94">
        <f t="shared" ca="1" si="164"/>
        <v>2.0344056070903553</v>
      </c>
      <c r="T562" s="4">
        <f t="shared" ca="1" si="165"/>
        <v>7.5829739303235489E-3</v>
      </c>
      <c r="U562" s="46">
        <f t="shared" ca="1" si="166"/>
        <v>1564.6970069562751</v>
      </c>
      <c r="V562" s="4">
        <f t="shared" ca="1" si="167"/>
        <v>5.8321981473371691</v>
      </c>
      <c r="W562" s="13">
        <f t="shared" ca="1" si="170"/>
        <v>12254.455439999998</v>
      </c>
      <c r="X562" s="4">
        <f t="shared" ca="1" si="168"/>
        <v>45.676838388552689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1.5060063931979247E-4</v>
      </c>
      <c r="L563" s="13">
        <f t="shared" ca="1" si="157"/>
        <v>180</v>
      </c>
      <c r="M563" s="7">
        <f t="shared" ca="1" si="158"/>
        <v>820</v>
      </c>
      <c r="N563" s="44">
        <f t="shared" ca="1" si="159"/>
        <v>7</v>
      </c>
      <c r="O563" s="94">
        <f t="shared" ca="1" si="160"/>
        <v>2.0344056070903553</v>
      </c>
      <c r="P563" s="94">
        <f t="shared" ca="1" si="161"/>
        <v>20.344056070903559</v>
      </c>
      <c r="Q563" s="94">
        <f t="shared" ca="1" si="162"/>
        <v>20.344056070903559</v>
      </c>
      <c r="R563" s="94">
        <f t="shared" ca="1" si="163"/>
        <v>2.0344056070903558</v>
      </c>
      <c r="S563" s="94">
        <f t="shared" ca="1" si="164"/>
        <v>2.0344056070903553</v>
      </c>
      <c r="T563" s="4">
        <f t="shared" ca="1" si="165"/>
        <v>3.0638278506357807E-4</v>
      </c>
      <c r="U563" s="46">
        <f t="shared" ca="1" si="166"/>
        <v>1542.6970069562751</v>
      </c>
      <c r="V563" s="4">
        <f t="shared" ca="1" si="167"/>
        <v>0.23233115552434538</v>
      </c>
      <c r="W563" s="13">
        <f t="shared" ca="1" si="170"/>
        <v>9851.6210399999982</v>
      </c>
      <c r="X563" s="4">
        <f t="shared" ca="1" si="168"/>
        <v>1.4836604269603186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2.2818278684817061E-6</v>
      </c>
      <c r="L564" s="13">
        <f t="shared" ca="1" si="157"/>
        <v>158</v>
      </c>
      <c r="M564" s="7">
        <f t="shared" ca="1" si="158"/>
        <v>842</v>
      </c>
      <c r="N564" s="44">
        <f t="shared" ca="1" si="159"/>
        <v>7</v>
      </c>
      <c r="O564" s="94">
        <f t="shared" ca="1" si="160"/>
        <v>2.0344056070903553</v>
      </c>
      <c r="P564" s="94">
        <f t="shared" ca="1" si="161"/>
        <v>20.344056070903559</v>
      </c>
      <c r="Q564" s="94">
        <f t="shared" ca="1" si="162"/>
        <v>20.344056070903559</v>
      </c>
      <c r="R564" s="94">
        <f t="shared" ca="1" si="163"/>
        <v>2.0344056070903558</v>
      </c>
      <c r="S564" s="94">
        <f t="shared" ca="1" si="164"/>
        <v>2.0344056070903553</v>
      </c>
      <c r="T564" s="4">
        <f t="shared" ca="1" si="165"/>
        <v>4.6421634100542171E-6</v>
      </c>
      <c r="U564" s="46">
        <f t="shared" ca="1" si="166"/>
        <v>1520.6970069562751</v>
      </c>
      <c r="V564" s="4">
        <f t="shared" ca="1" si="167"/>
        <v>3.4699688099895476E-3</v>
      </c>
      <c r="W564" s="13">
        <f t="shared" ca="1" si="170"/>
        <v>7448.7866399999994</v>
      </c>
      <c r="X564" s="4">
        <f t="shared" ca="1" si="168"/>
        <v>1.699684894152621E-2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1.5365844232200053E-8</v>
      </c>
      <c r="L565" s="13">
        <f t="shared" ca="1" si="157"/>
        <v>136</v>
      </c>
      <c r="M565" s="7">
        <f t="shared" ca="1" si="158"/>
        <v>864</v>
      </c>
      <c r="N565" s="44">
        <f t="shared" ca="1" si="159"/>
        <v>8</v>
      </c>
      <c r="O565" s="94">
        <f t="shared" ca="1" si="160"/>
        <v>2.2600865874275611</v>
      </c>
      <c r="P565" s="94">
        <f t="shared" ca="1" si="161"/>
        <v>22.37518489393841</v>
      </c>
      <c r="Q565" s="94">
        <f t="shared" ca="1" si="162"/>
        <v>20.344056070903559</v>
      </c>
      <c r="R565" s="94">
        <f t="shared" ca="1" si="163"/>
        <v>2.1359620482420985</v>
      </c>
      <c r="S565" s="94">
        <f t="shared" ca="1" si="164"/>
        <v>2.2600865874275611</v>
      </c>
      <c r="T565" s="4">
        <f t="shared" ca="1" si="165"/>
        <v>3.4728138453696492E-8</v>
      </c>
      <c r="U565" s="46">
        <f t="shared" ca="1" si="166"/>
        <v>1620.040960572893</v>
      </c>
      <c r="V565" s="4">
        <f t="shared" ca="1" si="167"/>
        <v>2.4893297049946822E-5</v>
      </c>
      <c r="W565" s="13">
        <f t="shared" ca="1" si="170"/>
        <v>5045.9522399999996</v>
      </c>
      <c r="X565" s="4">
        <f t="shared" ca="1" si="168"/>
        <v>7.7535316122960934E-5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3.8802636950000178E-11</v>
      </c>
      <c r="L566" s="13">
        <f t="shared" ca="1" si="157"/>
        <v>114</v>
      </c>
      <c r="M566" s="7">
        <f t="shared" ca="1" si="158"/>
        <v>886</v>
      </c>
      <c r="N566" s="44">
        <f t="shared" ca="1" si="159"/>
        <v>8</v>
      </c>
      <c r="O566" s="94">
        <f t="shared" ca="1" si="160"/>
        <v>2.2600865874275611</v>
      </c>
      <c r="P566" s="94">
        <f t="shared" ca="1" si="161"/>
        <v>22.600865874275616</v>
      </c>
      <c r="Q566" s="94">
        <f t="shared" ca="1" si="162"/>
        <v>22.600865874275616</v>
      </c>
      <c r="R566" s="94">
        <f t="shared" ca="1" si="163"/>
        <v>2.2600865874275615</v>
      </c>
      <c r="S566" s="94">
        <f t="shared" ca="1" si="164"/>
        <v>2.2600865874275611</v>
      </c>
      <c r="T566" s="4">
        <f t="shared" ca="1" si="165"/>
        <v>8.7697319327516491E-11</v>
      </c>
      <c r="U566" s="46">
        <f t="shared" ca="1" si="166"/>
        <v>1598.040960572893</v>
      </c>
      <c r="V566" s="4">
        <f t="shared" ca="1" si="167"/>
        <v>6.2008203224339512E-8</v>
      </c>
      <c r="W566" s="13">
        <f t="shared" ca="1" si="170"/>
        <v>2643.1178399999999</v>
      </c>
      <c r="X566" s="4">
        <f t="shared" ca="1" si="168"/>
        <v>1.0255994196158866E-7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268</v>
      </c>
      <c r="M567" s="7">
        <f t="shared" ca="1" si="158"/>
        <v>732</v>
      </c>
      <c r="N567" s="44">
        <f t="shared" ca="1" si="159"/>
        <v>6</v>
      </c>
      <c r="O567" s="94">
        <f t="shared" ca="1" si="160"/>
        <v>1.8400154947923648</v>
      </c>
      <c r="P567" s="94">
        <f t="shared" ca="1" si="161"/>
        <v>18.400154947923649</v>
      </c>
      <c r="Q567" s="94">
        <f t="shared" ca="1" si="162"/>
        <v>18.400154947923649</v>
      </c>
      <c r="R567" s="94">
        <f t="shared" ca="1" si="163"/>
        <v>1.840015494792365</v>
      </c>
      <c r="S567" s="94">
        <f t="shared" ca="1" si="164"/>
        <v>1.8400154947923648</v>
      </c>
      <c r="T567" s="4">
        <f t="shared" ca="1" si="165"/>
        <v>0</v>
      </c>
      <c r="U567" s="46">
        <f t="shared" ca="1" si="166"/>
        <v>1526.1775001065089</v>
      </c>
      <c r="V567" s="4">
        <f t="shared" ca="1" si="167"/>
        <v>0</v>
      </c>
      <c r="W567" s="13">
        <f t="shared" ca="1" si="170"/>
        <v>19001.253599999996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246</v>
      </c>
      <c r="M568" s="7">
        <f t="shared" ca="1" si="158"/>
        <v>754</v>
      </c>
      <c r="N568" s="44">
        <f t="shared" ca="1" si="159"/>
        <v>7</v>
      </c>
      <c r="O568" s="94">
        <f t="shared" ca="1" si="160"/>
        <v>2.0344056070903553</v>
      </c>
      <c r="P568" s="94">
        <f t="shared" ca="1" si="161"/>
        <v>20.344056070903559</v>
      </c>
      <c r="Q568" s="94">
        <f t="shared" ca="1" si="162"/>
        <v>20.344056070903559</v>
      </c>
      <c r="R568" s="94">
        <f t="shared" ca="1" si="163"/>
        <v>2.0344056070903558</v>
      </c>
      <c r="S568" s="94">
        <f t="shared" ca="1" si="164"/>
        <v>2.0344056070903553</v>
      </c>
      <c r="T568" s="4">
        <f t="shared" ca="1" si="165"/>
        <v>0</v>
      </c>
      <c r="U568" s="46">
        <f t="shared" ca="1" si="166"/>
        <v>1608.6970069562751</v>
      </c>
      <c r="V568" s="4">
        <f t="shared" ca="1" si="167"/>
        <v>0</v>
      </c>
      <c r="W568" s="13">
        <f t="shared" ca="1" si="170"/>
        <v>16598.419199999997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224</v>
      </c>
      <c r="M569" s="7">
        <f t="shared" ca="1" si="158"/>
        <v>776</v>
      </c>
      <c r="N569" s="44">
        <f t="shared" ca="1" si="159"/>
        <v>7</v>
      </c>
      <c r="O569" s="94">
        <f t="shared" ca="1" si="160"/>
        <v>2.0344056070903553</v>
      </c>
      <c r="P569" s="94">
        <f t="shared" ca="1" si="161"/>
        <v>20.344056070903559</v>
      </c>
      <c r="Q569" s="94">
        <f t="shared" ca="1" si="162"/>
        <v>20.344056070903559</v>
      </c>
      <c r="R569" s="94">
        <f t="shared" ca="1" si="163"/>
        <v>2.0344056070903558</v>
      </c>
      <c r="S569" s="94">
        <f t="shared" ca="1" si="164"/>
        <v>2.0344056070903553</v>
      </c>
      <c r="T569" s="4">
        <f t="shared" ca="1" si="165"/>
        <v>0</v>
      </c>
      <c r="U569" s="46">
        <f t="shared" ca="1" si="166"/>
        <v>1586.6970069562751</v>
      </c>
      <c r="V569" s="4">
        <f t="shared" ca="1" si="167"/>
        <v>0</v>
      </c>
      <c r="W569" s="13">
        <f t="shared" ca="1" si="170"/>
        <v>14195.584799999999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1.9421537710174779E-2</v>
      </c>
      <c r="L570" s="13">
        <f t="shared" ca="1" si="157"/>
        <v>202</v>
      </c>
      <c r="M570" s="7">
        <f t="shared" ca="1" si="158"/>
        <v>798</v>
      </c>
      <c r="N570" s="44">
        <f t="shared" ca="1" si="159"/>
        <v>7</v>
      </c>
      <c r="O570" s="94">
        <f t="shared" ca="1" si="160"/>
        <v>2.0344056070903553</v>
      </c>
      <c r="P570" s="94">
        <f t="shared" ca="1" si="161"/>
        <v>20.344056070903559</v>
      </c>
      <c r="Q570" s="94">
        <f t="shared" ca="1" si="162"/>
        <v>20.344056070903559</v>
      </c>
      <c r="R570" s="94">
        <f t="shared" ca="1" si="163"/>
        <v>2.0344056070903558</v>
      </c>
      <c r="S570" s="94">
        <f t="shared" ca="1" si="164"/>
        <v>2.0344056070903553</v>
      </c>
      <c r="T570" s="4">
        <f t="shared" ca="1" si="165"/>
        <v>3.951128521589635E-2</v>
      </c>
      <c r="U570" s="46">
        <f t="shared" ca="1" si="166"/>
        <v>1564.6970069562751</v>
      </c>
      <c r="V570" s="4">
        <f t="shared" ca="1" si="167"/>
        <v>30.388821925598908</v>
      </c>
      <c r="W570" s="13">
        <f t="shared" ca="1" si="170"/>
        <v>11792.750399999999</v>
      </c>
      <c r="X570" s="4">
        <f t="shared" ca="1" si="168"/>
        <v>229.03334660027869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7.8470859435049694E-4</v>
      </c>
      <c r="L571" s="13">
        <f t="shared" ca="1" si="157"/>
        <v>180</v>
      </c>
      <c r="M571" s="7">
        <f t="shared" ca="1" si="158"/>
        <v>820</v>
      </c>
      <c r="N571" s="44">
        <f t="shared" ca="1" si="159"/>
        <v>7</v>
      </c>
      <c r="O571" s="94">
        <f t="shared" ca="1" si="160"/>
        <v>2.0344056070903553</v>
      </c>
      <c r="P571" s="94">
        <f t="shared" ca="1" si="161"/>
        <v>20.344056070903559</v>
      </c>
      <c r="Q571" s="94">
        <f t="shared" ca="1" si="162"/>
        <v>20.344056070903559</v>
      </c>
      <c r="R571" s="94">
        <f t="shared" ca="1" si="163"/>
        <v>2.0344056070903558</v>
      </c>
      <c r="S571" s="94">
        <f t="shared" ca="1" si="164"/>
        <v>2.0344056070903553</v>
      </c>
      <c r="T571" s="4">
        <f t="shared" ca="1" si="165"/>
        <v>1.5964155642786422E-3</v>
      </c>
      <c r="U571" s="46">
        <f t="shared" ca="1" si="166"/>
        <v>1542.6970069562751</v>
      </c>
      <c r="V571" s="4">
        <f t="shared" ca="1" si="167"/>
        <v>1.2105675998373775</v>
      </c>
      <c r="W571" s="13">
        <f t="shared" ca="1" si="170"/>
        <v>9389.9159999999993</v>
      </c>
      <c r="X571" s="4">
        <f t="shared" ca="1" si="168"/>
        <v>7.3683477854292398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1.1889524156825722E-5</v>
      </c>
      <c r="L572" s="13">
        <f t="shared" ca="1" si="157"/>
        <v>158</v>
      </c>
      <c r="M572" s="7">
        <f t="shared" ca="1" si="158"/>
        <v>842</v>
      </c>
      <c r="N572" s="44">
        <f t="shared" ca="1" si="159"/>
        <v>7</v>
      </c>
      <c r="O572" s="94">
        <f t="shared" ca="1" si="160"/>
        <v>2.0344056070903553</v>
      </c>
      <c r="P572" s="94">
        <f t="shared" ca="1" si="161"/>
        <v>20.344056070903559</v>
      </c>
      <c r="Q572" s="94">
        <f t="shared" ca="1" si="162"/>
        <v>20.344056070903559</v>
      </c>
      <c r="R572" s="94">
        <f t="shared" ca="1" si="163"/>
        <v>2.0344056070903558</v>
      </c>
      <c r="S572" s="94">
        <f t="shared" ca="1" si="164"/>
        <v>2.0344056070903553</v>
      </c>
      <c r="T572" s="4">
        <f t="shared" ca="1" si="165"/>
        <v>2.4188114610282476E-5</v>
      </c>
      <c r="U572" s="46">
        <f t="shared" ca="1" si="166"/>
        <v>1520.6970069562751</v>
      </c>
      <c r="V572" s="4">
        <f t="shared" ca="1" si="167"/>
        <v>1.8080363799419207E-2</v>
      </c>
      <c r="W572" s="13">
        <f t="shared" ca="1" si="170"/>
        <v>6987.0815999999995</v>
      </c>
      <c r="X572" s="4">
        <f t="shared" ca="1" si="168"/>
        <v>8.3073075468912516E-2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8.0064135736200216E-8</v>
      </c>
      <c r="L573" s="13">
        <f t="shared" ca="1" si="157"/>
        <v>136</v>
      </c>
      <c r="M573" s="7">
        <f t="shared" ca="1" si="158"/>
        <v>864</v>
      </c>
      <c r="N573" s="44">
        <f t="shared" ca="1" si="159"/>
        <v>8</v>
      </c>
      <c r="O573" s="94">
        <f t="shared" ca="1" si="160"/>
        <v>2.2600865874275611</v>
      </c>
      <c r="P573" s="94">
        <f t="shared" ca="1" si="161"/>
        <v>22.37518489393841</v>
      </c>
      <c r="Q573" s="94">
        <f t="shared" ca="1" si="162"/>
        <v>20.344056070903559</v>
      </c>
      <c r="R573" s="94">
        <f t="shared" ca="1" si="163"/>
        <v>2.1359620482420985</v>
      </c>
      <c r="S573" s="94">
        <f t="shared" ca="1" si="164"/>
        <v>2.2600865874275611</v>
      </c>
      <c r="T573" s="4">
        <f t="shared" ca="1" si="165"/>
        <v>1.8095187931136579E-7</v>
      </c>
      <c r="U573" s="46">
        <f t="shared" ca="1" si="166"/>
        <v>1620.040960572893</v>
      </c>
      <c r="V573" s="4">
        <f t="shared" ca="1" si="167"/>
        <v>1.2970717936551228E-4</v>
      </c>
      <c r="W573" s="13">
        <f t="shared" ca="1" si="170"/>
        <v>4584.2471999999998</v>
      </c>
      <c r="X573" s="4">
        <f t="shared" ca="1" si="168"/>
        <v>3.6703379006909577E-4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2.0218216095000073E-10</v>
      </c>
      <c r="L574" s="13">
        <f t="shared" ca="1" si="157"/>
        <v>114</v>
      </c>
      <c r="M574" s="7">
        <f t="shared" ca="1" si="158"/>
        <v>886</v>
      </c>
      <c r="N574" s="44">
        <f t="shared" ca="1" si="159"/>
        <v>8</v>
      </c>
      <c r="O574" s="94">
        <f t="shared" ca="1" si="160"/>
        <v>2.2600865874275611</v>
      </c>
      <c r="P574" s="94">
        <f t="shared" ca="1" si="161"/>
        <v>22.600865874275616</v>
      </c>
      <c r="Q574" s="94">
        <f t="shared" ca="1" si="162"/>
        <v>22.600865874275616</v>
      </c>
      <c r="R574" s="94">
        <f t="shared" ca="1" si="163"/>
        <v>2.2600865874275615</v>
      </c>
      <c r="S574" s="94">
        <f t="shared" ca="1" si="164"/>
        <v>2.2600865874275611</v>
      </c>
      <c r="T574" s="4">
        <f t="shared" ca="1" si="165"/>
        <v>4.5694919018021703E-10</v>
      </c>
      <c r="U574" s="46">
        <f t="shared" ca="1" si="166"/>
        <v>1598.040960572893</v>
      </c>
      <c r="V574" s="4">
        <f t="shared" ca="1" si="167"/>
        <v>3.230953746952424E-7</v>
      </c>
      <c r="W574" s="13">
        <f t="shared" ca="1" si="170"/>
        <v>2181.4127999999996</v>
      </c>
      <c r="X574" s="4">
        <f t="shared" ca="1" si="168"/>
        <v>4.4104275382799166E-7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154</v>
      </c>
      <c r="M575" s="7">
        <f t="shared" ca="1" si="158"/>
        <v>846</v>
      </c>
      <c r="N575" s="44">
        <f t="shared" ca="1" si="159"/>
        <v>7</v>
      </c>
      <c r="O575" s="94">
        <f t="shared" ca="1" si="160"/>
        <v>2.0344056070903553</v>
      </c>
      <c r="P575" s="94">
        <f t="shared" ca="1" si="161"/>
        <v>20.344056070903559</v>
      </c>
      <c r="Q575" s="94">
        <f t="shared" ca="1" si="162"/>
        <v>20.344056070903559</v>
      </c>
      <c r="R575" s="94">
        <f t="shared" ca="1" si="163"/>
        <v>2.0344056070903558</v>
      </c>
      <c r="S575" s="94">
        <f t="shared" ca="1" si="164"/>
        <v>2.0344056070903553</v>
      </c>
      <c r="T575" s="4">
        <f t="shared" ca="1" si="165"/>
        <v>0</v>
      </c>
      <c r="U575" s="46">
        <f t="shared" ca="1" si="166"/>
        <v>1516.6970069562751</v>
      </c>
      <c r="V575" s="4">
        <f t="shared" ca="1" si="167"/>
        <v>0</v>
      </c>
      <c r="W575" s="13">
        <f t="shared" ca="1" si="170"/>
        <v>16819.840799999998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132</v>
      </c>
      <c r="M576" s="7">
        <f t="shared" ca="1" si="158"/>
        <v>868</v>
      </c>
      <c r="N576" s="44">
        <f t="shared" ca="1" si="159"/>
        <v>8</v>
      </c>
      <c r="O576" s="94">
        <f t="shared" ca="1" si="160"/>
        <v>2.2600865874275611</v>
      </c>
      <c r="P576" s="94">
        <f t="shared" ca="1" si="161"/>
        <v>22.600865874275616</v>
      </c>
      <c r="Q576" s="94">
        <f t="shared" ca="1" si="162"/>
        <v>21.021099011915176</v>
      </c>
      <c r="R576" s="94">
        <f t="shared" ca="1" si="163"/>
        <v>2.1810982443095397</v>
      </c>
      <c r="S576" s="94">
        <f t="shared" ca="1" si="164"/>
        <v>2.2600865874275611</v>
      </c>
      <c r="T576" s="4">
        <f t="shared" ca="1" si="165"/>
        <v>0</v>
      </c>
      <c r="U576" s="46">
        <f t="shared" ca="1" si="166"/>
        <v>1616.040960572893</v>
      </c>
      <c r="V576" s="4">
        <f t="shared" ca="1" si="167"/>
        <v>0</v>
      </c>
      <c r="W576" s="13">
        <f t="shared" ca="1" si="170"/>
        <v>14417.006399999998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110</v>
      </c>
      <c r="M577" s="7">
        <f t="shared" ca="1" si="158"/>
        <v>890</v>
      </c>
      <c r="N577" s="44">
        <f t="shared" ca="1" si="159"/>
        <v>8</v>
      </c>
      <c r="O577" s="94">
        <f t="shared" ca="1" si="160"/>
        <v>2.2600865874275611</v>
      </c>
      <c r="P577" s="94">
        <f t="shared" ca="1" si="161"/>
        <v>22.600865874275616</v>
      </c>
      <c r="Q577" s="94">
        <f t="shared" ca="1" si="162"/>
        <v>22.600865874275616</v>
      </c>
      <c r="R577" s="94">
        <f t="shared" ca="1" si="163"/>
        <v>2.2600865874275615</v>
      </c>
      <c r="S577" s="94">
        <f t="shared" ca="1" si="164"/>
        <v>2.2600865874275611</v>
      </c>
      <c r="T577" s="4">
        <f t="shared" ca="1" si="165"/>
        <v>0</v>
      </c>
      <c r="U577" s="46">
        <f t="shared" ca="1" si="166"/>
        <v>1594.040960572893</v>
      </c>
      <c r="V577" s="4">
        <f t="shared" ca="1" si="167"/>
        <v>0</v>
      </c>
      <c r="W577" s="13">
        <f t="shared" ca="1" si="170"/>
        <v>12014.171999999999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1.9617714858762421E-4</v>
      </c>
      <c r="L578" s="13">
        <f t="shared" ca="1" si="157"/>
        <v>88</v>
      </c>
      <c r="M578" s="7">
        <f t="shared" ca="1" si="158"/>
        <v>912</v>
      </c>
      <c r="N578" s="44">
        <f t="shared" ca="1" si="159"/>
        <v>8</v>
      </c>
      <c r="O578" s="94">
        <f t="shared" ca="1" si="160"/>
        <v>2.2600865874275611</v>
      </c>
      <c r="P578" s="94">
        <f t="shared" ca="1" si="161"/>
        <v>22.600865874275616</v>
      </c>
      <c r="Q578" s="94">
        <f t="shared" ca="1" si="162"/>
        <v>22.600865874275616</v>
      </c>
      <c r="R578" s="94">
        <f t="shared" ca="1" si="163"/>
        <v>2.2600865874275615</v>
      </c>
      <c r="S578" s="94">
        <f t="shared" ca="1" si="164"/>
        <v>2.2600865874275611</v>
      </c>
      <c r="T578" s="4">
        <f t="shared" ca="1" si="165"/>
        <v>4.4337734228267319E-4</v>
      </c>
      <c r="U578" s="46">
        <f t="shared" ca="1" si="166"/>
        <v>1572.040960572893</v>
      </c>
      <c r="V578" s="4">
        <f t="shared" ca="1" si="167"/>
        <v>0.30839851310813993</v>
      </c>
      <c r="W578" s="13">
        <f t="shared" ca="1" si="170"/>
        <v>9611.3375999999989</v>
      </c>
      <c r="X578" s="4">
        <f t="shared" ca="1" si="168"/>
        <v>1.8855248044810193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7.926349437883814E-6</v>
      </c>
      <c r="L579" s="13">
        <f t="shared" ca="1" si="157"/>
        <v>66</v>
      </c>
      <c r="M579" s="7">
        <f t="shared" ca="1" si="158"/>
        <v>934</v>
      </c>
      <c r="N579" s="44">
        <f t="shared" ca="1" si="159"/>
        <v>8</v>
      </c>
      <c r="O579" s="94">
        <f t="shared" ca="1" si="160"/>
        <v>2.2600865874275611</v>
      </c>
      <c r="P579" s="94">
        <f t="shared" ca="1" si="161"/>
        <v>22.600865874275616</v>
      </c>
      <c r="Q579" s="94">
        <f t="shared" ca="1" si="162"/>
        <v>22.600865874275616</v>
      </c>
      <c r="R579" s="94">
        <f t="shared" ca="1" si="163"/>
        <v>2.2600865874275615</v>
      </c>
      <c r="S579" s="94">
        <f t="shared" ca="1" si="164"/>
        <v>2.2600865874275611</v>
      </c>
      <c r="T579" s="4">
        <f t="shared" ca="1" si="165"/>
        <v>1.7914236051825196E-5</v>
      </c>
      <c r="U579" s="46">
        <f t="shared" ca="1" si="166"/>
        <v>1550.040960572893</v>
      </c>
      <c r="V579" s="4">
        <f t="shared" ca="1" si="167"/>
        <v>1.2286166296533839E-2</v>
      </c>
      <c r="W579" s="13">
        <f t="shared" ca="1" si="170"/>
        <v>7208.5031999999992</v>
      </c>
      <c r="X579" s="4">
        <f t="shared" ca="1" si="168"/>
        <v>5.7137115287303669E-2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1.2009620360430032E-7</v>
      </c>
      <c r="L580" s="13">
        <f t="shared" ca="1" si="157"/>
        <v>44</v>
      </c>
      <c r="M580" s="7">
        <f t="shared" ca="1" si="158"/>
        <v>956</v>
      </c>
      <c r="N580" s="44">
        <f t="shared" ca="1" si="159"/>
        <v>8</v>
      </c>
      <c r="O580" s="94">
        <f t="shared" ca="1" si="160"/>
        <v>2.2600865874275611</v>
      </c>
      <c r="P580" s="94">
        <f t="shared" ca="1" si="161"/>
        <v>22.600865874275616</v>
      </c>
      <c r="Q580" s="94">
        <f t="shared" ca="1" si="162"/>
        <v>22.600865874275616</v>
      </c>
      <c r="R580" s="94">
        <f t="shared" ca="1" si="163"/>
        <v>2.2600865874275615</v>
      </c>
      <c r="S580" s="94">
        <f t="shared" ca="1" si="164"/>
        <v>2.2600865874275611</v>
      </c>
      <c r="T580" s="4">
        <f t="shared" ca="1" si="165"/>
        <v>2.7142781896704869E-7</v>
      </c>
      <c r="U580" s="46">
        <f t="shared" ca="1" si="166"/>
        <v>1528.040960572893</v>
      </c>
      <c r="V580" s="4">
        <f t="shared" ca="1" si="167"/>
        <v>1.8351191831667278E-4</v>
      </c>
      <c r="W580" s="13">
        <f t="shared" ca="1" si="170"/>
        <v>4805.6687999999995</v>
      </c>
      <c r="X580" s="4">
        <f t="shared" ca="1" si="168"/>
        <v>5.7714257865963355E-4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8.087286438000028E-10</v>
      </c>
      <c r="L581" s="13">
        <f t="shared" ca="1" si="157"/>
        <v>22</v>
      </c>
      <c r="M581" s="7">
        <f t="shared" ca="1" si="158"/>
        <v>978</v>
      </c>
      <c r="N581" s="44">
        <f t="shared" ca="1" si="159"/>
        <v>9</v>
      </c>
      <c r="O581" s="94">
        <f t="shared" ca="1" si="160"/>
        <v>2.4661453746567612</v>
      </c>
      <c r="P581" s="94">
        <f t="shared" ca="1" si="161"/>
        <v>22.806924661504816</v>
      </c>
      <c r="Q581" s="94">
        <f t="shared" ca="1" si="162"/>
        <v>22.600865874275616</v>
      </c>
      <c r="R581" s="94">
        <f t="shared" ca="1" si="163"/>
        <v>2.270389526789022</v>
      </c>
      <c r="S581" s="94">
        <f t="shared" ca="1" si="164"/>
        <v>2.4661453746567612</v>
      </c>
      <c r="T581" s="4">
        <f t="shared" ca="1" si="165"/>
        <v>1.9944424042598122E-9</v>
      </c>
      <c r="U581" s="46">
        <f t="shared" ca="1" si="166"/>
        <v>1616.8344704312622</v>
      </c>
      <c r="V581" s="4">
        <f t="shared" ca="1" si="167"/>
        <v>1.3075803485209704E-6</v>
      </c>
      <c r="W581" s="13">
        <f t="shared" ca="1" si="170"/>
        <v>2402.8343999999997</v>
      </c>
      <c r="X581" s="4">
        <f t="shared" ca="1" si="168"/>
        <v>1.9432410055879932E-6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2.0422440500000096E-12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2.4661453746567612</v>
      </c>
      <c r="P582" s="94">
        <f t="shared" ca="1" si="161"/>
        <v>24.661453746567613</v>
      </c>
      <c r="Q582" s="94">
        <f t="shared" ca="1" si="162"/>
        <v>24.661453746567613</v>
      </c>
      <c r="R582" s="94">
        <f t="shared" ca="1" si="163"/>
        <v>2.4661453746567612</v>
      </c>
      <c r="S582" s="94">
        <f t="shared" ca="1" si="164"/>
        <v>2.4661453746567612</v>
      </c>
      <c r="T582" s="4">
        <f t="shared" ca="1" si="165"/>
        <v>5.0364707178278152E-12</v>
      </c>
      <c r="U582" s="46">
        <f t="shared" ca="1" si="166"/>
        <v>1594.8344704312622</v>
      </c>
      <c r="V582" s="4">
        <f t="shared" ca="1" si="167"/>
        <v>3.2570412079731614E-9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382</v>
      </c>
      <c r="M583" s="7">
        <f t="shared" ca="1" si="158"/>
        <v>618</v>
      </c>
      <c r="N583" s="44">
        <f t="shared" ca="1" si="159"/>
        <v>6</v>
      </c>
      <c r="O583" s="94">
        <f t="shared" ca="1" si="160"/>
        <v>1.8400154947923648</v>
      </c>
      <c r="P583" s="94">
        <f t="shared" ca="1" si="161"/>
        <v>17.425868077386049</v>
      </c>
      <c r="Q583" s="94">
        <f t="shared" ca="1" si="162"/>
        <v>15.15253204613165</v>
      </c>
      <c r="R583" s="94">
        <f t="shared" ca="1" si="163"/>
        <v>1.6289200061758848</v>
      </c>
      <c r="S583" s="94">
        <f t="shared" ca="1" si="164"/>
        <v>1.8400154947923648</v>
      </c>
      <c r="T583" s="4">
        <f t="shared" ca="1" si="165"/>
        <v>0</v>
      </c>
      <c r="U583" s="46">
        <f t="shared" ca="1" si="166"/>
        <v>1640.1775001065089</v>
      </c>
      <c r="V583" s="4">
        <f t="shared" ca="1" si="167"/>
        <v>0</v>
      </c>
      <c r="W583" s="13">
        <f t="shared" ca="1" si="170"/>
        <v>21644.371439999995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360</v>
      </c>
      <c r="M584" s="7">
        <f t="shared" ca="1" si="158"/>
        <v>640</v>
      </c>
      <c r="N584" s="44">
        <f t="shared" ca="1" si="159"/>
        <v>6</v>
      </c>
      <c r="O584" s="94">
        <f t="shared" ca="1" si="160"/>
        <v>1.8400154947923648</v>
      </c>
      <c r="P584" s="94">
        <f t="shared" ca="1" si="161"/>
        <v>18.400154947923649</v>
      </c>
      <c r="Q584" s="94">
        <f t="shared" ca="1" si="162"/>
        <v>18.400154947923649</v>
      </c>
      <c r="R584" s="94">
        <f t="shared" ca="1" si="163"/>
        <v>1.840015494792365</v>
      </c>
      <c r="S584" s="94">
        <f t="shared" ca="1" si="164"/>
        <v>1.8400154947923648</v>
      </c>
      <c r="T584" s="4">
        <f t="shared" ca="1" si="165"/>
        <v>0</v>
      </c>
      <c r="U584" s="46">
        <f t="shared" ca="1" si="166"/>
        <v>1618.1775001065089</v>
      </c>
      <c r="V584" s="4">
        <f t="shared" ca="1" si="167"/>
        <v>0</v>
      </c>
      <c r="W584" s="13">
        <f t="shared" ca="1" si="170"/>
        <v>19241.537039999996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0.10912129687731058</v>
      </c>
      <c r="L585" s="13">
        <f t="shared" ca="1" si="157"/>
        <v>338</v>
      </c>
      <c r="M585" s="7">
        <f t="shared" ca="1" si="158"/>
        <v>662</v>
      </c>
      <c r="N585" s="44">
        <f t="shared" ca="1" si="159"/>
        <v>6</v>
      </c>
      <c r="O585" s="94">
        <f t="shared" ca="1" si="160"/>
        <v>1.8400154947923648</v>
      </c>
      <c r="P585" s="94">
        <f t="shared" ca="1" si="161"/>
        <v>18.400154947923649</v>
      </c>
      <c r="Q585" s="94">
        <f t="shared" ca="1" si="162"/>
        <v>18.400154947923649</v>
      </c>
      <c r="R585" s="94">
        <f t="shared" ca="1" si="163"/>
        <v>1.840015494792365</v>
      </c>
      <c r="S585" s="94">
        <f t="shared" ca="1" si="164"/>
        <v>1.8400154947923648</v>
      </c>
      <c r="T585" s="4">
        <f t="shared" ca="1" si="165"/>
        <v>0.20078487706608916</v>
      </c>
      <c r="U585" s="46">
        <f t="shared" ca="1" si="166"/>
        <v>1596.1775001065089</v>
      </c>
      <c r="V585" s="4">
        <f t="shared" ca="1" si="167"/>
        <v>174.1769588580058</v>
      </c>
      <c r="W585" s="13">
        <f t="shared" ca="1" si="170"/>
        <v>16838.702639999996</v>
      </c>
      <c r="X585" s="4">
        <f t="shared" ca="1" si="168"/>
        <v>1837.4610698081929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5.5111766099651856E-3</v>
      </c>
      <c r="L586" s="13">
        <f t="shared" ca="1" si="157"/>
        <v>316</v>
      </c>
      <c r="M586" s="7">
        <f t="shared" ca="1" si="158"/>
        <v>684</v>
      </c>
      <c r="N586" s="44">
        <f t="shared" ca="1" si="159"/>
        <v>6</v>
      </c>
      <c r="O586" s="94">
        <f t="shared" ca="1" si="160"/>
        <v>1.8400154947923648</v>
      </c>
      <c r="P586" s="94">
        <f t="shared" ca="1" si="161"/>
        <v>18.400154947923649</v>
      </c>
      <c r="Q586" s="94">
        <f t="shared" ca="1" si="162"/>
        <v>18.400154947923649</v>
      </c>
      <c r="R586" s="94">
        <f t="shared" ca="1" si="163"/>
        <v>1.840015494792365</v>
      </c>
      <c r="S586" s="94">
        <f t="shared" ca="1" si="164"/>
        <v>1.8400154947923648</v>
      </c>
      <c r="T586" s="4">
        <f t="shared" ca="1" si="165"/>
        <v>1.0140650356873199E-2</v>
      </c>
      <c r="U586" s="46">
        <f t="shared" ca="1" si="166"/>
        <v>1574.1775001065089</v>
      </c>
      <c r="V586" s="4">
        <f t="shared" ca="1" si="167"/>
        <v>8.6755702185204608</v>
      </c>
      <c r="W586" s="13">
        <f t="shared" ca="1" si="170"/>
        <v>14435.868239999998</v>
      </c>
      <c r="X586" s="4">
        <f t="shared" ca="1" si="168"/>
        <v>79.558619388827282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1.11336901211418E-4</v>
      </c>
      <c r="L587" s="13">
        <f t="shared" ca="1" si="157"/>
        <v>294</v>
      </c>
      <c r="M587" s="7">
        <f t="shared" ca="1" si="158"/>
        <v>706</v>
      </c>
      <c r="N587" s="44">
        <f t="shared" ca="1" si="159"/>
        <v>6</v>
      </c>
      <c r="O587" s="94">
        <f t="shared" ca="1" si="160"/>
        <v>1.8400154947923648</v>
      </c>
      <c r="P587" s="94">
        <f t="shared" ca="1" si="161"/>
        <v>18.400154947923649</v>
      </c>
      <c r="Q587" s="94">
        <f t="shared" ca="1" si="162"/>
        <v>18.400154947923649</v>
      </c>
      <c r="R587" s="94">
        <f t="shared" ca="1" si="163"/>
        <v>1.840015494792365</v>
      </c>
      <c r="S587" s="94">
        <f t="shared" ca="1" si="164"/>
        <v>1.8400154947923648</v>
      </c>
      <c r="T587" s="4">
        <f t="shared" ca="1" si="165"/>
        <v>2.0486162337117592E-4</v>
      </c>
      <c r="U587" s="46">
        <f t="shared" ca="1" si="166"/>
        <v>1552.1775001065089</v>
      </c>
      <c r="V587" s="4">
        <f t="shared" ca="1" si="167"/>
        <v>0.17281463299194413</v>
      </c>
      <c r="W587" s="13">
        <f t="shared" ca="1" si="170"/>
        <v>12033.033839999998</v>
      </c>
      <c r="X587" s="4">
        <f t="shared" ca="1" si="168"/>
        <v>1.3397206999177296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1.124615163751698E-6</v>
      </c>
      <c r="L588" s="13">
        <f t="shared" ca="1" si="157"/>
        <v>272</v>
      </c>
      <c r="M588" s="7">
        <f t="shared" ca="1" si="158"/>
        <v>728</v>
      </c>
      <c r="N588" s="44">
        <f t="shared" ca="1" si="159"/>
        <v>6</v>
      </c>
      <c r="O588" s="94">
        <f t="shared" ca="1" si="160"/>
        <v>1.8400154947923648</v>
      </c>
      <c r="P588" s="94">
        <f t="shared" ca="1" si="161"/>
        <v>18.400154947923649</v>
      </c>
      <c r="Q588" s="94">
        <f t="shared" ca="1" si="162"/>
        <v>18.400154947923649</v>
      </c>
      <c r="R588" s="94">
        <f t="shared" ca="1" si="163"/>
        <v>1.840015494792365</v>
      </c>
      <c r="S588" s="94">
        <f t="shared" ca="1" si="164"/>
        <v>1.8400154947923648</v>
      </c>
      <c r="T588" s="4">
        <f t="shared" ca="1" si="165"/>
        <v>2.0693093269815769E-6</v>
      </c>
      <c r="U588" s="46">
        <f t="shared" ca="1" si="166"/>
        <v>1530.1775001065089</v>
      </c>
      <c r="V588" s="4">
        <f t="shared" ca="1" si="167"/>
        <v>1.7208608198514453E-3</v>
      </c>
      <c r="W588" s="13">
        <f t="shared" ca="1" si="170"/>
        <v>9630.1994399999985</v>
      </c>
      <c r="X588" s="4">
        <f t="shared" ca="1" si="168"/>
        <v>1.0830268320177108E-2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5.6798745644025205E-9</v>
      </c>
      <c r="L589" s="13">
        <f t="shared" ca="1" si="157"/>
        <v>250</v>
      </c>
      <c r="M589" s="7">
        <f t="shared" ca="1" si="158"/>
        <v>750</v>
      </c>
      <c r="N589" s="44">
        <f t="shared" ca="1" si="159"/>
        <v>7</v>
      </c>
      <c r="O589" s="94">
        <f t="shared" ca="1" si="160"/>
        <v>2.0344056070903553</v>
      </c>
      <c r="P589" s="94">
        <f t="shared" ca="1" si="161"/>
        <v>20.344056070903559</v>
      </c>
      <c r="Q589" s="94">
        <f t="shared" ca="1" si="162"/>
        <v>19.760885734009584</v>
      </c>
      <c r="R589" s="94">
        <f t="shared" ca="1" si="163"/>
        <v>2.0052470902456569</v>
      </c>
      <c r="S589" s="94">
        <f t="shared" ca="1" si="164"/>
        <v>2.0344056070903553</v>
      </c>
      <c r="T589" s="4">
        <f t="shared" ca="1" si="165"/>
        <v>1.1555168661390378E-8</v>
      </c>
      <c r="U589" s="46">
        <f t="shared" ca="1" si="166"/>
        <v>1612.6970069562751</v>
      </c>
      <c r="V589" s="4">
        <f t="shared" ca="1" si="167"/>
        <v>9.1599167098990218E-6</v>
      </c>
      <c r="W589" s="13">
        <f t="shared" ca="1" si="170"/>
        <v>7227.3650399999988</v>
      </c>
      <c r="X589" s="4">
        <f t="shared" ca="1" si="168"/>
        <v>4.1050526858348E-5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1.1474494069500053E-11</v>
      </c>
      <c r="L590" s="13">
        <f t="shared" ca="1" si="157"/>
        <v>228</v>
      </c>
      <c r="M590" s="7">
        <f t="shared" ca="1" si="158"/>
        <v>772</v>
      </c>
      <c r="N590" s="44">
        <f t="shared" ca="1" si="159"/>
        <v>7</v>
      </c>
      <c r="O590" s="94">
        <f t="shared" ca="1" si="160"/>
        <v>2.0344056070903553</v>
      </c>
      <c r="P590" s="94">
        <f t="shared" ca="1" si="161"/>
        <v>20.344056070903559</v>
      </c>
      <c r="Q590" s="94">
        <f t="shared" ca="1" si="162"/>
        <v>20.344056070903559</v>
      </c>
      <c r="R590" s="94">
        <f t="shared" ca="1" si="163"/>
        <v>2.0344056070903558</v>
      </c>
      <c r="S590" s="94">
        <f t="shared" ca="1" si="164"/>
        <v>2.0344056070903553</v>
      </c>
      <c r="T590" s="4">
        <f t="shared" ca="1" si="165"/>
        <v>2.3343775073515937E-11</v>
      </c>
      <c r="U590" s="46">
        <f t="shared" ca="1" si="166"/>
        <v>1590.6970069562751</v>
      </c>
      <c r="V590" s="4">
        <f t="shared" ca="1" si="167"/>
        <v>1.8252443372691263E-8</v>
      </c>
      <c r="W590" s="13">
        <f t="shared" ca="1" si="170"/>
        <v>4824.530639999999</v>
      </c>
      <c r="X590" s="4">
        <f t="shared" ca="1" si="168"/>
        <v>5.5359048216801281E-8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268</v>
      </c>
      <c r="M591" s="7">
        <f t="shared" ca="1" si="158"/>
        <v>732</v>
      </c>
      <c r="N591" s="44">
        <f t="shared" ca="1" si="159"/>
        <v>6</v>
      </c>
      <c r="O591" s="94">
        <f t="shared" ca="1" si="160"/>
        <v>1.8400154947923648</v>
      </c>
      <c r="P591" s="94">
        <f t="shared" ca="1" si="161"/>
        <v>18.400154947923649</v>
      </c>
      <c r="Q591" s="94">
        <f t="shared" ca="1" si="162"/>
        <v>18.400154947923649</v>
      </c>
      <c r="R591" s="94">
        <f t="shared" ca="1" si="163"/>
        <v>1.840015494792365</v>
      </c>
      <c r="S591" s="94">
        <f t="shared" ca="1" si="164"/>
        <v>1.8400154947923648</v>
      </c>
      <c r="T591" s="4">
        <f t="shared" ca="1" si="165"/>
        <v>0</v>
      </c>
      <c r="U591" s="46">
        <f t="shared" ca="1" si="166"/>
        <v>1526.1775001065089</v>
      </c>
      <c r="V591" s="4">
        <f t="shared" ca="1" si="167"/>
        <v>0</v>
      </c>
      <c r="W591" s="13">
        <f t="shared" ca="1" si="170"/>
        <v>19462.958639999997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246</v>
      </c>
      <c r="M592" s="7">
        <f t="shared" ca="1" si="158"/>
        <v>754</v>
      </c>
      <c r="N592" s="44">
        <f t="shared" ca="1" si="159"/>
        <v>7</v>
      </c>
      <c r="O592" s="94">
        <f t="shared" ca="1" si="160"/>
        <v>2.0344056070903553</v>
      </c>
      <c r="P592" s="94">
        <f t="shared" ca="1" si="161"/>
        <v>20.344056070903559</v>
      </c>
      <c r="Q592" s="94">
        <f t="shared" ca="1" si="162"/>
        <v>20.344056070903559</v>
      </c>
      <c r="R592" s="94">
        <f t="shared" ca="1" si="163"/>
        <v>2.0344056070903558</v>
      </c>
      <c r="S592" s="94">
        <f t="shared" ca="1" si="164"/>
        <v>2.0344056070903553</v>
      </c>
      <c r="T592" s="4">
        <f t="shared" ca="1" si="165"/>
        <v>0</v>
      </c>
      <c r="U592" s="46">
        <f t="shared" ca="1" si="166"/>
        <v>1608.6970069562751</v>
      </c>
      <c r="V592" s="4">
        <f t="shared" ca="1" si="167"/>
        <v>0</v>
      </c>
      <c r="W592" s="13">
        <f t="shared" ca="1" si="170"/>
        <v>17060.124239999997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1.1022353219930371E-3</v>
      </c>
      <c r="L593" s="13">
        <f t="shared" ca="1" si="157"/>
        <v>224</v>
      </c>
      <c r="M593" s="7">
        <f t="shared" ca="1" si="158"/>
        <v>776</v>
      </c>
      <c r="N593" s="44">
        <f t="shared" ca="1" si="159"/>
        <v>7</v>
      </c>
      <c r="O593" s="94">
        <f t="shared" ca="1" si="160"/>
        <v>2.0344056070903553</v>
      </c>
      <c r="P593" s="94">
        <f t="shared" ca="1" si="161"/>
        <v>20.344056070903559</v>
      </c>
      <c r="Q593" s="94">
        <f t="shared" ca="1" si="162"/>
        <v>20.344056070903559</v>
      </c>
      <c r="R593" s="94">
        <f t="shared" ca="1" si="163"/>
        <v>2.0344056070903558</v>
      </c>
      <c r="S593" s="94">
        <f t="shared" ca="1" si="164"/>
        <v>2.0344056070903553</v>
      </c>
      <c r="T593" s="4">
        <f t="shared" ca="1" si="165"/>
        <v>2.2423937193956781E-3</v>
      </c>
      <c r="U593" s="46">
        <f t="shared" ca="1" si="166"/>
        <v>1586.6970069562751</v>
      </c>
      <c r="V593" s="4">
        <f t="shared" ca="1" si="167"/>
        <v>1.7489134863678382</v>
      </c>
      <c r="W593" s="13">
        <f t="shared" ca="1" si="170"/>
        <v>14657.289839999998</v>
      </c>
      <c r="X593" s="4">
        <f t="shared" ca="1" si="168"/>
        <v>16.155782586337669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5.5668450605708992E-5</v>
      </c>
      <c r="L594" s="13">
        <f t="shared" ca="1" si="157"/>
        <v>202</v>
      </c>
      <c r="M594" s="7">
        <f t="shared" ca="1" si="158"/>
        <v>798</v>
      </c>
      <c r="N594" s="44">
        <f t="shared" ca="1" si="159"/>
        <v>7</v>
      </c>
      <c r="O594" s="94">
        <f t="shared" ca="1" si="160"/>
        <v>2.0344056070903553</v>
      </c>
      <c r="P594" s="94">
        <f t="shared" ca="1" si="161"/>
        <v>20.344056070903559</v>
      </c>
      <c r="Q594" s="94">
        <f t="shared" ca="1" si="162"/>
        <v>20.344056070903559</v>
      </c>
      <c r="R594" s="94">
        <f t="shared" ca="1" si="163"/>
        <v>2.0344056070903558</v>
      </c>
      <c r="S594" s="94">
        <f t="shared" ca="1" si="164"/>
        <v>2.0344056070903553</v>
      </c>
      <c r="T594" s="4">
        <f t="shared" ca="1" si="165"/>
        <v>1.1325220805028686E-4</v>
      </c>
      <c r="U594" s="46">
        <f t="shared" ca="1" si="166"/>
        <v>1564.6970069562751</v>
      </c>
      <c r="V594" s="4">
        <f t="shared" ca="1" si="167"/>
        <v>8.7104258044646096E-2</v>
      </c>
      <c r="W594" s="13">
        <f t="shared" ca="1" si="170"/>
        <v>12254.455439999998</v>
      </c>
      <c r="X594" s="4">
        <f t="shared" ca="1" si="168"/>
        <v>0.68218654736150175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1.124615163751698E-6</v>
      </c>
      <c r="L595" s="13">
        <f t="shared" ca="1" si="157"/>
        <v>180</v>
      </c>
      <c r="M595" s="7">
        <f t="shared" ca="1" si="158"/>
        <v>820</v>
      </c>
      <c r="N595" s="44">
        <f t="shared" ca="1" si="159"/>
        <v>7</v>
      </c>
      <c r="O595" s="94">
        <f t="shared" ca="1" si="160"/>
        <v>2.0344056070903553</v>
      </c>
      <c r="P595" s="94">
        <f t="shared" ca="1" si="161"/>
        <v>20.344056070903559</v>
      </c>
      <c r="Q595" s="94">
        <f t="shared" ca="1" si="162"/>
        <v>20.344056070903559</v>
      </c>
      <c r="R595" s="94">
        <f t="shared" ca="1" si="163"/>
        <v>2.0344056070903558</v>
      </c>
      <c r="S595" s="94">
        <f t="shared" ca="1" si="164"/>
        <v>2.0344056070903553</v>
      </c>
      <c r="T595" s="4">
        <f t="shared" ca="1" si="165"/>
        <v>2.2879233949552923E-6</v>
      </c>
      <c r="U595" s="46">
        <f t="shared" ca="1" si="166"/>
        <v>1542.6970069562751</v>
      </c>
      <c r="V595" s="4">
        <f t="shared" ca="1" si="167"/>
        <v>1.7349404470973857E-3</v>
      </c>
      <c r="W595" s="13">
        <f t="shared" ca="1" si="170"/>
        <v>9851.6210399999982</v>
      </c>
      <c r="X595" s="4">
        <f t="shared" ca="1" si="168"/>
        <v>1.1079282409119271E-2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1.1359749128805041E-8</v>
      </c>
      <c r="L596" s="13">
        <f t="shared" ca="1" si="157"/>
        <v>158</v>
      </c>
      <c r="M596" s="7">
        <f t="shared" ca="1" si="158"/>
        <v>842</v>
      </c>
      <c r="N596" s="44">
        <f t="shared" ca="1" si="159"/>
        <v>7</v>
      </c>
      <c r="O596" s="94">
        <f t="shared" ca="1" si="160"/>
        <v>2.0344056070903553</v>
      </c>
      <c r="P596" s="94">
        <f t="shared" ca="1" si="161"/>
        <v>20.344056070903559</v>
      </c>
      <c r="Q596" s="94">
        <f t="shared" ca="1" si="162"/>
        <v>20.344056070903559</v>
      </c>
      <c r="R596" s="94">
        <f t="shared" ca="1" si="163"/>
        <v>2.0344056070903558</v>
      </c>
      <c r="S596" s="94">
        <f t="shared" ca="1" si="164"/>
        <v>2.0344056070903553</v>
      </c>
      <c r="T596" s="4">
        <f t="shared" ca="1" si="165"/>
        <v>2.3110337322780756E-8</v>
      </c>
      <c r="U596" s="46">
        <f t="shared" ca="1" si="166"/>
        <v>1520.6970069562751</v>
      </c>
      <c r="V596" s="4">
        <f t="shared" ca="1" si="167"/>
        <v>1.7274736499947981E-5</v>
      </c>
      <c r="W596" s="13">
        <f t="shared" ca="1" si="170"/>
        <v>7448.7866399999994</v>
      </c>
      <c r="X596" s="4">
        <f t="shared" ca="1" si="168"/>
        <v>8.4616347544394621E-5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5.7372470347500251E-11</v>
      </c>
      <c r="L597" s="13">
        <f t="shared" ca="1" si="157"/>
        <v>136</v>
      </c>
      <c r="M597" s="7">
        <f t="shared" ca="1" si="158"/>
        <v>864</v>
      </c>
      <c r="N597" s="44">
        <f t="shared" ca="1" si="159"/>
        <v>8</v>
      </c>
      <c r="O597" s="94">
        <f t="shared" ca="1" si="160"/>
        <v>2.2600865874275611</v>
      </c>
      <c r="P597" s="94">
        <f t="shared" ca="1" si="161"/>
        <v>22.37518489393841</v>
      </c>
      <c r="Q597" s="94">
        <f t="shared" ca="1" si="162"/>
        <v>20.344056070903559</v>
      </c>
      <c r="R597" s="94">
        <f t="shared" ca="1" si="163"/>
        <v>2.1359620482420985</v>
      </c>
      <c r="S597" s="94">
        <f t="shared" ca="1" si="164"/>
        <v>2.2600865874275611</v>
      </c>
      <c r="T597" s="4">
        <f t="shared" ca="1" si="165"/>
        <v>1.2966675071997079E-10</v>
      </c>
      <c r="U597" s="46">
        <f t="shared" ca="1" si="166"/>
        <v>1620.040960572893</v>
      </c>
      <c r="V597" s="4">
        <f t="shared" ca="1" si="167"/>
        <v>9.2945751972204128E-8</v>
      </c>
      <c r="W597" s="13">
        <f t="shared" ca="1" si="170"/>
        <v>5045.9522399999996</v>
      </c>
      <c r="X597" s="4">
        <f t="shared" ca="1" si="168"/>
        <v>2.8949874526430244E-7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1.1590398050000065E-13</v>
      </c>
      <c r="L598" s="13">
        <f t="shared" ca="1" si="157"/>
        <v>114</v>
      </c>
      <c r="M598" s="7">
        <f t="shared" ca="1" si="158"/>
        <v>886</v>
      </c>
      <c r="N598" s="44">
        <f t="shared" ca="1" si="159"/>
        <v>8</v>
      </c>
      <c r="O598" s="94">
        <f t="shared" ca="1" si="160"/>
        <v>2.2600865874275611</v>
      </c>
      <c r="P598" s="94">
        <f t="shared" ca="1" si="161"/>
        <v>22.600865874275616</v>
      </c>
      <c r="Q598" s="94">
        <f t="shared" ca="1" si="162"/>
        <v>22.600865874275616</v>
      </c>
      <c r="R598" s="94">
        <f t="shared" ca="1" si="163"/>
        <v>2.2600865874275615</v>
      </c>
      <c r="S598" s="94">
        <f t="shared" ca="1" si="164"/>
        <v>2.2600865874275611</v>
      </c>
      <c r="T598" s="4">
        <f t="shared" ca="1" si="165"/>
        <v>2.6195303175751705E-13</v>
      </c>
      <c r="U598" s="46">
        <f t="shared" ca="1" si="166"/>
        <v>1598.040960572893</v>
      </c>
      <c r="V598" s="4">
        <f t="shared" ca="1" si="167"/>
        <v>1.852193083324429E-10</v>
      </c>
      <c r="W598" s="13">
        <f t="shared" ca="1" si="170"/>
        <v>2643.1178399999999</v>
      </c>
      <c r="X598" s="4">
        <f t="shared" ca="1" si="168"/>
        <v>3.0634787858656381E-10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268</v>
      </c>
      <c r="M599" s="7">
        <f t="shared" ca="1" si="158"/>
        <v>732</v>
      </c>
      <c r="N599" s="44">
        <f t="shared" ca="1" si="159"/>
        <v>6</v>
      </c>
      <c r="O599" s="94">
        <f t="shared" ca="1" si="160"/>
        <v>1.8400154947923648</v>
      </c>
      <c r="P599" s="94">
        <f t="shared" ca="1" si="161"/>
        <v>18.400154947923649</v>
      </c>
      <c r="Q599" s="94">
        <f t="shared" ca="1" si="162"/>
        <v>18.400154947923649</v>
      </c>
      <c r="R599" s="94">
        <f t="shared" ca="1" si="163"/>
        <v>1.840015494792365</v>
      </c>
      <c r="S599" s="94">
        <f t="shared" ca="1" si="164"/>
        <v>1.8400154947923648</v>
      </c>
      <c r="T599" s="4">
        <f t="shared" ca="1" si="165"/>
        <v>0</v>
      </c>
      <c r="U599" s="46">
        <f t="shared" ca="1" si="166"/>
        <v>1526.1775001065089</v>
      </c>
      <c r="V599" s="4">
        <f t="shared" ca="1" si="167"/>
        <v>0</v>
      </c>
      <c r="W599" s="13">
        <f t="shared" ca="1" si="170"/>
        <v>19001.253599999996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246</v>
      </c>
      <c r="M600" s="7">
        <f t="shared" ca="1" si="158"/>
        <v>754</v>
      </c>
      <c r="N600" s="44">
        <f t="shared" ca="1" si="159"/>
        <v>7</v>
      </c>
      <c r="O600" s="94">
        <f t="shared" ca="1" si="160"/>
        <v>2.0344056070903553</v>
      </c>
      <c r="P600" s="94">
        <f t="shared" ca="1" si="161"/>
        <v>20.344056070903559</v>
      </c>
      <c r="Q600" s="94">
        <f t="shared" ca="1" si="162"/>
        <v>20.344056070903559</v>
      </c>
      <c r="R600" s="94">
        <f t="shared" ca="1" si="163"/>
        <v>2.0344056070903558</v>
      </c>
      <c r="S600" s="94">
        <f t="shared" ca="1" si="164"/>
        <v>2.0344056070903553</v>
      </c>
      <c r="T600" s="4">
        <f t="shared" ca="1" si="165"/>
        <v>0</v>
      </c>
      <c r="U600" s="46">
        <f t="shared" ca="1" si="166"/>
        <v>1608.6970069562751</v>
      </c>
      <c r="V600" s="4">
        <f t="shared" ca="1" si="167"/>
        <v>0</v>
      </c>
      <c r="W600" s="13">
        <f t="shared" ca="1" si="170"/>
        <v>16598.419199999997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5.7432261514373997E-3</v>
      </c>
      <c r="L601" s="13">
        <f t="shared" ca="1" si="157"/>
        <v>224</v>
      </c>
      <c r="M601" s="7">
        <f t="shared" ca="1" si="158"/>
        <v>776</v>
      </c>
      <c r="N601" s="44">
        <f t="shared" ca="1" si="159"/>
        <v>7</v>
      </c>
      <c r="O601" s="94">
        <f t="shared" ca="1" si="160"/>
        <v>2.0344056070903553</v>
      </c>
      <c r="P601" s="94">
        <f t="shared" ca="1" si="161"/>
        <v>20.344056070903559</v>
      </c>
      <c r="Q601" s="94">
        <f t="shared" ca="1" si="162"/>
        <v>20.344056070903559</v>
      </c>
      <c r="R601" s="94">
        <f t="shared" ca="1" si="163"/>
        <v>2.0344056070903558</v>
      </c>
      <c r="S601" s="94">
        <f t="shared" ca="1" si="164"/>
        <v>2.0344056070903553</v>
      </c>
      <c r="T601" s="4">
        <f t="shared" ca="1" si="165"/>
        <v>1.1684051485272209E-2</v>
      </c>
      <c r="U601" s="46">
        <f t="shared" ca="1" si="166"/>
        <v>1586.6970069562751</v>
      </c>
      <c r="V601" s="4">
        <f t="shared" ca="1" si="167"/>
        <v>9.1127597447587281</v>
      </c>
      <c r="W601" s="13">
        <f t="shared" ca="1" si="170"/>
        <v>14195.584799999999</v>
      </c>
      <c r="X601" s="4">
        <f t="shared" ca="1" si="168"/>
        <v>81.528453858307245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2.9006192684027292E-4</v>
      </c>
      <c r="L602" s="13">
        <f t="shared" ca="1" si="157"/>
        <v>202</v>
      </c>
      <c r="M602" s="7">
        <f t="shared" ca="1" si="158"/>
        <v>798</v>
      </c>
      <c r="N602" s="44">
        <f t="shared" ca="1" si="159"/>
        <v>7</v>
      </c>
      <c r="O602" s="94">
        <f t="shared" ca="1" si="160"/>
        <v>2.0344056070903553</v>
      </c>
      <c r="P602" s="94">
        <f t="shared" ca="1" si="161"/>
        <v>20.344056070903559</v>
      </c>
      <c r="Q602" s="94">
        <f t="shared" ca="1" si="162"/>
        <v>20.344056070903559</v>
      </c>
      <c r="R602" s="94">
        <f t="shared" ca="1" si="163"/>
        <v>2.0344056070903558</v>
      </c>
      <c r="S602" s="94">
        <f t="shared" ca="1" si="164"/>
        <v>2.0344056070903553</v>
      </c>
      <c r="T602" s="4">
        <f t="shared" ca="1" si="165"/>
        <v>5.9010361036728365E-4</v>
      </c>
      <c r="U602" s="46">
        <f t="shared" ca="1" si="166"/>
        <v>1564.6970069562751</v>
      </c>
      <c r="V602" s="4">
        <f t="shared" ca="1" si="167"/>
        <v>0.45385902875894507</v>
      </c>
      <c r="W602" s="13">
        <f t="shared" ca="1" si="170"/>
        <v>11792.750399999999</v>
      </c>
      <c r="X602" s="4">
        <f t="shared" ca="1" si="168"/>
        <v>3.420627903770399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5.8598369058641055E-6</v>
      </c>
      <c r="L603" s="13">
        <f t="shared" ca="1" si="157"/>
        <v>180</v>
      </c>
      <c r="M603" s="7">
        <f t="shared" ca="1" si="158"/>
        <v>820</v>
      </c>
      <c r="N603" s="44">
        <f t="shared" ca="1" si="159"/>
        <v>7</v>
      </c>
      <c r="O603" s="94">
        <f t="shared" ca="1" si="160"/>
        <v>2.0344056070903553</v>
      </c>
      <c r="P603" s="94">
        <f t="shared" ca="1" si="161"/>
        <v>20.344056070903559</v>
      </c>
      <c r="Q603" s="94">
        <f t="shared" ca="1" si="162"/>
        <v>20.344056070903559</v>
      </c>
      <c r="R603" s="94">
        <f t="shared" ca="1" si="163"/>
        <v>2.0344056070903558</v>
      </c>
      <c r="S603" s="94">
        <f t="shared" ca="1" si="164"/>
        <v>2.0344056070903553</v>
      </c>
      <c r="T603" s="4">
        <f t="shared" ca="1" si="165"/>
        <v>1.1921285057924935E-5</v>
      </c>
      <c r="U603" s="46">
        <f t="shared" ca="1" si="166"/>
        <v>1542.6970069562751</v>
      </c>
      <c r="V603" s="4">
        <f t="shared" ca="1" si="167"/>
        <v>9.0399528559284761E-3</v>
      </c>
      <c r="W603" s="13">
        <f t="shared" ca="1" si="170"/>
        <v>9389.9159999999993</v>
      </c>
      <c r="X603" s="4">
        <f t="shared" ca="1" si="168"/>
        <v>5.5023376319763853E-2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5.9190271776405169E-8</v>
      </c>
      <c r="L604" s="13">
        <f t="shared" ca="1" si="157"/>
        <v>158</v>
      </c>
      <c r="M604" s="7">
        <f t="shared" ca="1" si="158"/>
        <v>842</v>
      </c>
      <c r="N604" s="44">
        <f t="shared" ca="1" si="159"/>
        <v>7</v>
      </c>
      <c r="O604" s="94">
        <f t="shared" ca="1" si="160"/>
        <v>2.0344056070903553</v>
      </c>
      <c r="P604" s="94">
        <f t="shared" ca="1" si="161"/>
        <v>20.344056070903559</v>
      </c>
      <c r="Q604" s="94">
        <f t="shared" ca="1" si="162"/>
        <v>20.344056070903559</v>
      </c>
      <c r="R604" s="94">
        <f t="shared" ca="1" si="163"/>
        <v>2.0344056070903558</v>
      </c>
      <c r="S604" s="94">
        <f t="shared" ca="1" si="164"/>
        <v>2.0344056070903553</v>
      </c>
      <c r="T604" s="4">
        <f t="shared" ca="1" si="165"/>
        <v>1.2041702078712067E-7</v>
      </c>
      <c r="U604" s="46">
        <f t="shared" ca="1" si="166"/>
        <v>1520.6970069562751</v>
      </c>
      <c r="V604" s="4">
        <f t="shared" ca="1" si="167"/>
        <v>9.001046913130783E-5</v>
      </c>
      <c r="W604" s="13">
        <f t="shared" ca="1" si="170"/>
        <v>6987.0815999999995</v>
      </c>
      <c r="X604" s="4">
        <f t="shared" ca="1" si="168"/>
        <v>4.1356725882791986E-4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2.9894076654750107E-10</v>
      </c>
      <c r="L605" s="13">
        <f t="shared" ca="1" si="157"/>
        <v>136</v>
      </c>
      <c r="M605" s="7">
        <f t="shared" ca="1" si="158"/>
        <v>864</v>
      </c>
      <c r="N605" s="44">
        <f t="shared" ca="1" si="159"/>
        <v>8</v>
      </c>
      <c r="O605" s="94">
        <f t="shared" ca="1" si="160"/>
        <v>2.2600865874275611</v>
      </c>
      <c r="P605" s="94">
        <f t="shared" ca="1" si="161"/>
        <v>22.37518489393841</v>
      </c>
      <c r="Q605" s="94">
        <f t="shared" ca="1" si="162"/>
        <v>20.344056070903559</v>
      </c>
      <c r="R605" s="94">
        <f t="shared" ca="1" si="163"/>
        <v>2.1359620482420985</v>
      </c>
      <c r="S605" s="94">
        <f t="shared" ca="1" si="164"/>
        <v>2.2600865874275611</v>
      </c>
      <c r="T605" s="4">
        <f t="shared" ca="1" si="165"/>
        <v>6.7563201690932089E-10</v>
      </c>
      <c r="U605" s="46">
        <f t="shared" ca="1" si="166"/>
        <v>1620.040960572893</v>
      </c>
      <c r="V605" s="4">
        <f t="shared" ca="1" si="167"/>
        <v>4.8429628659201064E-7</v>
      </c>
      <c r="W605" s="13">
        <f t="shared" ca="1" si="170"/>
        <v>4584.2471999999998</v>
      </c>
      <c r="X605" s="4">
        <f t="shared" ca="1" si="168"/>
        <v>1.3704183720112355E-6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6.0392074050000277E-13</v>
      </c>
      <c r="L606" s="13">
        <f t="shared" ca="1" si="157"/>
        <v>114</v>
      </c>
      <c r="M606" s="7">
        <f t="shared" ca="1" si="158"/>
        <v>886</v>
      </c>
      <c r="N606" s="44">
        <f t="shared" ca="1" si="159"/>
        <v>8</v>
      </c>
      <c r="O606" s="94">
        <f t="shared" ca="1" si="160"/>
        <v>2.2600865874275611</v>
      </c>
      <c r="P606" s="94">
        <f t="shared" ca="1" si="161"/>
        <v>22.600865874275616</v>
      </c>
      <c r="Q606" s="94">
        <f t="shared" ca="1" si="162"/>
        <v>22.600865874275616</v>
      </c>
      <c r="R606" s="94">
        <f t="shared" ca="1" si="163"/>
        <v>2.2600865874275615</v>
      </c>
      <c r="S606" s="94">
        <f t="shared" ca="1" si="164"/>
        <v>2.2600865874275611</v>
      </c>
      <c r="T606" s="4">
        <f t="shared" ca="1" si="165"/>
        <v>1.3649131654733769E-12</v>
      </c>
      <c r="U606" s="46">
        <f t="shared" ca="1" si="166"/>
        <v>1598.040960572893</v>
      </c>
      <c r="V606" s="4">
        <f t="shared" ca="1" si="167"/>
        <v>9.6509008025851728E-10</v>
      </c>
      <c r="W606" s="13">
        <f t="shared" ca="1" si="170"/>
        <v>2181.4127999999996</v>
      </c>
      <c r="X606" s="4">
        <f t="shared" ca="1" si="168"/>
        <v>1.3174004335121841E-9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154</v>
      </c>
      <c r="M607" s="7">
        <f t="shared" ca="1" si="158"/>
        <v>846</v>
      </c>
      <c r="N607" s="44">
        <f t="shared" ca="1" si="159"/>
        <v>7</v>
      </c>
      <c r="O607" s="94">
        <f t="shared" ca="1" si="160"/>
        <v>2.0344056070903553</v>
      </c>
      <c r="P607" s="94">
        <f t="shared" ca="1" si="161"/>
        <v>20.344056070903559</v>
      </c>
      <c r="Q607" s="94">
        <f t="shared" ca="1" si="162"/>
        <v>20.344056070903559</v>
      </c>
      <c r="R607" s="94">
        <f t="shared" ca="1" si="163"/>
        <v>2.0344056070903558</v>
      </c>
      <c r="S607" s="94">
        <f t="shared" ca="1" si="164"/>
        <v>2.0344056070903553</v>
      </c>
      <c r="T607" s="4">
        <f t="shared" ca="1" si="165"/>
        <v>0</v>
      </c>
      <c r="U607" s="46">
        <f t="shared" ca="1" si="166"/>
        <v>1516.6970069562751</v>
      </c>
      <c r="V607" s="4">
        <f t="shared" ca="1" si="167"/>
        <v>0</v>
      </c>
      <c r="W607" s="13">
        <f t="shared" ca="1" si="170"/>
        <v>16819.840799999998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132</v>
      </c>
      <c r="M608" s="7">
        <f t="shared" ca="1" si="158"/>
        <v>868</v>
      </c>
      <c r="N608" s="44">
        <f t="shared" ca="1" si="159"/>
        <v>8</v>
      </c>
      <c r="O608" s="94">
        <f t="shared" ca="1" si="160"/>
        <v>2.2600865874275611</v>
      </c>
      <c r="P608" s="94">
        <f t="shared" ca="1" si="161"/>
        <v>22.600865874275616</v>
      </c>
      <c r="Q608" s="94">
        <f t="shared" ca="1" si="162"/>
        <v>21.021099011915176</v>
      </c>
      <c r="R608" s="94">
        <f t="shared" ca="1" si="163"/>
        <v>2.1810982443095397</v>
      </c>
      <c r="S608" s="94">
        <f t="shared" ca="1" si="164"/>
        <v>2.2600865874275611</v>
      </c>
      <c r="T608" s="4">
        <f t="shared" ca="1" si="165"/>
        <v>0</v>
      </c>
      <c r="U608" s="46">
        <f t="shared" ca="1" si="166"/>
        <v>1616.040960572893</v>
      </c>
      <c r="V608" s="4">
        <f t="shared" ca="1" si="167"/>
        <v>0</v>
      </c>
      <c r="W608" s="13">
        <f t="shared" ca="1" si="170"/>
        <v>14417.006399999998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5.8012385368054585E-5</v>
      </c>
      <c r="L609" s="13">
        <f t="shared" ca="1" si="157"/>
        <v>110</v>
      </c>
      <c r="M609" s="7">
        <f t="shared" ca="1" si="158"/>
        <v>890</v>
      </c>
      <c r="N609" s="44">
        <f t="shared" ca="1" si="159"/>
        <v>8</v>
      </c>
      <c r="O609" s="94">
        <f t="shared" ca="1" si="160"/>
        <v>2.2600865874275611</v>
      </c>
      <c r="P609" s="94">
        <f t="shared" ca="1" si="161"/>
        <v>22.600865874275616</v>
      </c>
      <c r="Q609" s="94">
        <f t="shared" ca="1" si="162"/>
        <v>22.600865874275616</v>
      </c>
      <c r="R609" s="94">
        <f t="shared" ca="1" si="163"/>
        <v>2.2600865874275615</v>
      </c>
      <c r="S609" s="94">
        <f t="shared" ca="1" si="164"/>
        <v>2.2600865874275611</v>
      </c>
      <c r="T609" s="4">
        <f t="shared" ca="1" si="165"/>
        <v>1.3111301407501907E-4</v>
      </c>
      <c r="U609" s="46">
        <f t="shared" ca="1" si="166"/>
        <v>1594.040960572893</v>
      </c>
      <c r="V609" s="4">
        <f t="shared" ca="1" si="167"/>
        <v>9.247411849721858E-2</v>
      </c>
      <c r="W609" s="13">
        <f t="shared" ca="1" si="170"/>
        <v>12014.171999999999</v>
      </c>
      <c r="X609" s="4">
        <f t="shared" ca="1" si="168"/>
        <v>0.696970775942091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2.9299184529320527E-6</v>
      </c>
      <c r="L610" s="13">
        <f t="shared" ca="1" si="157"/>
        <v>88</v>
      </c>
      <c r="M610" s="7">
        <f t="shared" ca="1" si="158"/>
        <v>912</v>
      </c>
      <c r="N610" s="44">
        <f t="shared" ca="1" si="159"/>
        <v>8</v>
      </c>
      <c r="O610" s="94">
        <f t="shared" ca="1" si="160"/>
        <v>2.2600865874275611</v>
      </c>
      <c r="P610" s="94">
        <f t="shared" ca="1" si="161"/>
        <v>22.600865874275616</v>
      </c>
      <c r="Q610" s="94">
        <f t="shared" ca="1" si="162"/>
        <v>22.600865874275616</v>
      </c>
      <c r="R610" s="94">
        <f t="shared" ca="1" si="163"/>
        <v>2.2600865874275615</v>
      </c>
      <c r="S610" s="94">
        <f t="shared" ca="1" si="164"/>
        <v>2.2600865874275611</v>
      </c>
      <c r="T610" s="4">
        <f t="shared" ca="1" si="165"/>
        <v>6.6218693977282424E-6</v>
      </c>
      <c r="U610" s="46">
        <f t="shared" ca="1" si="166"/>
        <v>1572.040960572893</v>
      </c>
      <c r="V610" s="4">
        <f t="shared" ca="1" si="167"/>
        <v>4.6059518191475489E-3</v>
      </c>
      <c r="W610" s="13">
        <f t="shared" ca="1" si="170"/>
        <v>9611.3375999999989</v>
      </c>
      <c r="X610" s="4">
        <f t="shared" ca="1" si="168"/>
        <v>2.8160435391599667E-2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5.9190271776405156E-8</v>
      </c>
      <c r="L611" s="13">
        <f t="shared" ca="1" si="157"/>
        <v>66</v>
      </c>
      <c r="M611" s="7">
        <f t="shared" ca="1" si="158"/>
        <v>934</v>
      </c>
      <c r="N611" s="44">
        <f t="shared" ca="1" si="159"/>
        <v>8</v>
      </c>
      <c r="O611" s="94">
        <f t="shared" ca="1" si="160"/>
        <v>2.2600865874275611</v>
      </c>
      <c r="P611" s="94">
        <f t="shared" ca="1" si="161"/>
        <v>22.600865874275616</v>
      </c>
      <c r="Q611" s="94">
        <f t="shared" ca="1" si="162"/>
        <v>22.600865874275616</v>
      </c>
      <c r="R611" s="94">
        <f t="shared" ca="1" si="163"/>
        <v>2.2600865874275615</v>
      </c>
      <c r="S611" s="94">
        <f t="shared" ca="1" si="164"/>
        <v>2.2600865874275611</v>
      </c>
      <c r="T611" s="4">
        <f t="shared" ca="1" si="165"/>
        <v>1.3377513934804541E-7</v>
      </c>
      <c r="U611" s="46">
        <f t="shared" ca="1" si="166"/>
        <v>1550.040960572893</v>
      </c>
      <c r="V611" s="4">
        <f t="shared" ca="1" si="167"/>
        <v>9.1747345720869644E-5</v>
      </c>
      <c r="W611" s="13">
        <f t="shared" ca="1" si="170"/>
        <v>7208.5031999999992</v>
      </c>
      <c r="X611" s="4">
        <f t="shared" ca="1" si="168"/>
        <v>4.2667326350908621E-4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5.9788153309500214E-10</v>
      </c>
      <c r="L612" s="13">
        <f t="shared" ca="1" si="157"/>
        <v>44</v>
      </c>
      <c r="M612" s="7">
        <f t="shared" ca="1" si="158"/>
        <v>956</v>
      </c>
      <c r="N612" s="44">
        <f t="shared" ca="1" si="159"/>
        <v>8</v>
      </c>
      <c r="O612" s="94">
        <f t="shared" ca="1" si="160"/>
        <v>2.2600865874275611</v>
      </c>
      <c r="P612" s="94">
        <f t="shared" ca="1" si="161"/>
        <v>22.600865874275616</v>
      </c>
      <c r="Q612" s="94">
        <f t="shared" ca="1" si="162"/>
        <v>22.600865874275616</v>
      </c>
      <c r="R612" s="94">
        <f t="shared" ca="1" si="163"/>
        <v>2.2600865874275615</v>
      </c>
      <c r="S612" s="94">
        <f t="shared" ca="1" si="164"/>
        <v>2.2600865874275611</v>
      </c>
      <c r="T612" s="4">
        <f t="shared" ca="1" si="165"/>
        <v>1.3512640338186418E-9</v>
      </c>
      <c r="U612" s="46">
        <f t="shared" ca="1" si="166"/>
        <v>1528.040960572893</v>
      </c>
      <c r="V612" s="4">
        <f t="shared" ca="1" si="167"/>
        <v>9.1358747213928102E-7</v>
      </c>
      <c r="W612" s="13">
        <f t="shared" ca="1" si="170"/>
        <v>4805.6687999999995</v>
      </c>
      <c r="X612" s="4">
        <f t="shared" ca="1" si="168"/>
        <v>2.8732206296908189E-6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3.0196037025000135E-12</v>
      </c>
      <c r="L613" s="13">
        <f t="shared" ca="1" si="157"/>
        <v>22</v>
      </c>
      <c r="M613" s="7">
        <f t="shared" ca="1" si="158"/>
        <v>978</v>
      </c>
      <c r="N613" s="44">
        <f t="shared" ca="1" si="159"/>
        <v>9</v>
      </c>
      <c r="O613" s="94">
        <f t="shared" ca="1" si="160"/>
        <v>2.4661453746567612</v>
      </c>
      <c r="P613" s="94">
        <f t="shared" ca="1" si="161"/>
        <v>22.806924661504816</v>
      </c>
      <c r="Q613" s="94">
        <f t="shared" ca="1" si="162"/>
        <v>22.600865874275616</v>
      </c>
      <c r="R613" s="94">
        <f t="shared" ca="1" si="163"/>
        <v>2.270389526789022</v>
      </c>
      <c r="S613" s="94">
        <f t="shared" ca="1" si="164"/>
        <v>2.4661453746567612</v>
      </c>
      <c r="T613" s="4">
        <f t="shared" ca="1" si="165"/>
        <v>7.4467817042168384E-12</v>
      </c>
      <c r="U613" s="46">
        <f t="shared" ca="1" si="166"/>
        <v>1616.8344704312622</v>
      </c>
      <c r="V613" s="4">
        <f t="shared" ca="1" si="167"/>
        <v>4.8821993532438882E-9</v>
      </c>
      <c r="W613" s="13">
        <f t="shared" ca="1" si="170"/>
        <v>2402.8343999999997</v>
      </c>
      <c r="X613" s="4">
        <f t="shared" ca="1" si="168"/>
        <v>7.2556076507343978E-9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6.100209500000033E-15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2.4661453746567612</v>
      </c>
      <c r="P614" s="94">
        <f t="shared" ca="1" si="161"/>
        <v>24.661453746567613</v>
      </c>
      <c r="Q614" s="94">
        <f t="shared" ca="1" si="162"/>
        <v>24.661453746567613</v>
      </c>
      <c r="R614" s="94">
        <f t="shared" ca="1" si="163"/>
        <v>2.4661453746567612</v>
      </c>
      <c r="S614" s="94">
        <f t="shared" ca="1" si="164"/>
        <v>2.4661453746567612</v>
      </c>
      <c r="T614" s="4">
        <f t="shared" ca="1" si="165"/>
        <v>1.5044003442862316E-14</v>
      </c>
      <c r="U614" s="46">
        <f t="shared" ca="1" si="166"/>
        <v>1594.8344704312622</v>
      </c>
      <c r="V614" s="4">
        <f t="shared" ca="1" si="167"/>
        <v>9.7288243874523065E-12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382</v>
      </c>
      <c r="M615" s="7">
        <f t="shared" ref="M615:M678" ca="1" si="178">MAX(Set2MinTP-(L615+Set2Regain), 0)</f>
        <v>618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1.8400154947923648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17.425868077386049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15.15253204613165</v>
      </c>
      <c r="R615" s="94">
        <f t="shared" ref="R615:R678" ca="1" si="183">(P615+Q615)/20</f>
        <v>1.6289200061758848</v>
      </c>
      <c r="S615" s="94">
        <f t="shared" ref="S615:S678" ca="1" si="184">R615*Set2ConserveTP + O615*(1-Set2ConserveTP)</f>
        <v>1.8400154947923648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1640.1775001065089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21644.371439999995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360</v>
      </c>
      <c r="M616" s="7">
        <f t="shared" ca="1" si="178"/>
        <v>640</v>
      </c>
      <c r="N616" s="44">
        <f t="shared" ca="1" si="179"/>
        <v>6</v>
      </c>
      <c r="O616" s="94">
        <f t="shared" ca="1" si="180"/>
        <v>1.8400154947923648</v>
      </c>
      <c r="P616" s="94">
        <f t="shared" ca="1" si="181"/>
        <v>18.400154947923649</v>
      </c>
      <c r="Q616" s="94">
        <f t="shared" ca="1" si="182"/>
        <v>18.400154947923649</v>
      </c>
      <c r="R616" s="94">
        <f t="shared" ca="1" si="183"/>
        <v>1.840015494792365</v>
      </c>
      <c r="S616" s="94">
        <f t="shared" ca="1" si="184"/>
        <v>1.8400154947923648</v>
      </c>
      <c r="T616" s="4">
        <f t="shared" ca="1" si="185"/>
        <v>0.17701464017927088</v>
      </c>
      <c r="U616" s="46">
        <f t="shared" ca="1" si="186"/>
        <v>1618.1775001065089</v>
      </c>
      <c r="V616" s="4">
        <f t="shared" ca="1" si="187"/>
        <v>155.67320424107024</v>
      </c>
      <c r="W616" s="13">
        <f t="shared" ca="1" si="188"/>
        <v>19241.537039999996</v>
      </c>
      <c r="X616" s="4">
        <f t="shared" ca="1" si="189"/>
        <v>1851.0897137939935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338</v>
      </c>
      <c r="M617" s="7">
        <f t="shared" ca="1" si="178"/>
        <v>662</v>
      </c>
      <c r="N617" s="44">
        <f t="shared" ca="1" si="179"/>
        <v>6</v>
      </c>
      <c r="O617" s="94">
        <f t="shared" ca="1" si="180"/>
        <v>1.8400154947923648</v>
      </c>
      <c r="P617" s="94">
        <f t="shared" ca="1" si="181"/>
        <v>18.400154947923649</v>
      </c>
      <c r="Q617" s="94">
        <f t="shared" ca="1" si="182"/>
        <v>18.400154947923649</v>
      </c>
      <c r="R617" s="94">
        <f t="shared" ca="1" si="183"/>
        <v>1.840015494792365</v>
      </c>
      <c r="S617" s="94">
        <f t="shared" ca="1" si="184"/>
        <v>1.8400154947923648</v>
      </c>
      <c r="T617" s="4">
        <f t="shared" ca="1" si="185"/>
        <v>1.072816001086491E-2</v>
      </c>
      <c r="U617" s="46">
        <f t="shared" ca="1" si="186"/>
        <v>1596.1775001065089</v>
      </c>
      <c r="V617" s="4">
        <f t="shared" ca="1" si="187"/>
        <v>9.3064692527588306</v>
      </c>
      <c r="W617" s="13">
        <f t="shared" ca="1" si="188"/>
        <v>16838.702639999996</v>
      </c>
      <c r="X617" s="4">
        <f t="shared" ca="1" si="189"/>
        <v>98.177595139044456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316</v>
      </c>
      <c r="M618" s="7">
        <f t="shared" ca="1" si="178"/>
        <v>684</v>
      </c>
      <c r="N618" s="44">
        <f t="shared" ca="1" si="179"/>
        <v>6</v>
      </c>
      <c r="O618" s="94">
        <f t="shared" ca="1" si="180"/>
        <v>1.8400154947923648</v>
      </c>
      <c r="P618" s="94">
        <f t="shared" ca="1" si="181"/>
        <v>18.400154947923649</v>
      </c>
      <c r="Q618" s="94">
        <f t="shared" ca="1" si="182"/>
        <v>18.400154947923649</v>
      </c>
      <c r="R618" s="94">
        <f t="shared" ca="1" si="183"/>
        <v>1.840015494792365</v>
      </c>
      <c r="S618" s="94">
        <f t="shared" ca="1" si="184"/>
        <v>1.8400154947923648</v>
      </c>
      <c r="T618" s="4">
        <f t="shared" ca="1" si="185"/>
        <v>2.7091313158749802E-4</v>
      </c>
      <c r="U618" s="46">
        <f t="shared" ca="1" si="186"/>
        <v>1574.1775001065089</v>
      </c>
      <c r="V618" s="4">
        <f t="shared" ca="1" si="187"/>
        <v>0.23177269834706335</v>
      </c>
      <c r="W618" s="13">
        <f t="shared" ca="1" si="188"/>
        <v>14435.868239999998</v>
      </c>
      <c r="X618" s="4">
        <f t="shared" ca="1" si="189"/>
        <v>2.1254529014301706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294</v>
      </c>
      <c r="M619" s="7">
        <f t="shared" ca="1" si="178"/>
        <v>706</v>
      </c>
      <c r="N619" s="44">
        <f t="shared" ca="1" si="179"/>
        <v>6</v>
      </c>
      <c r="O619" s="94">
        <f t="shared" ca="1" si="180"/>
        <v>1.8400154947923648</v>
      </c>
      <c r="P619" s="94">
        <f t="shared" ca="1" si="181"/>
        <v>18.400154947923649</v>
      </c>
      <c r="Q619" s="94">
        <f t="shared" ca="1" si="182"/>
        <v>18.400154947923649</v>
      </c>
      <c r="R619" s="94">
        <f t="shared" ca="1" si="183"/>
        <v>1.840015494792365</v>
      </c>
      <c r="S619" s="94">
        <f t="shared" ca="1" si="184"/>
        <v>1.8400154947923648</v>
      </c>
      <c r="T619" s="4">
        <f t="shared" ca="1" si="185"/>
        <v>3.6486617048821309E-6</v>
      </c>
      <c r="U619" s="46">
        <f t="shared" ca="1" si="186"/>
        <v>1552.1775001065089</v>
      </c>
      <c r="V619" s="4">
        <f t="shared" ca="1" si="187"/>
        <v>3.0778928872321138E-3</v>
      </c>
      <c r="W619" s="13">
        <f t="shared" ca="1" si="188"/>
        <v>12033.033839999998</v>
      </c>
      <c r="X619" s="4">
        <f t="shared" ca="1" si="189"/>
        <v>2.3860923937769955E-2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272</v>
      </c>
      <c r="M620" s="7">
        <f t="shared" ca="1" si="178"/>
        <v>728</v>
      </c>
      <c r="N620" s="44">
        <f t="shared" ca="1" si="179"/>
        <v>6</v>
      </c>
      <c r="O620" s="94">
        <f t="shared" ca="1" si="180"/>
        <v>1.8400154947923648</v>
      </c>
      <c r="P620" s="94">
        <f t="shared" ca="1" si="181"/>
        <v>18.400154947923649</v>
      </c>
      <c r="Q620" s="94">
        <f t="shared" ca="1" si="182"/>
        <v>18.400154947923649</v>
      </c>
      <c r="R620" s="94">
        <f t="shared" ca="1" si="183"/>
        <v>1.840015494792365</v>
      </c>
      <c r="S620" s="94">
        <f t="shared" ca="1" si="184"/>
        <v>1.8400154947923648</v>
      </c>
      <c r="T620" s="4">
        <f t="shared" ca="1" si="185"/>
        <v>2.7641376552137391E-8</v>
      </c>
      <c r="U620" s="46">
        <f t="shared" ca="1" si="186"/>
        <v>1530.1775001065089</v>
      </c>
      <c r="V620" s="4">
        <f t="shared" ca="1" si="187"/>
        <v>2.2986878421273918E-5</v>
      </c>
      <c r="W620" s="13">
        <f t="shared" ca="1" si="188"/>
        <v>9630.1994399999985</v>
      </c>
      <c r="X620" s="4">
        <f t="shared" ca="1" si="189"/>
        <v>1.446683301018945E-4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250</v>
      </c>
      <c r="M621" s="7">
        <f t="shared" ca="1" si="178"/>
        <v>750</v>
      </c>
      <c r="N621" s="44">
        <f t="shared" ca="1" si="179"/>
        <v>7</v>
      </c>
      <c r="O621" s="94">
        <f t="shared" ca="1" si="180"/>
        <v>2.0344056070903553</v>
      </c>
      <c r="P621" s="94">
        <f t="shared" ca="1" si="181"/>
        <v>20.344056070903559</v>
      </c>
      <c r="Q621" s="94">
        <f t="shared" ca="1" si="182"/>
        <v>19.760885734009584</v>
      </c>
      <c r="R621" s="94">
        <f t="shared" ca="1" si="183"/>
        <v>2.0052470902456569</v>
      </c>
      <c r="S621" s="94">
        <f t="shared" ca="1" si="184"/>
        <v>2.0344056070903553</v>
      </c>
      <c r="T621" s="4">
        <f t="shared" ca="1" si="185"/>
        <v>1.234811108917569E-10</v>
      </c>
      <c r="U621" s="46">
        <f t="shared" ca="1" si="186"/>
        <v>1612.6970069562751</v>
      </c>
      <c r="V621" s="4">
        <f t="shared" ca="1" si="187"/>
        <v>9.7884914029303421E-8</v>
      </c>
      <c r="W621" s="13">
        <f t="shared" ca="1" si="188"/>
        <v>7227.3650399999988</v>
      </c>
      <c r="X621" s="4">
        <f t="shared" ca="1" si="189"/>
        <v>4.3867509057637504E-7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228</v>
      </c>
      <c r="M622" s="7">
        <f t="shared" ca="1" si="178"/>
        <v>772</v>
      </c>
      <c r="N622" s="44">
        <f t="shared" ca="1" si="179"/>
        <v>7</v>
      </c>
      <c r="O622" s="94">
        <f t="shared" ca="1" si="180"/>
        <v>2.0344056070903553</v>
      </c>
      <c r="P622" s="94">
        <f t="shared" ca="1" si="181"/>
        <v>20.344056070903559</v>
      </c>
      <c r="Q622" s="94">
        <f t="shared" ca="1" si="182"/>
        <v>20.344056070903559</v>
      </c>
      <c r="R622" s="94">
        <f t="shared" ca="1" si="183"/>
        <v>2.0344056070903558</v>
      </c>
      <c r="S622" s="94">
        <f t="shared" ca="1" si="184"/>
        <v>2.0344056070903553</v>
      </c>
      <c r="T622" s="4">
        <f t="shared" ca="1" si="185"/>
        <v>2.0788065806693101E-13</v>
      </c>
      <c r="U622" s="46">
        <f t="shared" ca="1" si="186"/>
        <v>1590.6970069562751</v>
      </c>
      <c r="V622" s="4">
        <f t="shared" ca="1" si="187"/>
        <v>1.6254140248074999E-10</v>
      </c>
      <c r="W622" s="13">
        <f t="shared" ca="1" si="188"/>
        <v>4824.530639999999</v>
      </c>
      <c r="X622" s="4">
        <f t="shared" ca="1" si="189"/>
        <v>4.9298261900765983E-10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268</v>
      </c>
      <c r="M623" s="7">
        <f t="shared" ca="1" si="178"/>
        <v>732</v>
      </c>
      <c r="N623" s="44">
        <f t="shared" ca="1" si="179"/>
        <v>6</v>
      </c>
      <c r="O623" s="94">
        <f t="shared" ca="1" si="180"/>
        <v>1.8400154947923648</v>
      </c>
      <c r="P623" s="94">
        <f t="shared" ca="1" si="181"/>
        <v>18.400154947923649</v>
      </c>
      <c r="Q623" s="94">
        <f t="shared" ca="1" si="182"/>
        <v>18.400154947923649</v>
      </c>
      <c r="R623" s="94">
        <f t="shared" ca="1" si="183"/>
        <v>1.840015494792365</v>
      </c>
      <c r="S623" s="94">
        <f t="shared" ca="1" si="184"/>
        <v>1.8400154947923648</v>
      </c>
      <c r="T623" s="4">
        <f t="shared" ca="1" si="185"/>
        <v>0</v>
      </c>
      <c r="U623" s="46">
        <f t="shared" ca="1" si="186"/>
        <v>1526.1775001065089</v>
      </c>
      <c r="V623" s="4">
        <f t="shared" ca="1" si="187"/>
        <v>0</v>
      </c>
      <c r="W623" s="13">
        <f t="shared" ca="1" si="188"/>
        <v>19462.958639999997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246</v>
      </c>
      <c r="M624" s="7">
        <f t="shared" ca="1" si="178"/>
        <v>754</v>
      </c>
      <c r="N624" s="44">
        <f t="shared" ca="1" si="179"/>
        <v>7</v>
      </c>
      <c r="O624" s="94">
        <f t="shared" ca="1" si="180"/>
        <v>2.0344056070903553</v>
      </c>
      <c r="P624" s="94">
        <f t="shared" ca="1" si="181"/>
        <v>20.344056070903559</v>
      </c>
      <c r="Q624" s="94">
        <f t="shared" ca="1" si="182"/>
        <v>20.344056070903559</v>
      </c>
      <c r="R624" s="94">
        <f t="shared" ca="1" si="183"/>
        <v>2.0344056070903558</v>
      </c>
      <c r="S624" s="94">
        <f t="shared" ca="1" si="184"/>
        <v>2.0344056070903553</v>
      </c>
      <c r="T624" s="4">
        <f t="shared" ca="1" si="185"/>
        <v>1.9769243738831464E-3</v>
      </c>
      <c r="U624" s="46">
        <f t="shared" ca="1" si="186"/>
        <v>1608.6970069562751</v>
      </c>
      <c r="V624" s="4">
        <f t="shared" ca="1" si="187"/>
        <v>1.563243982498264</v>
      </c>
      <c r="W624" s="13">
        <f t="shared" ca="1" si="188"/>
        <v>17060.124239999997</v>
      </c>
      <c r="X624" s="4">
        <f t="shared" ca="1" si="189"/>
        <v>16.578097953518252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224</v>
      </c>
      <c r="M625" s="7">
        <f t="shared" ca="1" si="178"/>
        <v>776</v>
      </c>
      <c r="N625" s="44">
        <f t="shared" ca="1" si="179"/>
        <v>7</v>
      </c>
      <c r="O625" s="94">
        <f t="shared" ca="1" si="180"/>
        <v>2.0344056070903553</v>
      </c>
      <c r="P625" s="94">
        <f t="shared" ca="1" si="181"/>
        <v>20.344056070903559</v>
      </c>
      <c r="Q625" s="94">
        <f t="shared" ca="1" si="182"/>
        <v>20.344056070903559</v>
      </c>
      <c r="R625" s="94">
        <f t="shared" ca="1" si="183"/>
        <v>2.0344056070903558</v>
      </c>
      <c r="S625" s="94">
        <f t="shared" ca="1" si="184"/>
        <v>2.0344056070903553</v>
      </c>
      <c r="T625" s="4">
        <f t="shared" ca="1" si="185"/>
        <v>1.1981359841716048E-4</v>
      </c>
      <c r="U625" s="46">
        <f t="shared" ca="1" si="186"/>
        <v>1586.6970069562751</v>
      </c>
      <c r="V625" s="4">
        <f t="shared" ca="1" si="187"/>
        <v>9.3446398957317781E-2</v>
      </c>
      <c r="W625" s="13">
        <f t="shared" ca="1" si="188"/>
        <v>14657.289839999998</v>
      </c>
      <c r="X625" s="4">
        <f t="shared" ca="1" si="189"/>
        <v>0.86322148968383638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202</v>
      </c>
      <c r="M626" s="7">
        <f t="shared" ca="1" si="178"/>
        <v>798</v>
      </c>
      <c r="N626" s="44">
        <f t="shared" ca="1" si="179"/>
        <v>7</v>
      </c>
      <c r="O626" s="94">
        <f t="shared" ca="1" si="180"/>
        <v>2.0344056070903553</v>
      </c>
      <c r="P626" s="94">
        <f t="shared" ca="1" si="181"/>
        <v>20.344056070903559</v>
      </c>
      <c r="Q626" s="94">
        <f t="shared" ca="1" si="182"/>
        <v>20.344056070903559</v>
      </c>
      <c r="R626" s="94">
        <f t="shared" ca="1" si="183"/>
        <v>2.0344056070903558</v>
      </c>
      <c r="S626" s="94">
        <f t="shared" ca="1" si="184"/>
        <v>2.0344056070903553</v>
      </c>
      <c r="T626" s="4">
        <f t="shared" ca="1" si="185"/>
        <v>3.0255959196252683E-6</v>
      </c>
      <c r="U626" s="46">
        <f t="shared" ca="1" si="186"/>
        <v>1564.6970069562751</v>
      </c>
      <c r="V626" s="4">
        <f t="shared" ca="1" si="187"/>
        <v>2.3270388477092492E-3</v>
      </c>
      <c r="W626" s="13">
        <f t="shared" ca="1" si="188"/>
        <v>12254.455439999998</v>
      </c>
      <c r="X626" s="4">
        <f t="shared" ca="1" si="189"/>
        <v>1.8224994193523643E-2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180</v>
      </c>
      <c r="M627" s="7">
        <f t="shared" ca="1" si="178"/>
        <v>820</v>
      </c>
      <c r="N627" s="44">
        <f t="shared" ca="1" si="179"/>
        <v>7</v>
      </c>
      <c r="O627" s="94">
        <f t="shared" ca="1" si="180"/>
        <v>2.0344056070903553</v>
      </c>
      <c r="P627" s="94">
        <f t="shared" ca="1" si="181"/>
        <v>20.344056070903559</v>
      </c>
      <c r="Q627" s="94">
        <f t="shared" ca="1" si="182"/>
        <v>20.344056070903559</v>
      </c>
      <c r="R627" s="94">
        <f t="shared" ca="1" si="183"/>
        <v>2.0344056070903558</v>
      </c>
      <c r="S627" s="94">
        <f t="shared" ca="1" si="184"/>
        <v>2.0344056070903553</v>
      </c>
      <c r="T627" s="4">
        <f t="shared" ca="1" si="185"/>
        <v>4.0748766594279727E-8</v>
      </c>
      <c r="U627" s="46">
        <f t="shared" ca="1" si="186"/>
        <v>1542.6970069562751</v>
      </c>
      <c r="V627" s="4">
        <f t="shared" ca="1" si="187"/>
        <v>3.0899934626145184E-5</v>
      </c>
      <c r="W627" s="13">
        <f t="shared" ca="1" si="188"/>
        <v>9851.6210399999982</v>
      </c>
      <c r="X627" s="4">
        <f t="shared" ca="1" si="189"/>
        <v>1.9732614034052149E-4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158</v>
      </c>
      <c r="M628" s="7">
        <f t="shared" ca="1" si="178"/>
        <v>842</v>
      </c>
      <c r="N628" s="44">
        <f t="shared" ca="1" si="179"/>
        <v>7</v>
      </c>
      <c r="O628" s="94">
        <f t="shared" ca="1" si="180"/>
        <v>2.0344056070903553</v>
      </c>
      <c r="P628" s="94">
        <f t="shared" ca="1" si="181"/>
        <v>20.344056070903559</v>
      </c>
      <c r="Q628" s="94">
        <f t="shared" ca="1" si="182"/>
        <v>20.344056070903559</v>
      </c>
      <c r="R628" s="94">
        <f t="shared" ca="1" si="183"/>
        <v>2.0344056070903558</v>
      </c>
      <c r="S628" s="94">
        <f t="shared" ca="1" si="184"/>
        <v>2.0344056070903553</v>
      </c>
      <c r="T628" s="4">
        <f t="shared" ca="1" si="185"/>
        <v>3.087027772293923E-10</v>
      </c>
      <c r="U628" s="46">
        <f t="shared" ca="1" si="186"/>
        <v>1520.6970069562751</v>
      </c>
      <c r="V628" s="4">
        <f t="shared" ca="1" si="187"/>
        <v>2.307521114450885E-7</v>
      </c>
      <c r="W628" s="13">
        <f t="shared" ca="1" si="188"/>
        <v>7448.7866399999994</v>
      </c>
      <c r="X628" s="4">
        <f t="shared" ca="1" si="189"/>
        <v>1.1302864653651467E-6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136</v>
      </c>
      <c r="M629" s="7">
        <f t="shared" ca="1" si="178"/>
        <v>864</v>
      </c>
      <c r="N629" s="44">
        <f t="shared" ca="1" si="179"/>
        <v>8</v>
      </c>
      <c r="O629" s="94">
        <f t="shared" ca="1" si="180"/>
        <v>2.2600865874275611</v>
      </c>
      <c r="P629" s="94">
        <f t="shared" ca="1" si="181"/>
        <v>22.37518489393841</v>
      </c>
      <c r="Q629" s="94">
        <f t="shared" ca="1" si="182"/>
        <v>20.344056070903559</v>
      </c>
      <c r="R629" s="94">
        <f t="shared" ca="1" si="183"/>
        <v>2.1359620482420985</v>
      </c>
      <c r="S629" s="94">
        <f t="shared" ca="1" si="184"/>
        <v>2.2600865874275611</v>
      </c>
      <c r="T629" s="4">
        <f t="shared" ca="1" si="185"/>
        <v>1.3856478337807266E-12</v>
      </c>
      <c r="U629" s="46">
        <f t="shared" ca="1" si="186"/>
        <v>1620.040960572893</v>
      </c>
      <c r="V629" s="4">
        <f t="shared" ca="1" si="187"/>
        <v>9.9323904674330357E-10</v>
      </c>
      <c r="W629" s="13">
        <f t="shared" ca="1" si="188"/>
        <v>5045.9522399999996</v>
      </c>
      <c r="X629" s="4">
        <f t="shared" ca="1" si="189"/>
        <v>3.0936481945478137E-9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114</v>
      </c>
      <c r="M630" s="7">
        <f t="shared" ca="1" si="178"/>
        <v>886</v>
      </c>
      <c r="N630" s="44">
        <f t="shared" ca="1" si="179"/>
        <v>8</v>
      </c>
      <c r="O630" s="94">
        <f t="shared" ca="1" si="180"/>
        <v>2.2600865874275611</v>
      </c>
      <c r="P630" s="94">
        <f t="shared" ca="1" si="181"/>
        <v>22.600865874275616</v>
      </c>
      <c r="Q630" s="94">
        <f t="shared" ca="1" si="182"/>
        <v>22.600865874275616</v>
      </c>
      <c r="R630" s="94">
        <f t="shared" ca="1" si="183"/>
        <v>2.2600865874275615</v>
      </c>
      <c r="S630" s="94">
        <f t="shared" ca="1" si="184"/>
        <v>2.2600865874275611</v>
      </c>
      <c r="T630" s="4">
        <f t="shared" ca="1" si="185"/>
        <v>2.3327404609103159E-15</v>
      </c>
      <c r="U630" s="46">
        <f t="shared" ca="1" si="186"/>
        <v>1598.040960572893</v>
      </c>
      <c r="V630" s="4">
        <f t="shared" ca="1" si="187"/>
        <v>1.64941238431196E-12</v>
      </c>
      <c r="W630" s="13">
        <f t="shared" ca="1" si="188"/>
        <v>2643.1178399999999</v>
      </c>
      <c r="X630" s="4">
        <f t="shared" ca="1" si="189"/>
        <v>2.7280848276435773E-12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268</v>
      </c>
      <c r="M631" s="7">
        <f t="shared" ca="1" si="178"/>
        <v>732</v>
      </c>
      <c r="N631" s="44">
        <f t="shared" ca="1" si="179"/>
        <v>6</v>
      </c>
      <c r="O631" s="94">
        <f t="shared" ca="1" si="180"/>
        <v>1.8400154947923648</v>
      </c>
      <c r="P631" s="94">
        <f t="shared" ca="1" si="181"/>
        <v>18.400154947923649</v>
      </c>
      <c r="Q631" s="94">
        <f t="shared" ca="1" si="182"/>
        <v>18.400154947923649</v>
      </c>
      <c r="R631" s="94">
        <f t="shared" ca="1" si="183"/>
        <v>1.840015494792365</v>
      </c>
      <c r="S631" s="94">
        <f t="shared" ca="1" si="184"/>
        <v>1.8400154947923648</v>
      </c>
      <c r="T631" s="4">
        <f t="shared" ca="1" si="185"/>
        <v>0</v>
      </c>
      <c r="U631" s="46">
        <f t="shared" ca="1" si="186"/>
        <v>1526.1775001065089</v>
      </c>
      <c r="V631" s="4">
        <f t="shared" ca="1" si="187"/>
        <v>0</v>
      </c>
      <c r="W631" s="13">
        <f t="shared" ca="1" si="188"/>
        <v>19001.253599999996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246</v>
      </c>
      <c r="M632" s="7">
        <f t="shared" ca="1" si="178"/>
        <v>754</v>
      </c>
      <c r="N632" s="44">
        <f t="shared" ca="1" si="179"/>
        <v>7</v>
      </c>
      <c r="O632" s="94">
        <f t="shared" ca="1" si="180"/>
        <v>2.0344056070903553</v>
      </c>
      <c r="P632" s="94">
        <f t="shared" ca="1" si="181"/>
        <v>20.344056070903559</v>
      </c>
      <c r="Q632" s="94">
        <f t="shared" ca="1" si="182"/>
        <v>20.344056070903559</v>
      </c>
      <c r="R632" s="94">
        <f t="shared" ca="1" si="183"/>
        <v>2.0344056070903558</v>
      </c>
      <c r="S632" s="94">
        <f t="shared" ca="1" si="184"/>
        <v>2.0344056070903553</v>
      </c>
      <c r="T632" s="4">
        <f t="shared" ca="1" si="185"/>
        <v>1.0300816474443754E-2</v>
      </c>
      <c r="U632" s="46">
        <f t="shared" ca="1" si="186"/>
        <v>1608.6970069562751</v>
      </c>
      <c r="V632" s="4">
        <f t="shared" ca="1" si="187"/>
        <v>8.1453239088067377</v>
      </c>
      <c r="W632" s="13">
        <f t="shared" ca="1" si="188"/>
        <v>16598.419199999997</v>
      </c>
      <c r="X632" s="4">
        <f t="shared" ca="1" si="189"/>
        <v>84.042862126013489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224</v>
      </c>
      <c r="M633" s="7">
        <f t="shared" ca="1" si="178"/>
        <v>776</v>
      </c>
      <c r="N633" s="44">
        <f t="shared" ca="1" si="179"/>
        <v>7</v>
      </c>
      <c r="O633" s="94">
        <f t="shared" ca="1" si="180"/>
        <v>2.0344056070903553</v>
      </c>
      <c r="P633" s="94">
        <f t="shared" ca="1" si="181"/>
        <v>20.344056070903559</v>
      </c>
      <c r="Q633" s="94">
        <f t="shared" ca="1" si="182"/>
        <v>20.344056070903559</v>
      </c>
      <c r="R633" s="94">
        <f t="shared" ca="1" si="183"/>
        <v>2.0344056070903558</v>
      </c>
      <c r="S633" s="94">
        <f t="shared" ca="1" si="184"/>
        <v>2.0344056070903553</v>
      </c>
      <c r="T633" s="4">
        <f t="shared" ca="1" si="185"/>
        <v>6.242919075420462E-4</v>
      </c>
      <c r="U633" s="46">
        <f t="shared" ca="1" si="186"/>
        <v>1586.6970069562751</v>
      </c>
      <c r="V633" s="4">
        <f t="shared" ca="1" si="187"/>
        <v>0.48690492088286597</v>
      </c>
      <c r="W633" s="13">
        <f t="shared" ca="1" si="188"/>
        <v>14195.584799999999</v>
      </c>
      <c r="X633" s="4">
        <f t="shared" ca="1" si="189"/>
        <v>4.356156256441774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202</v>
      </c>
      <c r="M634" s="7">
        <f t="shared" ca="1" si="178"/>
        <v>798</v>
      </c>
      <c r="N634" s="44">
        <f t="shared" ca="1" si="179"/>
        <v>7</v>
      </c>
      <c r="O634" s="94">
        <f t="shared" ca="1" si="180"/>
        <v>2.0344056070903553</v>
      </c>
      <c r="P634" s="94">
        <f t="shared" ca="1" si="181"/>
        <v>20.344056070903559</v>
      </c>
      <c r="Q634" s="94">
        <f t="shared" ca="1" si="182"/>
        <v>20.344056070903559</v>
      </c>
      <c r="R634" s="94">
        <f t="shared" ca="1" si="183"/>
        <v>2.0344056070903558</v>
      </c>
      <c r="S634" s="94">
        <f t="shared" ca="1" si="184"/>
        <v>2.0344056070903553</v>
      </c>
      <c r="T634" s="4">
        <f t="shared" ca="1" si="185"/>
        <v>1.5764947160152701E-5</v>
      </c>
      <c r="U634" s="46">
        <f t="shared" ca="1" si="186"/>
        <v>1564.6970069562751</v>
      </c>
      <c r="V634" s="4">
        <f t="shared" ca="1" si="187"/>
        <v>1.2125097153853445E-2</v>
      </c>
      <c r="W634" s="13">
        <f t="shared" ca="1" si="188"/>
        <v>11792.750399999999</v>
      </c>
      <c r="X634" s="4">
        <f t="shared" ca="1" si="189"/>
        <v>9.1383982761807522E-2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180</v>
      </c>
      <c r="M635" s="7">
        <f t="shared" ca="1" si="178"/>
        <v>820</v>
      </c>
      <c r="N635" s="44">
        <f t="shared" ca="1" si="179"/>
        <v>7</v>
      </c>
      <c r="O635" s="94">
        <f t="shared" ca="1" si="180"/>
        <v>2.0344056070903553</v>
      </c>
      <c r="P635" s="94">
        <f t="shared" ca="1" si="181"/>
        <v>20.344056070903559</v>
      </c>
      <c r="Q635" s="94">
        <f t="shared" ca="1" si="182"/>
        <v>20.344056070903559</v>
      </c>
      <c r="R635" s="94">
        <f t="shared" ca="1" si="183"/>
        <v>2.0344056070903558</v>
      </c>
      <c r="S635" s="94">
        <f t="shared" ca="1" si="184"/>
        <v>2.0344056070903553</v>
      </c>
      <c r="T635" s="4">
        <f t="shared" ca="1" si="185"/>
        <v>2.1232252067545737E-7</v>
      </c>
      <c r="U635" s="46">
        <f t="shared" ca="1" si="186"/>
        <v>1542.6970069562751</v>
      </c>
      <c r="V635" s="4">
        <f t="shared" ca="1" si="187"/>
        <v>1.6100492252570372E-4</v>
      </c>
      <c r="W635" s="13">
        <f t="shared" ca="1" si="188"/>
        <v>9389.9159999999993</v>
      </c>
      <c r="X635" s="4">
        <f t="shared" ca="1" si="189"/>
        <v>9.7998679668516095E-4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158</v>
      </c>
      <c r="M636" s="7">
        <f t="shared" ca="1" si="178"/>
        <v>842</v>
      </c>
      <c r="N636" s="44">
        <f t="shared" ca="1" si="179"/>
        <v>7</v>
      </c>
      <c r="O636" s="94">
        <f t="shared" ca="1" si="180"/>
        <v>2.0344056070903553</v>
      </c>
      <c r="P636" s="94">
        <f t="shared" ca="1" si="181"/>
        <v>20.344056070903559</v>
      </c>
      <c r="Q636" s="94">
        <f t="shared" ca="1" si="182"/>
        <v>20.344056070903559</v>
      </c>
      <c r="R636" s="94">
        <f t="shared" ca="1" si="183"/>
        <v>2.0344056070903558</v>
      </c>
      <c r="S636" s="94">
        <f t="shared" ca="1" si="184"/>
        <v>2.0344056070903553</v>
      </c>
      <c r="T636" s="4">
        <f t="shared" ca="1" si="185"/>
        <v>1.6085039445110429E-9</v>
      </c>
      <c r="U636" s="46">
        <f t="shared" ca="1" si="186"/>
        <v>1520.6970069562751</v>
      </c>
      <c r="V636" s="4">
        <f t="shared" ca="1" si="187"/>
        <v>1.2023399491086183E-6</v>
      </c>
      <c r="W636" s="13">
        <f t="shared" ca="1" si="188"/>
        <v>6987.0815999999995</v>
      </c>
      <c r="X636" s="4">
        <f t="shared" ca="1" si="189"/>
        <v>5.5243400210120313E-6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136</v>
      </c>
      <c r="M637" s="7">
        <f t="shared" ca="1" si="178"/>
        <v>864</v>
      </c>
      <c r="N637" s="44">
        <f t="shared" ca="1" si="179"/>
        <v>8</v>
      </c>
      <c r="O637" s="94">
        <f t="shared" ca="1" si="180"/>
        <v>2.2600865874275611</v>
      </c>
      <c r="P637" s="94">
        <f t="shared" ca="1" si="181"/>
        <v>22.37518489393841</v>
      </c>
      <c r="Q637" s="94">
        <f t="shared" ca="1" si="182"/>
        <v>20.344056070903559</v>
      </c>
      <c r="R637" s="94">
        <f t="shared" ca="1" si="183"/>
        <v>2.1359620482420985</v>
      </c>
      <c r="S637" s="94">
        <f t="shared" ca="1" si="184"/>
        <v>2.2600865874275611</v>
      </c>
      <c r="T637" s="4">
        <f t="shared" ca="1" si="185"/>
        <v>7.2199545023311476E-12</v>
      </c>
      <c r="U637" s="46">
        <f t="shared" ca="1" si="186"/>
        <v>1620.040960572893</v>
      </c>
      <c r="V637" s="4">
        <f t="shared" ca="1" si="187"/>
        <v>5.1752981909256293E-9</v>
      </c>
      <c r="W637" s="13">
        <f t="shared" ca="1" si="188"/>
        <v>4584.2471999999998</v>
      </c>
      <c r="X637" s="4">
        <f t="shared" ca="1" si="189"/>
        <v>1.4644596536945642E-8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114</v>
      </c>
      <c r="M638" s="7">
        <f t="shared" ca="1" si="178"/>
        <v>886</v>
      </c>
      <c r="N638" s="44">
        <f t="shared" ca="1" si="179"/>
        <v>8</v>
      </c>
      <c r="O638" s="94">
        <f t="shared" ca="1" si="180"/>
        <v>2.2600865874275611</v>
      </c>
      <c r="P638" s="94">
        <f t="shared" ca="1" si="181"/>
        <v>22.600865874275616</v>
      </c>
      <c r="Q638" s="94">
        <f t="shared" ca="1" si="182"/>
        <v>22.600865874275616</v>
      </c>
      <c r="R638" s="94">
        <f t="shared" ca="1" si="183"/>
        <v>2.2600865874275615</v>
      </c>
      <c r="S638" s="94">
        <f t="shared" ca="1" si="184"/>
        <v>2.2600865874275611</v>
      </c>
      <c r="T638" s="4">
        <f t="shared" ca="1" si="185"/>
        <v>1.2154805559480057E-14</v>
      </c>
      <c r="U638" s="46">
        <f t="shared" ca="1" si="186"/>
        <v>1598.040960572893</v>
      </c>
      <c r="V638" s="4">
        <f t="shared" ca="1" si="187"/>
        <v>8.5943066340465206E-12</v>
      </c>
      <c r="W638" s="13">
        <f t="shared" ca="1" si="188"/>
        <v>2181.4127999999996</v>
      </c>
      <c r="X638" s="4">
        <f t="shared" ca="1" si="189"/>
        <v>1.1731695845839262E-11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 s="44">
        <f t="shared" ca="1" si="179"/>
        <v>7</v>
      </c>
      <c r="O639" s="94">
        <f t="shared" ca="1" si="180"/>
        <v>2.0344056070903553</v>
      </c>
      <c r="P639" s="94">
        <f t="shared" ca="1" si="181"/>
        <v>20.344056070903559</v>
      </c>
      <c r="Q639" s="94">
        <f t="shared" ca="1" si="182"/>
        <v>20.344056070903559</v>
      </c>
      <c r="R639" s="94">
        <f t="shared" ca="1" si="183"/>
        <v>2.0344056070903558</v>
      </c>
      <c r="S639" s="94">
        <f t="shared" ca="1" si="184"/>
        <v>2.0344056070903553</v>
      </c>
      <c r="T639" s="4">
        <f t="shared" ca="1" si="185"/>
        <v>0</v>
      </c>
      <c r="U639" s="46">
        <f t="shared" ca="1" si="186"/>
        <v>1516.6970069562751</v>
      </c>
      <c r="V639" s="4">
        <f t="shared" ca="1" si="187"/>
        <v>0</v>
      </c>
      <c r="W639" s="13">
        <f t="shared" ca="1" si="188"/>
        <v>16819.840799999998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132</v>
      </c>
      <c r="M640" s="7">
        <f t="shared" ca="1" si="178"/>
        <v>868</v>
      </c>
      <c r="N640" s="44">
        <f t="shared" ca="1" si="179"/>
        <v>8</v>
      </c>
      <c r="O640" s="94">
        <f t="shared" ca="1" si="180"/>
        <v>2.2600865874275611</v>
      </c>
      <c r="P640" s="94">
        <f t="shared" ca="1" si="181"/>
        <v>22.600865874275616</v>
      </c>
      <c r="Q640" s="94">
        <f t="shared" ca="1" si="182"/>
        <v>21.021099011915176</v>
      </c>
      <c r="R640" s="94">
        <f t="shared" ca="1" si="183"/>
        <v>2.1810982443095397</v>
      </c>
      <c r="S640" s="94">
        <f t="shared" ca="1" si="184"/>
        <v>2.2600865874275611</v>
      </c>
      <c r="T640" s="4">
        <f t="shared" ca="1" si="185"/>
        <v>1.1559099145534683E-4</v>
      </c>
      <c r="U640" s="46">
        <f t="shared" ca="1" si="186"/>
        <v>1616.040960572893</v>
      </c>
      <c r="V640" s="4">
        <f t="shared" ca="1" si="187"/>
        <v>8.2651601891805371E-2</v>
      </c>
      <c r="W640" s="13">
        <f t="shared" ca="1" si="188"/>
        <v>14417.006399999998</v>
      </c>
      <c r="X640" s="4">
        <f t="shared" ca="1" si="189"/>
        <v>0.73735053907419967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110</v>
      </c>
      <c r="M641" s="7">
        <f t="shared" ca="1" si="178"/>
        <v>890</v>
      </c>
      <c r="N641" s="44">
        <f t="shared" ca="1" si="179"/>
        <v>8</v>
      </c>
      <c r="O641" s="94">
        <f t="shared" ca="1" si="180"/>
        <v>2.2600865874275611</v>
      </c>
      <c r="P641" s="94">
        <f t="shared" ca="1" si="181"/>
        <v>22.600865874275616</v>
      </c>
      <c r="Q641" s="94">
        <f t="shared" ca="1" si="182"/>
        <v>22.600865874275616</v>
      </c>
      <c r="R641" s="94">
        <f t="shared" ca="1" si="183"/>
        <v>2.2600865874275615</v>
      </c>
      <c r="S641" s="94">
        <f t="shared" ca="1" si="184"/>
        <v>2.2600865874275611</v>
      </c>
      <c r="T641" s="4">
        <f t="shared" ca="1" si="185"/>
        <v>7.0055146336573892E-6</v>
      </c>
      <c r="U641" s="46">
        <f t="shared" ca="1" si="186"/>
        <v>1594.040960572893</v>
      </c>
      <c r="V641" s="4">
        <f t="shared" ca="1" si="187"/>
        <v>4.940995330914774E-3</v>
      </c>
      <c r="W641" s="13">
        <f t="shared" ca="1" si="188"/>
        <v>12014.171999999999</v>
      </c>
      <c r="X641" s="4">
        <f t="shared" ca="1" si="189"/>
        <v>3.7239926215868698E-2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88</v>
      </c>
      <c r="M642" s="7">
        <f t="shared" ca="1" si="178"/>
        <v>912</v>
      </c>
      <c r="N642" s="44">
        <f t="shared" ca="1" si="179"/>
        <v>8</v>
      </c>
      <c r="O642" s="94">
        <f t="shared" ca="1" si="180"/>
        <v>2.2600865874275611</v>
      </c>
      <c r="P642" s="94">
        <f t="shared" ca="1" si="181"/>
        <v>22.600865874275616</v>
      </c>
      <c r="Q642" s="94">
        <f t="shared" ca="1" si="182"/>
        <v>22.600865874275616</v>
      </c>
      <c r="R642" s="94">
        <f t="shared" ca="1" si="183"/>
        <v>2.2600865874275615</v>
      </c>
      <c r="S642" s="94">
        <f t="shared" ca="1" si="184"/>
        <v>2.2600865874275611</v>
      </c>
      <c r="T642" s="4">
        <f t="shared" ca="1" si="185"/>
        <v>1.7690693519336863E-7</v>
      </c>
      <c r="U642" s="46">
        <f t="shared" ca="1" si="186"/>
        <v>1572.040960572893</v>
      </c>
      <c r="V642" s="4">
        <f t="shared" ca="1" si="187"/>
        <v>1.2305057243401006E-4</v>
      </c>
      <c r="W642" s="13">
        <f t="shared" ca="1" si="188"/>
        <v>9611.3375999999989</v>
      </c>
      <c r="X642" s="4">
        <f t="shared" ca="1" si="189"/>
        <v>7.5232174173472206E-4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66</v>
      </c>
      <c r="M643" s="7">
        <f t="shared" ca="1" si="178"/>
        <v>934</v>
      </c>
      <c r="N643" s="44">
        <f t="shared" ca="1" si="179"/>
        <v>8</v>
      </c>
      <c r="O643" s="94">
        <f t="shared" ca="1" si="180"/>
        <v>2.2600865874275611</v>
      </c>
      <c r="P643" s="94">
        <f t="shared" ca="1" si="181"/>
        <v>22.600865874275616</v>
      </c>
      <c r="Q643" s="94">
        <f t="shared" ca="1" si="182"/>
        <v>22.600865874275616</v>
      </c>
      <c r="R643" s="94">
        <f t="shared" ca="1" si="183"/>
        <v>2.2600865874275615</v>
      </c>
      <c r="S643" s="94">
        <f t="shared" ca="1" si="184"/>
        <v>2.2600865874275611</v>
      </c>
      <c r="T643" s="4">
        <f t="shared" ca="1" si="185"/>
        <v>2.3825849857692759E-9</v>
      </c>
      <c r="U643" s="46">
        <f t="shared" ca="1" si="186"/>
        <v>1550.040960572893</v>
      </c>
      <c r="V643" s="4">
        <f t="shared" ca="1" si="187"/>
        <v>1.6340543501883555E-6</v>
      </c>
      <c r="W643" s="13">
        <f t="shared" ca="1" si="188"/>
        <v>7208.5031999999992</v>
      </c>
      <c r="X643" s="4">
        <f t="shared" ca="1" si="189"/>
        <v>7.5992095124719454E-6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44</v>
      </c>
      <c r="M644" s="7">
        <f t="shared" ca="1" si="178"/>
        <v>956</v>
      </c>
      <c r="N644" s="44">
        <f t="shared" ca="1" si="179"/>
        <v>8</v>
      </c>
      <c r="O644" s="94">
        <f t="shared" ca="1" si="180"/>
        <v>2.2600865874275611</v>
      </c>
      <c r="P644" s="94">
        <f t="shared" ca="1" si="181"/>
        <v>22.600865874275616</v>
      </c>
      <c r="Q644" s="94">
        <f t="shared" ca="1" si="182"/>
        <v>22.600865874275616</v>
      </c>
      <c r="R644" s="94">
        <f t="shared" ca="1" si="183"/>
        <v>2.2600865874275615</v>
      </c>
      <c r="S644" s="94">
        <f t="shared" ca="1" si="184"/>
        <v>2.2600865874275611</v>
      </c>
      <c r="T644" s="4">
        <f t="shared" ca="1" si="185"/>
        <v>1.8049886255827871E-11</v>
      </c>
      <c r="U644" s="46">
        <f t="shared" ca="1" si="186"/>
        <v>1528.040960572893</v>
      </c>
      <c r="V644" s="4">
        <f t="shared" ca="1" si="187"/>
        <v>1.2203499496884072E-8</v>
      </c>
      <c r="W644" s="13">
        <f t="shared" ca="1" si="188"/>
        <v>4805.6687999999995</v>
      </c>
      <c r="X644" s="4">
        <f t="shared" ca="1" si="189"/>
        <v>3.8379846022585631E-8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22</v>
      </c>
      <c r="M645" s="7">
        <f t="shared" ca="1" si="178"/>
        <v>978</v>
      </c>
      <c r="N645" s="44">
        <f t="shared" ca="1" si="179"/>
        <v>9</v>
      </c>
      <c r="O645" s="94">
        <f t="shared" ca="1" si="180"/>
        <v>2.4661453746567612</v>
      </c>
      <c r="P645" s="94">
        <f t="shared" ca="1" si="181"/>
        <v>22.806924661504816</v>
      </c>
      <c r="Q645" s="94">
        <f t="shared" ca="1" si="182"/>
        <v>22.600865874275616</v>
      </c>
      <c r="R645" s="94">
        <f t="shared" ca="1" si="183"/>
        <v>2.270389526789022</v>
      </c>
      <c r="S645" s="94">
        <f t="shared" ca="1" si="184"/>
        <v>2.4661453746567612</v>
      </c>
      <c r="T645" s="4">
        <f t="shared" ca="1" si="185"/>
        <v>7.9577971066539376E-14</v>
      </c>
      <c r="U645" s="46">
        <f t="shared" ca="1" si="186"/>
        <v>1616.8344704312622</v>
      </c>
      <c r="V645" s="4">
        <f t="shared" ca="1" si="187"/>
        <v>5.2172271768557054E-11</v>
      </c>
      <c r="W645" s="13">
        <f t="shared" ca="1" si="188"/>
        <v>2402.8343999999997</v>
      </c>
      <c r="X645" s="4">
        <f t="shared" ca="1" si="189"/>
        <v>7.7535042469870013E-11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2.4661453746567612</v>
      </c>
      <c r="P646" s="94">
        <f t="shared" ca="1" si="181"/>
        <v>24.661453746567613</v>
      </c>
      <c r="Q646" s="94">
        <f t="shared" ca="1" si="182"/>
        <v>24.661453746567613</v>
      </c>
      <c r="R646" s="94">
        <f t="shared" ca="1" si="183"/>
        <v>2.4661453746567612</v>
      </c>
      <c r="S646" s="94">
        <f t="shared" ca="1" si="184"/>
        <v>2.4661453746567612</v>
      </c>
      <c r="T646" s="4">
        <f t="shared" ca="1" si="185"/>
        <v>1.3396964826016742E-16</v>
      </c>
      <c r="U646" s="46">
        <f t="shared" ca="1" si="186"/>
        <v>1594.8344704312622</v>
      </c>
      <c r="V646" s="4">
        <f t="shared" ca="1" si="187"/>
        <v>8.6636990354473231E-14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382</v>
      </c>
      <c r="M647" s="7">
        <f t="shared" ca="1" si="178"/>
        <v>618</v>
      </c>
      <c r="N647" s="44">
        <f t="shared" ca="1" si="179"/>
        <v>6</v>
      </c>
      <c r="O647" s="94">
        <f t="shared" ca="1" si="180"/>
        <v>1.8400154947923648</v>
      </c>
      <c r="P647" s="94">
        <f t="shared" ca="1" si="181"/>
        <v>17.425868077386049</v>
      </c>
      <c r="Q647" s="94">
        <f t="shared" ca="1" si="182"/>
        <v>15.15253204613165</v>
      </c>
      <c r="R647" s="94">
        <f t="shared" ca="1" si="183"/>
        <v>1.6289200061758848</v>
      </c>
      <c r="S647" s="94">
        <f t="shared" ca="1" si="184"/>
        <v>1.8400154947923648</v>
      </c>
      <c r="T647" s="4">
        <f t="shared" ca="1" si="185"/>
        <v>0</v>
      </c>
      <c r="U647" s="46">
        <f t="shared" ca="1" si="186"/>
        <v>1640.1775001065089</v>
      </c>
      <c r="V647" s="4">
        <f t="shared" ca="1" si="187"/>
        <v>0</v>
      </c>
      <c r="W647" s="13">
        <f t="shared" ca="1" si="188"/>
        <v>21644.371439999995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360</v>
      </c>
      <c r="M648" s="7">
        <f t="shared" ca="1" si="178"/>
        <v>640</v>
      </c>
      <c r="N648" s="44">
        <f t="shared" ca="1" si="179"/>
        <v>6</v>
      </c>
      <c r="O648" s="94">
        <f t="shared" ca="1" si="180"/>
        <v>1.8400154947923648</v>
      </c>
      <c r="P648" s="94">
        <f t="shared" ca="1" si="181"/>
        <v>18.400154947923649</v>
      </c>
      <c r="Q648" s="94">
        <f t="shared" ca="1" si="182"/>
        <v>18.400154947923649</v>
      </c>
      <c r="R648" s="94">
        <f t="shared" ca="1" si="183"/>
        <v>1.840015494792365</v>
      </c>
      <c r="S648" s="94">
        <f t="shared" ca="1" si="184"/>
        <v>1.8400154947923648</v>
      </c>
      <c r="T648" s="4">
        <f t="shared" ca="1" si="185"/>
        <v>0</v>
      </c>
      <c r="U648" s="46">
        <f t="shared" ca="1" si="186"/>
        <v>1618.1775001065089</v>
      </c>
      <c r="V648" s="4">
        <f t="shared" ca="1" si="187"/>
        <v>0</v>
      </c>
      <c r="W648" s="13">
        <f t="shared" ca="1" si="188"/>
        <v>19241.537039999996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338</v>
      </c>
      <c r="M649" s="7">
        <f t="shared" ca="1" si="178"/>
        <v>662</v>
      </c>
      <c r="N649" s="44">
        <f t="shared" ca="1" si="179"/>
        <v>6</v>
      </c>
      <c r="O649" s="94">
        <f t="shared" ca="1" si="180"/>
        <v>1.8400154947923648</v>
      </c>
      <c r="P649" s="94">
        <f t="shared" ca="1" si="181"/>
        <v>18.400154947923649</v>
      </c>
      <c r="Q649" s="94">
        <f t="shared" ca="1" si="182"/>
        <v>18.400154947923649</v>
      </c>
      <c r="R649" s="94">
        <f t="shared" ca="1" si="183"/>
        <v>1.840015494792365</v>
      </c>
      <c r="S649" s="94">
        <f t="shared" ca="1" si="184"/>
        <v>1.8400154947923648</v>
      </c>
      <c r="T649" s="4">
        <f t="shared" ca="1" si="185"/>
        <v>0</v>
      </c>
      <c r="U649" s="46">
        <f t="shared" ca="1" si="186"/>
        <v>1596.1775001065089</v>
      </c>
      <c r="V649" s="4">
        <f t="shared" ca="1" si="187"/>
        <v>0</v>
      </c>
      <c r="W649" s="13">
        <f t="shared" ca="1" si="188"/>
        <v>16838.702639999996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316</v>
      </c>
      <c r="M650" s="7">
        <f t="shared" ca="1" si="178"/>
        <v>684</v>
      </c>
      <c r="N650" s="44">
        <f t="shared" ca="1" si="179"/>
        <v>6</v>
      </c>
      <c r="O650" s="94">
        <f t="shared" ca="1" si="180"/>
        <v>1.8400154947923648</v>
      </c>
      <c r="P650" s="94">
        <f t="shared" ca="1" si="181"/>
        <v>18.400154947923649</v>
      </c>
      <c r="Q650" s="94">
        <f t="shared" ca="1" si="182"/>
        <v>18.400154947923649</v>
      </c>
      <c r="R650" s="94">
        <f t="shared" ca="1" si="183"/>
        <v>1.840015494792365</v>
      </c>
      <c r="S650" s="94">
        <f t="shared" ca="1" si="184"/>
        <v>1.8400154947923648</v>
      </c>
      <c r="T650" s="4">
        <f t="shared" ca="1" si="185"/>
        <v>0</v>
      </c>
      <c r="U650" s="46">
        <f t="shared" ca="1" si="186"/>
        <v>1574.1775001065089</v>
      </c>
      <c r="V650" s="4">
        <f t="shared" ca="1" si="187"/>
        <v>0</v>
      </c>
      <c r="W650" s="13">
        <f t="shared" ca="1" si="188"/>
        <v>14435.868239999998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294</v>
      </c>
      <c r="M651" s="7">
        <f t="shared" ca="1" si="178"/>
        <v>706</v>
      </c>
      <c r="N651" s="44">
        <f t="shared" ca="1" si="179"/>
        <v>6</v>
      </c>
      <c r="O651" s="94">
        <f t="shared" ca="1" si="180"/>
        <v>1.8400154947923648</v>
      </c>
      <c r="P651" s="94">
        <f t="shared" ca="1" si="181"/>
        <v>18.400154947923649</v>
      </c>
      <c r="Q651" s="94">
        <f t="shared" ca="1" si="182"/>
        <v>18.400154947923649</v>
      </c>
      <c r="R651" s="94">
        <f t="shared" ca="1" si="183"/>
        <v>1.840015494792365</v>
      </c>
      <c r="S651" s="94">
        <f t="shared" ca="1" si="184"/>
        <v>1.8400154947923648</v>
      </c>
      <c r="T651" s="4">
        <f t="shared" ca="1" si="185"/>
        <v>0</v>
      </c>
      <c r="U651" s="46">
        <f t="shared" ca="1" si="186"/>
        <v>1552.1775001065089</v>
      </c>
      <c r="V651" s="4">
        <f t="shared" ca="1" si="187"/>
        <v>0</v>
      </c>
      <c r="W651" s="13">
        <f t="shared" ca="1" si="188"/>
        <v>12033.033839999998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272</v>
      </c>
      <c r="M652" s="7">
        <f t="shared" ca="1" si="178"/>
        <v>728</v>
      </c>
      <c r="N652" s="44">
        <f t="shared" ca="1" si="179"/>
        <v>6</v>
      </c>
      <c r="O652" s="94">
        <f t="shared" ca="1" si="180"/>
        <v>1.8400154947923648</v>
      </c>
      <c r="P652" s="94">
        <f t="shared" ca="1" si="181"/>
        <v>18.400154947923649</v>
      </c>
      <c r="Q652" s="94">
        <f t="shared" ca="1" si="182"/>
        <v>18.400154947923649</v>
      </c>
      <c r="R652" s="94">
        <f t="shared" ca="1" si="183"/>
        <v>1.840015494792365</v>
      </c>
      <c r="S652" s="94">
        <f t="shared" ca="1" si="184"/>
        <v>1.8400154947923648</v>
      </c>
      <c r="T652" s="4">
        <f t="shared" ca="1" si="185"/>
        <v>0</v>
      </c>
      <c r="U652" s="46">
        <f t="shared" ca="1" si="186"/>
        <v>1530.1775001065089</v>
      </c>
      <c r="V652" s="4">
        <f t="shared" ca="1" si="187"/>
        <v>0</v>
      </c>
      <c r="W652" s="13">
        <f t="shared" ca="1" si="188"/>
        <v>9630.1994399999985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250</v>
      </c>
      <c r="M653" s="7">
        <f t="shared" ca="1" si="178"/>
        <v>750</v>
      </c>
      <c r="N653" s="44">
        <f t="shared" ca="1" si="179"/>
        <v>7</v>
      </c>
      <c r="O653" s="94">
        <f t="shared" ca="1" si="180"/>
        <v>2.0344056070903553</v>
      </c>
      <c r="P653" s="94">
        <f t="shared" ca="1" si="181"/>
        <v>20.344056070903559</v>
      </c>
      <c r="Q653" s="94">
        <f t="shared" ca="1" si="182"/>
        <v>19.760885734009584</v>
      </c>
      <c r="R653" s="94">
        <f t="shared" ca="1" si="183"/>
        <v>2.0052470902456569</v>
      </c>
      <c r="S653" s="94">
        <f t="shared" ca="1" si="184"/>
        <v>2.0344056070903553</v>
      </c>
      <c r="T653" s="4">
        <f t="shared" ca="1" si="185"/>
        <v>0</v>
      </c>
      <c r="U653" s="46">
        <f t="shared" ca="1" si="186"/>
        <v>1612.6970069562751</v>
      </c>
      <c r="V653" s="4">
        <f t="shared" ca="1" si="187"/>
        <v>0</v>
      </c>
      <c r="W653" s="13">
        <f t="shared" ca="1" si="188"/>
        <v>7227.3650399999988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228</v>
      </c>
      <c r="M654" s="7">
        <f t="shared" ca="1" si="178"/>
        <v>772</v>
      </c>
      <c r="N654" s="44">
        <f t="shared" ca="1" si="179"/>
        <v>7</v>
      </c>
      <c r="O654" s="94">
        <f t="shared" ca="1" si="180"/>
        <v>2.0344056070903553</v>
      </c>
      <c r="P654" s="94">
        <f t="shared" ca="1" si="181"/>
        <v>20.344056070903559</v>
      </c>
      <c r="Q654" s="94">
        <f t="shared" ca="1" si="182"/>
        <v>20.344056070903559</v>
      </c>
      <c r="R654" s="94">
        <f t="shared" ca="1" si="183"/>
        <v>2.0344056070903558</v>
      </c>
      <c r="S654" s="94">
        <f t="shared" ca="1" si="184"/>
        <v>2.0344056070903553</v>
      </c>
      <c r="T654" s="4">
        <f t="shared" ca="1" si="185"/>
        <v>0</v>
      </c>
      <c r="U654" s="46">
        <f t="shared" ca="1" si="186"/>
        <v>1590.6970069562751</v>
      </c>
      <c r="V654" s="4">
        <f t="shared" ca="1" si="187"/>
        <v>0</v>
      </c>
      <c r="W654" s="13">
        <f t="shared" ca="1" si="188"/>
        <v>4824.530639999999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268</v>
      </c>
      <c r="M655" s="7">
        <f t="shared" ca="1" si="178"/>
        <v>732</v>
      </c>
      <c r="N655" s="44">
        <f t="shared" ca="1" si="179"/>
        <v>6</v>
      </c>
      <c r="O655" s="94">
        <f t="shared" ca="1" si="180"/>
        <v>1.8400154947923648</v>
      </c>
      <c r="P655" s="94">
        <f t="shared" ca="1" si="181"/>
        <v>18.400154947923649</v>
      </c>
      <c r="Q655" s="94">
        <f t="shared" ca="1" si="182"/>
        <v>18.400154947923649</v>
      </c>
      <c r="R655" s="94">
        <f t="shared" ca="1" si="183"/>
        <v>1.840015494792365</v>
      </c>
      <c r="S655" s="94">
        <f t="shared" ca="1" si="184"/>
        <v>1.8400154947923648</v>
      </c>
      <c r="T655" s="4">
        <f t="shared" ca="1" si="185"/>
        <v>0</v>
      </c>
      <c r="U655" s="46">
        <f t="shared" ca="1" si="186"/>
        <v>1526.1775001065089</v>
      </c>
      <c r="V655" s="4">
        <f t="shared" ca="1" si="187"/>
        <v>0</v>
      </c>
      <c r="W655" s="13">
        <f t="shared" ca="1" si="188"/>
        <v>19462.958639999997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246</v>
      </c>
      <c r="M656" s="7">
        <f t="shared" ca="1" si="178"/>
        <v>754</v>
      </c>
      <c r="N656" s="44">
        <f t="shared" ca="1" si="179"/>
        <v>7</v>
      </c>
      <c r="O656" s="94">
        <f t="shared" ca="1" si="180"/>
        <v>2.0344056070903553</v>
      </c>
      <c r="P656" s="94">
        <f t="shared" ca="1" si="181"/>
        <v>20.344056070903559</v>
      </c>
      <c r="Q656" s="94">
        <f t="shared" ca="1" si="182"/>
        <v>20.344056070903559</v>
      </c>
      <c r="R656" s="94">
        <f t="shared" ca="1" si="183"/>
        <v>2.0344056070903558</v>
      </c>
      <c r="S656" s="94">
        <f t="shared" ca="1" si="184"/>
        <v>2.0344056070903553</v>
      </c>
      <c r="T656" s="4">
        <f t="shared" ca="1" si="185"/>
        <v>0</v>
      </c>
      <c r="U656" s="46">
        <f t="shared" ca="1" si="186"/>
        <v>1608.6970069562751</v>
      </c>
      <c r="V656" s="4">
        <f t="shared" ca="1" si="187"/>
        <v>0</v>
      </c>
      <c r="W656" s="13">
        <f t="shared" ca="1" si="188"/>
        <v>17060.124239999997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224</v>
      </c>
      <c r="M657" s="7">
        <f t="shared" ca="1" si="178"/>
        <v>776</v>
      </c>
      <c r="N657" s="44">
        <f t="shared" ca="1" si="179"/>
        <v>7</v>
      </c>
      <c r="O657" s="94">
        <f t="shared" ca="1" si="180"/>
        <v>2.0344056070903553</v>
      </c>
      <c r="P657" s="94">
        <f t="shared" ca="1" si="181"/>
        <v>20.344056070903559</v>
      </c>
      <c r="Q657" s="94">
        <f t="shared" ca="1" si="182"/>
        <v>20.344056070903559</v>
      </c>
      <c r="R657" s="94">
        <f t="shared" ca="1" si="183"/>
        <v>2.0344056070903558</v>
      </c>
      <c r="S657" s="94">
        <f t="shared" ca="1" si="184"/>
        <v>2.0344056070903553</v>
      </c>
      <c r="T657" s="4">
        <f t="shared" ca="1" si="185"/>
        <v>0</v>
      </c>
      <c r="U657" s="46">
        <f t="shared" ca="1" si="186"/>
        <v>1586.6970069562751</v>
      </c>
      <c r="V657" s="4">
        <f t="shared" ca="1" si="187"/>
        <v>0</v>
      </c>
      <c r="W657" s="13">
        <f t="shared" ca="1" si="188"/>
        <v>14657.289839999998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202</v>
      </c>
      <c r="M658" s="7">
        <f t="shared" ca="1" si="178"/>
        <v>798</v>
      </c>
      <c r="N658" s="44">
        <f t="shared" ca="1" si="179"/>
        <v>7</v>
      </c>
      <c r="O658" s="94">
        <f t="shared" ca="1" si="180"/>
        <v>2.0344056070903553</v>
      </c>
      <c r="P658" s="94">
        <f t="shared" ca="1" si="181"/>
        <v>20.344056070903559</v>
      </c>
      <c r="Q658" s="94">
        <f t="shared" ca="1" si="182"/>
        <v>20.344056070903559</v>
      </c>
      <c r="R658" s="94">
        <f t="shared" ca="1" si="183"/>
        <v>2.0344056070903558</v>
      </c>
      <c r="S658" s="94">
        <f t="shared" ca="1" si="184"/>
        <v>2.0344056070903553</v>
      </c>
      <c r="T658" s="4">
        <f t="shared" ca="1" si="185"/>
        <v>0</v>
      </c>
      <c r="U658" s="46">
        <f t="shared" ca="1" si="186"/>
        <v>1564.6970069562751</v>
      </c>
      <c r="V658" s="4">
        <f t="shared" ca="1" si="187"/>
        <v>0</v>
      </c>
      <c r="W658" s="13">
        <f t="shared" ca="1" si="188"/>
        <v>12254.455439999998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180</v>
      </c>
      <c r="M659" s="7">
        <f t="shared" ca="1" si="178"/>
        <v>820</v>
      </c>
      <c r="N659" s="44">
        <f t="shared" ca="1" si="179"/>
        <v>7</v>
      </c>
      <c r="O659" s="94">
        <f t="shared" ca="1" si="180"/>
        <v>2.0344056070903553</v>
      </c>
      <c r="P659" s="94">
        <f t="shared" ca="1" si="181"/>
        <v>20.344056070903559</v>
      </c>
      <c r="Q659" s="94">
        <f t="shared" ca="1" si="182"/>
        <v>20.344056070903559</v>
      </c>
      <c r="R659" s="94">
        <f t="shared" ca="1" si="183"/>
        <v>2.0344056070903558</v>
      </c>
      <c r="S659" s="94">
        <f t="shared" ca="1" si="184"/>
        <v>2.0344056070903553</v>
      </c>
      <c r="T659" s="4">
        <f t="shared" ca="1" si="185"/>
        <v>0</v>
      </c>
      <c r="U659" s="46">
        <f t="shared" ca="1" si="186"/>
        <v>1542.6970069562751</v>
      </c>
      <c r="V659" s="4">
        <f t="shared" ca="1" si="187"/>
        <v>0</v>
      </c>
      <c r="W659" s="13">
        <f t="shared" ca="1" si="188"/>
        <v>9851.6210399999982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158</v>
      </c>
      <c r="M660" s="7">
        <f t="shared" ca="1" si="178"/>
        <v>842</v>
      </c>
      <c r="N660" s="44">
        <f t="shared" ca="1" si="179"/>
        <v>7</v>
      </c>
      <c r="O660" s="94">
        <f t="shared" ca="1" si="180"/>
        <v>2.0344056070903553</v>
      </c>
      <c r="P660" s="94">
        <f t="shared" ca="1" si="181"/>
        <v>20.344056070903559</v>
      </c>
      <c r="Q660" s="94">
        <f t="shared" ca="1" si="182"/>
        <v>20.344056070903559</v>
      </c>
      <c r="R660" s="94">
        <f t="shared" ca="1" si="183"/>
        <v>2.0344056070903558</v>
      </c>
      <c r="S660" s="94">
        <f t="shared" ca="1" si="184"/>
        <v>2.0344056070903553</v>
      </c>
      <c r="T660" s="4">
        <f t="shared" ca="1" si="185"/>
        <v>0</v>
      </c>
      <c r="U660" s="46">
        <f t="shared" ca="1" si="186"/>
        <v>1520.6970069562751</v>
      </c>
      <c r="V660" s="4">
        <f t="shared" ca="1" si="187"/>
        <v>0</v>
      </c>
      <c r="W660" s="13">
        <f t="shared" ca="1" si="188"/>
        <v>7448.7866399999994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136</v>
      </c>
      <c r="M661" s="7">
        <f t="shared" ca="1" si="178"/>
        <v>864</v>
      </c>
      <c r="N661" s="44">
        <f t="shared" ca="1" si="179"/>
        <v>8</v>
      </c>
      <c r="O661" s="94">
        <f t="shared" ca="1" si="180"/>
        <v>2.2600865874275611</v>
      </c>
      <c r="P661" s="94">
        <f t="shared" ca="1" si="181"/>
        <v>22.37518489393841</v>
      </c>
      <c r="Q661" s="94">
        <f t="shared" ca="1" si="182"/>
        <v>20.344056070903559</v>
      </c>
      <c r="R661" s="94">
        <f t="shared" ca="1" si="183"/>
        <v>2.1359620482420985</v>
      </c>
      <c r="S661" s="94">
        <f t="shared" ca="1" si="184"/>
        <v>2.2600865874275611</v>
      </c>
      <c r="T661" s="4">
        <f t="shared" ca="1" si="185"/>
        <v>0</v>
      </c>
      <c r="U661" s="46">
        <f t="shared" ca="1" si="186"/>
        <v>1620.040960572893</v>
      </c>
      <c r="V661" s="4">
        <f t="shared" ca="1" si="187"/>
        <v>0</v>
      </c>
      <c r="W661" s="13">
        <f t="shared" ca="1" si="188"/>
        <v>5045.9522399999996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114</v>
      </c>
      <c r="M662" s="7">
        <f t="shared" ca="1" si="178"/>
        <v>886</v>
      </c>
      <c r="N662" s="44">
        <f t="shared" ca="1" si="179"/>
        <v>8</v>
      </c>
      <c r="O662" s="94">
        <f t="shared" ca="1" si="180"/>
        <v>2.2600865874275611</v>
      </c>
      <c r="P662" s="94">
        <f t="shared" ca="1" si="181"/>
        <v>22.600865874275616</v>
      </c>
      <c r="Q662" s="94">
        <f t="shared" ca="1" si="182"/>
        <v>22.600865874275616</v>
      </c>
      <c r="R662" s="94">
        <f t="shared" ca="1" si="183"/>
        <v>2.2600865874275615</v>
      </c>
      <c r="S662" s="94">
        <f t="shared" ca="1" si="184"/>
        <v>2.2600865874275611</v>
      </c>
      <c r="T662" s="4">
        <f t="shared" ca="1" si="185"/>
        <v>0</v>
      </c>
      <c r="U662" s="46">
        <f t="shared" ca="1" si="186"/>
        <v>1598.040960572893</v>
      </c>
      <c r="V662" s="4">
        <f t="shared" ca="1" si="187"/>
        <v>0</v>
      </c>
      <c r="W662" s="13">
        <f t="shared" ca="1" si="188"/>
        <v>2643.1178399999999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268</v>
      </c>
      <c r="M663" s="7">
        <f t="shared" ca="1" si="178"/>
        <v>732</v>
      </c>
      <c r="N663" s="44">
        <f t="shared" ca="1" si="179"/>
        <v>6</v>
      </c>
      <c r="O663" s="94">
        <f t="shared" ca="1" si="180"/>
        <v>1.8400154947923648</v>
      </c>
      <c r="P663" s="94">
        <f t="shared" ca="1" si="181"/>
        <v>18.400154947923649</v>
      </c>
      <c r="Q663" s="94">
        <f t="shared" ca="1" si="182"/>
        <v>18.400154947923649</v>
      </c>
      <c r="R663" s="94">
        <f t="shared" ca="1" si="183"/>
        <v>1.840015494792365</v>
      </c>
      <c r="S663" s="94">
        <f t="shared" ca="1" si="184"/>
        <v>1.8400154947923648</v>
      </c>
      <c r="T663" s="4">
        <f t="shared" ca="1" si="185"/>
        <v>0</v>
      </c>
      <c r="U663" s="46">
        <f t="shared" ca="1" si="186"/>
        <v>1526.1775001065089</v>
      </c>
      <c r="V663" s="4">
        <f t="shared" ca="1" si="187"/>
        <v>0</v>
      </c>
      <c r="W663" s="13">
        <f t="shared" ca="1" si="188"/>
        <v>19001.253599999996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246</v>
      </c>
      <c r="M664" s="7">
        <f t="shared" ca="1" si="178"/>
        <v>754</v>
      </c>
      <c r="N664" s="44">
        <f t="shared" ca="1" si="179"/>
        <v>7</v>
      </c>
      <c r="O664" s="94">
        <f t="shared" ca="1" si="180"/>
        <v>2.0344056070903553</v>
      </c>
      <c r="P664" s="94">
        <f t="shared" ca="1" si="181"/>
        <v>20.344056070903559</v>
      </c>
      <c r="Q664" s="94">
        <f t="shared" ca="1" si="182"/>
        <v>20.344056070903559</v>
      </c>
      <c r="R664" s="94">
        <f t="shared" ca="1" si="183"/>
        <v>2.0344056070903558</v>
      </c>
      <c r="S664" s="94">
        <f t="shared" ca="1" si="184"/>
        <v>2.0344056070903553</v>
      </c>
      <c r="T664" s="4">
        <f t="shared" ca="1" si="185"/>
        <v>0</v>
      </c>
      <c r="U664" s="46">
        <f t="shared" ca="1" si="186"/>
        <v>1608.6970069562751</v>
      </c>
      <c r="V664" s="4">
        <f t="shared" ca="1" si="187"/>
        <v>0</v>
      </c>
      <c r="W664" s="13">
        <f t="shared" ca="1" si="188"/>
        <v>16598.419199999997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224</v>
      </c>
      <c r="M665" s="7">
        <f t="shared" ca="1" si="178"/>
        <v>776</v>
      </c>
      <c r="N665" s="44">
        <f t="shared" ca="1" si="179"/>
        <v>7</v>
      </c>
      <c r="O665" s="94">
        <f t="shared" ca="1" si="180"/>
        <v>2.0344056070903553</v>
      </c>
      <c r="P665" s="94">
        <f t="shared" ca="1" si="181"/>
        <v>20.344056070903559</v>
      </c>
      <c r="Q665" s="94">
        <f t="shared" ca="1" si="182"/>
        <v>20.344056070903559</v>
      </c>
      <c r="R665" s="94">
        <f t="shared" ca="1" si="183"/>
        <v>2.0344056070903558</v>
      </c>
      <c r="S665" s="94">
        <f t="shared" ca="1" si="184"/>
        <v>2.0344056070903553</v>
      </c>
      <c r="T665" s="4">
        <f t="shared" ca="1" si="185"/>
        <v>0</v>
      </c>
      <c r="U665" s="46">
        <f t="shared" ca="1" si="186"/>
        <v>1586.6970069562751</v>
      </c>
      <c r="V665" s="4">
        <f t="shared" ca="1" si="187"/>
        <v>0</v>
      </c>
      <c r="W665" s="13">
        <f t="shared" ca="1" si="188"/>
        <v>14195.584799999999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202</v>
      </c>
      <c r="M666" s="7">
        <f t="shared" ca="1" si="178"/>
        <v>798</v>
      </c>
      <c r="N666" s="44">
        <f t="shared" ca="1" si="179"/>
        <v>7</v>
      </c>
      <c r="O666" s="94">
        <f t="shared" ca="1" si="180"/>
        <v>2.0344056070903553</v>
      </c>
      <c r="P666" s="94">
        <f t="shared" ca="1" si="181"/>
        <v>20.344056070903559</v>
      </c>
      <c r="Q666" s="94">
        <f t="shared" ca="1" si="182"/>
        <v>20.344056070903559</v>
      </c>
      <c r="R666" s="94">
        <f t="shared" ca="1" si="183"/>
        <v>2.0344056070903558</v>
      </c>
      <c r="S666" s="94">
        <f t="shared" ca="1" si="184"/>
        <v>2.0344056070903553</v>
      </c>
      <c r="T666" s="4">
        <f t="shared" ca="1" si="185"/>
        <v>0</v>
      </c>
      <c r="U666" s="46">
        <f t="shared" ca="1" si="186"/>
        <v>1564.6970069562751</v>
      </c>
      <c r="V666" s="4">
        <f t="shared" ca="1" si="187"/>
        <v>0</v>
      </c>
      <c r="W666" s="13">
        <f t="shared" ca="1" si="188"/>
        <v>11792.750399999999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180</v>
      </c>
      <c r="M667" s="7">
        <f t="shared" ca="1" si="178"/>
        <v>820</v>
      </c>
      <c r="N667" s="44">
        <f t="shared" ca="1" si="179"/>
        <v>7</v>
      </c>
      <c r="O667" s="94">
        <f t="shared" ca="1" si="180"/>
        <v>2.0344056070903553</v>
      </c>
      <c r="P667" s="94">
        <f t="shared" ca="1" si="181"/>
        <v>20.344056070903559</v>
      </c>
      <c r="Q667" s="94">
        <f t="shared" ca="1" si="182"/>
        <v>20.344056070903559</v>
      </c>
      <c r="R667" s="94">
        <f t="shared" ca="1" si="183"/>
        <v>2.0344056070903558</v>
      </c>
      <c r="S667" s="94">
        <f t="shared" ca="1" si="184"/>
        <v>2.0344056070903553</v>
      </c>
      <c r="T667" s="4">
        <f t="shared" ca="1" si="185"/>
        <v>0</v>
      </c>
      <c r="U667" s="46">
        <f t="shared" ca="1" si="186"/>
        <v>1542.6970069562751</v>
      </c>
      <c r="V667" s="4">
        <f t="shared" ca="1" si="187"/>
        <v>0</v>
      </c>
      <c r="W667" s="13">
        <f t="shared" ca="1" si="188"/>
        <v>9389.9159999999993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158</v>
      </c>
      <c r="M668" s="7">
        <f t="shared" ca="1" si="178"/>
        <v>842</v>
      </c>
      <c r="N668" s="44">
        <f t="shared" ca="1" si="179"/>
        <v>7</v>
      </c>
      <c r="O668" s="94">
        <f t="shared" ca="1" si="180"/>
        <v>2.0344056070903553</v>
      </c>
      <c r="P668" s="94">
        <f t="shared" ca="1" si="181"/>
        <v>20.344056070903559</v>
      </c>
      <c r="Q668" s="94">
        <f t="shared" ca="1" si="182"/>
        <v>20.344056070903559</v>
      </c>
      <c r="R668" s="94">
        <f t="shared" ca="1" si="183"/>
        <v>2.0344056070903558</v>
      </c>
      <c r="S668" s="94">
        <f t="shared" ca="1" si="184"/>
        <v>2.0344056070903553</v>
      </c>
      <c r="T668" s="4">
        <f t="shared" ca="1" si="185"/>
        <v>0</v>
      </c>
      <c r="U668" s="46">
        <f t="shared" ca="1" si="186"/>
        <v>1520.6970069562751</v>
      </c>
      <c r="V668" s="4">
        <f t="shared" ca="1" si="187"/>
        <v>0</v>
      </c>
      <c r="W668" s="13">
        <f t="shared" ca="1" si="188"/>
        <v>6987.0815999999995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136</v>
      </c>
      <c r="M669" s="7">
        <f t="shared" ca="1" si="178"/>
        <v>864</v>
      </c>
      <c r="N669" s="44">
        <f t="shared" ca="1" si="179"/>
        <v>8</v>
      </c>
      <c r="O669" s="94">
        <f t="shared" ca="1" si="180"/>
        <v>2.2600865874275611</v>
      </c>
      <c r="P669" s="94">
        <f t="shared" ca="1" si="181"/>
        <v>22.37518489393841</v>
      </c>
      <c r="Q669" s="94">
        <f t="shared" ca="1" si="182"/>
        <v>20.344056070903559</v>
      </c>
      <c r="R669" s="94">
        <f t="shared" ca="1" si="183"/>
        <v>2.1359620482420985</v>
      </c>
      <c r="S669" s="94">
        <f t="shared" ca="1" si="184"/>
        <v>2.2600865874275611</v>
      </c>
      <c r="T669" s="4">
        <f t="shared" ca="1" si="185"/>
        <v>0</v>
      </c>
      <c r="U669" s="46">
        <f t="shared" ca="1" si="186"/>
        <v>1620.040960572893</v>
      </c>
      <c r="V669" s="4">
        <f t="shared" ca="1" si="187"/>
        <v>0</v>
      </c>
      <c r="W669" s="13">
        <f t="shared" ca="1" si="188"/>
        <v>4584.2471999999998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114</v>
      </c>
      <c r="M670" s="7">
        <f t="shared" ca="1" si="178"/>
        <v>886</v>
      </c>
      <c r="N670" s="44">
        <f t="shared" ca="1" si="179"/>
        <v>8</v>
      </c>
      <c r="O670" s="94">
        <f t="shared" ca="1" si="180"/>
        <v>2.2600865874275611</v>
      </c>
      <c r="P670" s="94">
        <f t="shared" ca="1" si="181"/>
        <v>22.600865874275616</v>
      </c>
      <c r="Q670" s="94">
        <f t="shared" ca="1" si="182"/>
        <v>22.600865874275616</v>
      </c>
      <c r="R670" s="94">
        <f t="shared" ca="1" si="183"/>
        <v>2.2600865874275615</v>
      </c>
      <c r="S670" s="94">
        <f t="shared" ca="1" si="184"/>
        <v>2.2600865874275611</v>
      </c>
      <c r="T670" s="4">
        <f t="shared" ca="1" si="185"/>
        <v>0</v>
      </c>
      <c r="U670" s="46">
        <f t="shared" ca="1" si="186"/>
        <v>1598.040960572893</v>
      </c>
      <c r="V670" s="4">
        <f t="shared" ca="1" si="187"/>
        <v>0</v>
      </c>
      <c r="W670" s="13">
        <f t="shared" ca="1" si="188"/>
        <v>2181.4127999999996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 s="44">
        <f t="shared" ca="1" si="179"/>
        <v>7</v>
      </c>
      <c r="O671" s="94">
        <f t="shared" ca="1" si="180"/>
        <v>2.0344056070903553</v>
      </c>
      <c r="P671" s="94">
        <f t="shared" ca="1" si="181"/>
        <v>20.344056070903559</v>
      </c>
      <c r="Q671" s="94">
        <f t="shared" ca="1" si="182"/>
        <v>20.344056070903559</v>
      </c>
      <c r="R671" s="94">
        <f t="shared" ca="1" si="183"/>
        <v>2.0344056070903558</v>
      </c>
      <c r="S671" s="94">
        <f t="shared" ca="1" si="184"/>
        <v>2.0344056070903553</v>
      </c>
      <c r="T671" s="4">
        <f t="shared" ca="1" si="185"/>
        <v>0</v>
      </c>
      <c r="U671" s="46">
        <f t="shared" ca="1" si="186"/>
        <v>1516.6970069562751</v>
      </c>
      <c r="V671" s="4">
        <f t="shared" ca="1" si="187"/>
        <v>0</v>
      </c>
      <c r="W671" s="13">
        <f t="shared" ca="1" si="188"/>
        <v>16819.840799999998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 s="44">
        <f t="shared" ca="1" si="179"/>
        <v>8</v>
      </c>
      <c r="O672" s="94">
        <f t="shared" ca="1" si="180"/>
        <v>2.2600865874275611</v>
      </c>
      <c r="P672" s="94">
        <f t="shared" ca="1" si="181"/>
        <v>22.600865874275616</v>
      </c>
      <c r="Q672" s="94">
        <f t="shared" ca="1" si="182"/>
        <v>21.021099011915176</v>
      </c>
      <c r="R672" s="94">
        <f t="shared" ca="1" si="183"/>
        <v>2.1810982443095397</v>
      </c>
      <c r="S672" s="94">
        <f t="shared" ca="1" si="184"/>
        <v>2.2600865874275611</v>
      </c>
      <c r="T672" s="4">
        <f t="shared" ca="1" si="185"/>
        <v>0</v>
      </c>
      <c r="U672" s="46">
        <f t="shared" ca="1" si="186"/>
        <v>1616.040960572893</v>
      </c>
      <c r="V672" s="4">
        <f t="shared" ca="1" si="187"/>
        <v>0</v>
      </c>
      <c r="W672" s="13">
        <f t="shared" ca="1" si="188"/>
        <v>14417.006399999998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110</v>
      </c>
      <c r="M673" s="7">
        <f t="shared" ca="1" si="178"/>
        <v>890</v>
      </c>
      <c r="N673" s="44">
        <f t="shared" ca="1" si="179"/>
        <v>8</v>
      </c>
      <c r="O673" s="94">
        <f t="shared" ca="1" si="180"/>
        <v>2.2600865874275611</v>
      </c>
      <c r="P673" s="94">
        <f t="shared" ca="1" si="181"/>
        <v>22.600865874275616</v>
      </c>
      <c r="Q673" s="94">
        <f t="shared" ca="1" si="182"/>
        <v>22.600865874275616</v>
      </c>
      <c r="R673" s="94">
        <f t="shared" ca="1" si="183"/>
        <v>2.2600865874275615</v>
      </c>
      <c r="S673" s="94">
        <f t="shared" ca="1" si="184"/>
        <v>2.2600865874275611</v>
      </c>
      <c r="T673" s="4">
        <f t="shared" ca="1" si="185"/>
        <v>0</v>
      </c>
      <c r="U673" s="46">
        <f t="shared" ca="1" si="186"/>
        <v>1594.040960572893</v>
      </c>
      <c r="V673" s="4">
        <f t="shared" ca="1" si="187"/>
        <v>0</v>
      </c>
      <c r="W673" s="13">
        <f t="shared" ca="1" si="188"/>
        <v>12014.171999999999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88</v>
      </c>
      <c r="M674" s="7">
        <f t="shared" ca="1" si="178"/>
        <v>912</v>
      </c>
      <c r="N674" s="44">
        <f t="shared" ca="1" si="179"/>
        <v>8</v>
      </c>
      <c r="O674" s="94">
        <f t="shared" ca="1" si="180"/>
        <v>2.2600865874275611</v>
      </c>
      <c r="P674" s="94">
        <f t="shared" ca="1" si="181"/>
        <v>22.600865874275616</v>
      </c>
      <c r="Q674" s="94">
        <f t="shared" ca="1" si="182"/>
        <v>22.600865874275616</v>
      </c>
      <c r="R674" s="94">
        <f t="shared" ca="1" si="183"/>
        <v>2.2600865874275615</v>
      </c>
      <c r="S674" s="94">
        <f t="shared" ca="1" si="184"/>
        <v>2.2600865874275611</v>
      </c>
      <c r="T674" s="4">
        <f t="shared" ca="1" si="185"/>
        <v>0</v>
      </c>
      <c r="U674" s="46">
        <f t="shared" ca="1" si="186"/>
        <v>1572.040960572893</v>
      </c>
      <c r="V674" s="4">
        <f t="shared" ca="1" si="187"/>
        <v>0</v>
      </c>
      <c r="W674" s="13">
        <f t="shared" ca="1" si="188"/>
        <v>9611.3375999999989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66</v>
      </c>
      <c r="M675" s="7">
        <f t="shared" ca="1" si="178"/>
        <v>934</v>
      </c>
      <c r="N675" s="44">
        <f t="shared" ca="1" si="179"/>
        <v>8</v>
      </c>
      <c r="O675" s="94">
        <f t="shared" ca="1" si="180"/>
        <v>2.2600865874275611</v>
      </c>
      <c r="P675" s="94">
        <f t="shared" ca="1" si="181"/>
        <v>22.600865874275616</v>
      </c>
      <c r="Q675" s="94">
        <f t="shared" ca="1" si="182"/>
        <v>22.600865874275616</v>
      </c>
      <c r="R675" s="94">
        <f t="shared" ca="1" si="183"/>
        <v>2.2600865874275615</v>
      </c>
      <c r="S675" s="94">
        <f t="shared" ca="1" si="184"/>
        <v>2.2600865874275611</v>
      </c>
      <c r="T675" s="4">
        <f t="shared" ca="1" si="185"/>
        <v>0</v>
      </c>
      <c r="U675" s="46">
        <f t="shared" ca="1" si="186"/>
        <v>1550.040960572893</v>
      </c>
      <c r="V675" s="4">
        <f t="shared" ca="1" si="187"/>
        <v>0</v>
      </c>
      <c r="W675" s="13">
        <f t="shared" ca="1" si="188"/>
        <v>7208.5031999999992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44</v>
      </c>
      <c r="M676" s="7">
        <f t="shared" ca="1" si="178"/>
        <v>956</v>
      </c>
      <c r="N676" s="44">
        <f t="shared" ca="1" si="179"/>
        <v>8</v>
      </c>
      <c r="O676" s="94">
        <f t="shared" ca="1" si="180"/>
        <v>2.2600865874275611</v>
      </c>
      <c r="P676" s="94">
        <f t="shared" ca="1" si="181"/>
        <v>22.600865874275616</v>
      </c>
      <c r="Q676" s="94">
        <f t="shared" ca="1" si="182"/>
        <v>22.600865874275616</v>
      </c>
      <c r="R676" s="94">
        <f t="shared" ca="1" si="183"/>
        <v>2.2600865874275615</v>
      </c>
      <c r="S676" s="94">
        <f t="shared" ca="1" si="184"/>
        <v>2.2600865874275611</v>
      </c>
      <c r="T676" s="4">
        <f t="shared" ca="1" si="185"/>
        <v>0</v>
      </c>
      <c r="U676" s="46">
        <f t="shared" ca="1" si="186"/>
        <v>1528.040960572893</v>
      </c>
      <c r="V676" s="4">
        <f t="shared" ca="1" si="187"/>
        <v>0</v>
      </c>
      <c r="W676" s="13">
        <f t="shared" ca="1" si="188"/>
        <v>4805.6687999999995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22</v>
      </c>
      <c r="M677" s="7">
        <f t="shared" ca="1" si="178"/>
        <v>978</v>
      </c>
      <c r="N677" s="44">
        <f t="shared" ca="1" si="179"/>
        <v>9</v>
      </c>
      <c r="O677" s="94">
        <f t="shared" ca="1" si="180"/>
        <v>2.4661453746567612</v>
      </c>
      <c r="P677" s="94">
        <f t="shared" ca="1" si="181"/>
        <v>22.806924661504816</v>
      </c>
      <c r="Q677" s="94">
        <f t="shared" ca="1" si="182"/>
        <v>22.600865874275616</v>
      </c>
      <c r="R677" s="94">
        <f t="shared" ca="1" si="183"/>
        <v>2.270389526789022</v>
      </c>
      <c r="S677" s="94">
        <f t="shared" ca="1" si="184"/>
        <v>2.4661453746567612</v>
      </c>
      <c r="T677" s="4">
        <f t="shared" ca="1" si="185"/>
        <v>0</v>
      </c>
      <c r="U677" s="46">
        <f t="shared" ca="1" si="186"/>
        <v>1616.8344704312622</v>
      </c>
      <c r="V677" s="4">
        <f t="shared" ca="1" si="187"/>
        <v>0</v>
      </c>
      <c r="W677" s="13">
        <f t="shared" ca="1" si="188"/>
        <v>2402.8343999999997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2.4661453746567612</v>
      </c>
      <c r="P678" s="94">
        <f t="shared" ca="1" si="181"/>
        <v>24.661453746567613</v>
      </c>
      <c r="Q678" s="94">
        <f t="shared" ca="1" si="182"/>
        <v>24.661453746567613</v>
      </c>
      <c r="R678" s="94">
        <f t="shared" ca="1" si="183"/>
        <v>2.4661453746567612</v>
      </c>
      <c r="S678" s="94">
        <f t="shared" ca="1" si="184"/>
        <v>2.4661453746567612</v>
      </c>
      <c r="T678" s="4">
        <f t="shared" ca="1" si="185"/>
        <v>0</v>
      </c>
      <c r="U678" s="46">
        <f t="shared" ca="1" si="186"/>
        <v>1594.8344704312622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382</v>
      </c>
      <c r="M679" s="7">
        <f t="shared" ref="M679:M742" ca="1" si="197">MAX(Set2MinTP-(L679+Set2Regain), 0)</f>
        <v>618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1.8400154947923648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17.425868077386049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15.15253204613165</v>
      </c>
      <c r="R679" s="94">
        <f t="shared" ref="R679:R742" ca="1" si="202">(P679+Q679)/20</f>
        <v>1.6289200061758848</v>
      </c>
      <c r="S679" s="94">
        <f t="shared" ref="S679:S742" ca="1" si="203">R679*Set2ConserveTP + O679*(1-Set2ConserveTP)</f>
        <v>1.8400154947923648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1640.1775001065089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21644.371439999995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360</v>
      </c>
      <c r="M680" s="7">
        <f t="shared" ca="1" si="197"/>
        <v>640</v>
      </c>
      <c r="N680" s="44">
        <f t="shared" ca="1" si="198"/>
        <v>6</v>
      </c>
      <c r="O680" s="94">
        <f t="shared" ca="1" si="199"/>
        <v>1.8400154947923648</v>
      </c>
      <c r="P680" s="94">
        <f t="shared" ca="1" si="200"/>
        <v>18.400154947923649</v>
      </c>
      <c r="Q680" s="94">
        <f t="shared" ca="1" si="201"/>
        <v>18.400154947923649</v>
      </c>
      <c r="R680" s="94">
        <f t="shared" ca="1" si="202"/>
        <v>1.840015494792365</v>
      </c>
      <c r="S680" s="94">
        <f t="shared" ca="1" si="203"/>
        <v>1.8400154947923648</v>
      </c>
      <c r="T680" s="4">
        <f t="shared" ca="1" si="204"/>
        <v>0</v>
      </c>
      <c r="U680" s="46">
        <f t="shared" ca="1" si="205"/>
        <v>1618.1775001065089</v>
      </c>
      <c r="V680" s="4">
        <f t="shared" ca="1" si="206"/>
        <v>0</v>
      </c>
      <c r="W680" s="13">
        <f t="shared" ca="1" si="207"/>
        <v>19241.537039999996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0.10912129687731058</v>
      </c>
      <c r="L681" s="13">
        <f t="shared" ca="1" si="196"/>
        <v>338</v>
      </c>
      <c r="M681" s="7">
        <f t="shared" ca="1" si="197"/>
        <v>662</v>
      </c>
      <c r="N681" s="44">
        <f t="shared" ca="1" si="198"/>
        <v>6</v>
      </c>
      <c r="O681" s="94">
        <f t="shared" ca="1" si="199"/>
        <v>1.8400154947923648</v>
      </c>
      <c r="P681" s="94">
        <f t="shared" ca="1" si="200"/>
        <v>18.400154947923649</v>
      </c>
      <c r="Q681" s="94">
        <f t="shared" ca="1" si="201"/>
        <v>18.400154947923649</v>
      </c>
      <c r="R681" s="94">
        <f t="shared" ca="1" si="202"/>
        <v>1.840015494792365</v>
      </c>
      <c r="S681" s="94">
        <f t="shared" ca="1" si="203"/>
        <v>1.8400154947923648</v>
      </c>
      <c r="T681" s="4">
        <f t="shared" ca="1" si="204"/>
        <v>0.20078487706608916</v>
      </c>
      <c r="U681" s="46">
        <f t="shared" ca="1" si="205"/>
        <v>1596.1775001065089</v>
      </c>
      <c r="V681" s="4">
        <f t="shared" ca="1" si="206"/>
        <v>174.1769588580058</v>
      </c>
      <c r="W681" s="13">
        <f t="shared" ca="1" si="207"/>
        <v>16838.702639999996</v>
      </c>
      <c r="X681" s="4">
        <f t="shared" ca="1" si="208"/>
        <v>1837.4610698081929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5.5111766099651856E-3</v>
      </c>
      <c r="L682" s="13">
        <f t="shared" ca="1" si="196"/>
        <v>316</v>
      </c>
      <c r="M682" s="7">
        <f t="shared" ca="1" si="197"/>
        <v>684</v>
      </c>
      <c r="N682" s="44">
        <f t="shared" ca="1" si="198"/>
        <v>6</v>
      </c>
      <c r="O682" s="94">
        <f t="shared" ca="1" si="199"/>
        <v>1.8400154947923648</v>
      </c>
      <c r="P682" s="94">
        <f t="shared" ca="1" si="200"/>
        <v>18.400154947923649</v>
      </c>
      <c r="Q682" s="94">
        <f t="shared" ca="1" si="201"/>
        <v>18.400154947923649</v>
      </c>
      <c r="R682" s="94">
        <f t="shared" ca="1" si="202"/>
        <v>1.840015494792365</v>
      </c>
      <c r="S682" s="94">
        <f t="shared" ca="1" si="203"/>
        <v>1.8400154947923648</v>
      </c>
      <c r="T682" s="4">
        <f t="shared" ca="1" si="204"/>
        <v>1.0140650356873199E-2</v>
      </c>
      <c r="U682" s="46">
        <f t="shared" ca="1" si="205"/>
        <v>1574.1775001065089</v>
      </c>
      <c r="V682" s="4">
        <f t="shared" ca="1" si="206"/>
        <v>8.6755702185204608</v>
      </c>
      <c r="W682" s="13">
        <f t="shared" ca="1" si="207"/>
        <v>14435.868239999998</v>
      </c>
      <c r="X682" s="4">
        <f t="shared" ca="1" si="208"/>
        <v>79.558619388827282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1.11336901211418E-4</v>
      </c>
      <c r="L683" s="13">
        <f t="shared" ca="1" si="196"/>
        <v>294</v>
      </c>
      <c r="M683" s="7">
        <f t="shared" ca="1" si="197"/>
        <v>706</v>
      </c>
      <c r="N683" s="44">
        <f t="shared" ca="1" si="198"/>
        <v>6</v>
      </c>
      <c r="O683" s="94">
        <f t="shared" ca="1" si="199"/>
        <v>1.8400154947923648</v>
      </c>
      <c r="P683" s="94">
        <f t="shared" ca="1" si="200"/>
        <v>18.400154947923649</v>
      </c>
      <c r="Q683" s="94">
        <f t="shared" ca="1" si="201"/>
        <v>18.400154947923649</v>
      </c>
      <c r="R683" s="94">
        <f t="shared" ca="1" si="202"/>
        <v>1.840015494792365</v>
      </c>
      <c r="S683" s="94">
        <f t="shared" ca="1" si="203"/>
        <v>1.8400154947923648</v>
      </c>
      <c r="T683" s="4">
        <f t="shared" ca="1" si="204"/>
        <v>2.0486162337117592E-4</v>
      </c>
      <c r="U683" s="46">
        <f t="shared" ca="1" si="205"/>
        <v>1552.1775001065089</v>
      </c>
      <c r="V683" s="4">
        <f t="shared" ca="1" si="206"/>
        <v>0.17281463299194413</v>
      </c>
      <c r="W683" s="13">
        <f t="shared" ca="1" si="207"/>
        <v>12033.033839999998</v>
      </c>
      <c r="X683" s="4">
        <f t="shared" ca="1" si="208"/>
        <v>1.3397206999177296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1.124615163751698E-6</v>
      </c>
      <c r="L684" s="13">
        <f t="shared" ca="1" si="196"/>
        <v>272</v>
      </c>
      <c r="M684" s="7">
        <f t="shared" ca="1" si="197"/>
        <v>728</v>
      </c>
      <c r="N684" s="44">
        <f t="shared" ca="1" si="198"/>
        <v>6</v>
      </c>
      <c r="O684" s="94">
        <f t="shared" ca="1" si="199"/>
        <v>1.8400154947923648</v>
      </c>
      <c r="P684" s="94">
        <f t="shared" ca="1" si="200"/>
        <v>18.400154947923649</v>
      </c>
      <c r="Q684" s="94">
        <f t="shared" ca="1" si="201"/>
        <v>18.400154947923649</v>
      </c>
      <c r="R684" s="94">
        <f t="shared" ca="1" si="202"/>
        <v>1.840015494792365</v>
      </c>
      <c r="S684" s="94">
        <f t="shared" ca="1" si="203"/>
        <v>1.8400154947923648</v>
      </c>
      <c r="T684" s="4">
        <f t="shared" ca="1" si="204"/>
        <v>2.0693093269815769E-6</v>
      </c>
      <c r="U684" s="46">
        <f t="shared" ca="1" si="205"/>
        <v>1530.1775001065089</v>
      </c>
      <c r="V684" s="4">
        <f t="shared" ca="1" si="206"/>
        <v>1.7208608198514453E-3</v>
      </c>
      <c r="W684" s="13">
        <f t="shared" ca="1" si="207"/>
        <v>9630.1994399999985</v>
      </c>
      <c r="X684" s="4">
        <f t="shared" ca="1" si="208"/>
        <v>1.0830268320177108E-2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5.6798745644025205E-9</v>
      </c>
      <c r="L685" s="13">
        <f t="shared" ca="1" si="196"/>
        <v>250</v>
      </c>
      <c r="M685" s="7">
        <f t="shared" ca="1" si="197"/>
        <v>750</v>
      </c>
      <c r="N685" s="44">
        <f t="shared" ca="1" si="198"/>
        <v>7</v>
      </c>
      <c r="O685" s="94">
        <f t="shared" ca="1" si="199"/>
        <v>2.0344056070903553</v>
      </c>
      <c r="P685" s="94">
        <f t="shared" ca="1" si="200"/>
        <v>20.344056070903559</v>
      </c>
      <c r="Q685" s="94">
        <f t="shared" ca="1" si="201"/>
        <v>19.760885734009584</v>
      </c>
      <c r="R685" s="94">
        <f t="shared" ca="1" si="202"/>
        <v>2.0052470902456569</v>
      </c>
      <c r="S685" s="94">
        <f t="shared" ca="1" si="203"/>
        <v>2.0344056070903553</v>
      </c>
      <c r="T685" s="4">
        <f t="shared" ca="1" si="204"/>
        <v>1.1555168661390378E-8</v>
      </c>
      <c r="U685" s="46">
        <f t="shared" ca="1" si="205"/>
        <v>1612.6970069562751</v>
      </c>
      <c r="V685" s="4">
        <f t="shared" ca="1" si="206"/>
        <v>9.1599167098990218E-6</v>
      </c>
      <c r="W685" s="13">
        <f t="shared" ca="1" si="207"/>
        <v>7227.3650399999988</v>
      </c>
      <c r="X685" s="4">
        <f t="shared" ca="1" si="208"/>
        <v>4.1050526858348E-5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1.1474494069500053E-11</v>
      </c>
      <c r="L686" s="13">
        <f t="shared" ca="1" si="196"/>
        <v>228</v>
      </c>
      <c r="M686" s="7">
        <f t="shared" ca="1" si="197"/>
        <v>772</v>
      </c>
      <c r="N686" s="44">
        <f t="shared" ca="1" si="198"/>
        <v>7</v>
      </c>
      <c r="O686" s="94">
        <f t="shared" ca="1" si="199"/>
        <v>2.0344056070903553</v>
      </c>
      <c r="P686" s="94">
        <f t="shared" ca="1" si="200"/>
        <v>20.344056070903559</v>
      </c>
      <c r="Q686" s="94">
        <f t="shared" ca="1" si="201"/>
        <v>20.344056070903559</v>
      </c>
      <c r="R686" s="94">
        <f t="shared" ca="1" si="202"/>
        <v>2.0344056070903558</v>
      </c>
      <c r="S686" s="94">
        <f t="shared" ca="1" si="203"/>
        <v>2.0344056070903553</v>
      </c>
      <c r="T686" s="4">
        <f t="shared" ca="1" si="204"/>
        <v>2.3343775073515937E-11</v>
      </c>
      <c r="U686" s="46">
        <f t="shared" ca="1" si="205"/>
        <v>1590.6970069562751</v>
      </c>
      <c r="V686" s="4">
        <f t="shared" ca="1" si="206"/>
        <v>1.8252443372691263E-8</v>
      </c>
      <c r="W686" s="13">
        <f t="shared" ca="1" si="207"/>
        <v>4824.530639999999</v>
      </c>
      <c r="X686" s="4">
        <f t="shared" ca="1" si="208"/>
        <v>5.5359048216801281E-8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268</v>
      </c>
      <c r="M687" s="7">
        <f t="shared" ca="1" si="197"/>
        <v>732</v>
      </c>
      <c r="N687" s="44">
        <f t="shared" ca="1" si="198"/>
        <v>6</v>
      </c>
      <c r="O687" s="94">
        <f t="shared" ca="1" si="199"/>
        <v>1.8400154947923648</v>
      </c>
      <c r="P687" s="94">
        <f t="shared" ca="1" si="200"/>
        <v>18.400154947923649</v>
      </c>
      <c r="Q687" s="94">
        <f t="shared" ca="1" si="201"/>
        <v>18.400154947923649</v>
      </c>
      <c r="R687" s="94">
        <f t="shared" ca="1" si="202"/>
        <v>1.840015494792365</v>
      </c>
      <c r="S687" s="94">
        <f t="shared" ca="1" si="203"/>
        <v>1.8400154947923648</v>
      </c>
      <c r="T687" s="4">
        <f t="shared" ca="1" si="204"/>
        <v>0</v>
      </c>
      <c r="U687" s="46">
        <f t="shared" ca="1" si="205"/>
        <v>1526.1775001065089</v>
      </c>
      <c r="V687" s="4">
        <f t="shared" ca="1" si="206"/>
        <v>0</v>
      </c>
      <c r="W687" s="13">
        <f t="shared" ca="1" si="207"/>
        <v>19462.958639999997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246</v>
      </c>
      <c r="M688" s="7">
        <f t="shared" ca="1" si="197"/>
        <v>754</v>
      </c>
      <c r="N688" s="44">
        <f t="shared" ca="1" si="198"/>
        <v>7</v>
      </c>
      <c r="O688" s="94">
        <f t="shared" ca="1" si="199"/>
        <v>2.0344056070903553</v>
      </c>
      <c r="P688" s="94">
        <f t="shared" ca="1" si="200"/>
        <v>20.344056070903559</v>
      </c>
      <c r="Q688" s="94">
        <f t="shared" ca="1" si="201"/>
        <v>20.344056070903559</v>
      </c>
      <c r="R688" s="94">
        <f t="shared" ca="1" si="202"/>
        <v>2.0344056070903558</v>
      </c>
      <c r="S688" s="94">
        <f t="shared" ca="1" si="203"/>
        <v>2.0344056070903553</v>
      </c>
      <c r="T688" s="4">
        <f t="shared" ca="1" si="204"/>
        <v>0</v>
      </c>
      <c r="U688" s="46">
        <f t="shared" ca="1" si="205"/>
        <v>1608.6970069562751</v>
      </c>
      <c r="V688" s="4">
        <f t="shared" ca="1" si="206"/>
        <v>0</v>
      </c>
      <c r="W688" s="13">
        <f t="shared" ca="1" si="207"/>
        <v>17060.124239999997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1.1022353219930371E-3</v>
      </c>
      <c r="L689" s="13">
        <f t="shared" ca="1" si="196"/>
        <v>224</v>
      </c>
      <c r="M689" s="7">
        <f t="shared" ca="1" si="197"/>
        <v>776</v>
      </c>
      <c r="N689" s="44">
        <f t="shared" ca="1" si="198"/>
        <v>7</v>
      </c>
      <c r="O689" s="94">
        <f t="shared" ca="1" si="199"/>
        <v>2.0344056070903553</v>
      </c>
      <c r="P689" s="94">
        <f t="shared" ca="1" si="200"/>
        <v>20.344056070903559</v>
      </c>
      <c r="Q689" s="94">
        <f t="shared" ca="1" si="201"/>
        <v>20.344056070903559</v>
      </c>
      <c r="R689" s="94">
        <f t="shared" ca="1" si="202"/>
        <v>2.0344056070903558</v>
      </c>
      <c r="S689" s="94">
        <f t="shared" ca="1" si="203"/>
        <v>2.0344056070903553</v>
      </c>
      <c r="T689" s="4">
        <f t="shared" ca="1" si="204"/>
        <v>2.2423937193956781E-3</v>
      </c>
      <c r="U689" s="46">
        <f t="shared" ca="1" si="205"/>
        <v>1586.6970069562751</v>
      </c>
      <c r="V689" s="4">
        <f t="shared" ca="1" si="206"/>
        <v>1.7489134863678382</v>
      </c>
      <c r="W689" s="13">
        <f t="shared" ca="1" si="207"/>
        <v>14657.289839999998</v>
      </c>
      <c r="X689" s="4">
        <f t="shared" ca="1" si="208"/>
        <v>16.155782586337669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5.5668450605708992E-5</v>
      </c>
      <c r="L690" s="13">
        <f t="shared" ca="1" si="196"/>
        <v>202</v>
      </c>
      <c r="M690" s="7">
        <f t="shared" ca="1" si="197"/>
        <v>798</v>
      </c>
      <c r="N690" s="44">
        <f t="shared" ca="1" si="198"/>
        <v>7</v>
      </c>
      <c r="O690" s="94">
        <f t="shared" ca="1" si="199"/>
        <v>2.0344056070903553</v>
      </c>
      <c r="P690" s="94">
        <f t="shared" ca="1" si="200"/>
        <v>20.344056070903559</v>
      </c>
      <c r="Q690" s="94">
        <f t="shared" ca="1" si="201"/>
        <v>20.344056070903559</v>
      </c>
      <c r="R690" s="94">
        <f t="shared" ca="1" si="202"/>
        <v>2.0344056070903558</v>
      </c>
      <c r="S690" s="94">
        <f t="shared" ca="1" si="203"/>
        <v>2.0344056070903553</v>
      </c>
      <c r="T690" s="4">
        <f t="shared" ca="1" si="204"/>
        <v>1.1325220805028686E-4</v>
      </c>
      <c r="U690" s="46">
        <f t="shared" ca="1" si="205"/>
        <v>1564.6970069562751</v>
      </c>
      <c r="V690" s="4">
        <f t="shared" ca="1" si="206"/>
        <v>8.7104258044646096E-2</v>
      </c>
      <c r="W690" s="13">
        <f t="shared" ca="1" si="207"/>
        <v>12254.455439999998</v>
      </c>
      <c r="X690" s="4">
        <f t="shared" ca="1" si="208"/>
        <v>0.68218654736150175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1.124615163751698E-6</v>
      </c>
      <c r="L691" s="13">
        <f t="shared" ca="1" si="196"/>
        <v>180</v>
      </c>
      <c r="M691" s="7">
        <f t="shared" ca="1" si="197"/>
        <v>820</v>
      </c>
      <c r="N691" s="44">
        <f t="shared" ca="1" si="198"/>
        <v>7</v>
      </c>
      <c r="O691" s="94">
        <f t="shared" ca="1" si="199"/>
        <v>2.0344056070903553</v>
      </c>
      <c r="P691" s="94">
        <f t="shared" ca="1" si="200"/>
        <v>20.344056070903559</v>
      </c>
      <c r="Q691" s="94">
        <f t="shared" ca="1" si="201"/>
        <v>20.344056070903559</v>
      </c>
      <c r="R691" s="94">
        <f t="shared" ca="1" si="202"/>
        <v>2.0344056070903558</v>
      </c>
      <c r="S691" s="94">
        <f t="shared" ca="1" si="203"/>
        <v>2.0344056070903553</v>
      </c>
      <c r="T691" s="4">
        <f t="shared" ca="1" si="204"/>
        <v>2.2879233949552923E-6</v>
      </c>
      <c r="U691" s="46">
        <f t="shared" ca="1" si="205"/>
        <v>1542.6970069562751</v>
      </c>
      <c r="V691" s="4">
        <f t="shared" ca="1" si="206"/>
        <v>1.7349404470973857E-3</v>
      </c>
      <c r="W691" s="13">
        <f t="shared" ca="1" si="207"/>
        <v>9851.6210399999982</v>
      </c>
      <c r="X691" s="4">
        <f t="shared" ca="1" si="208"/>
        <v>1.1079282409119271E-2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1.1359749128805041E-8</v>
      </c>
      <c r="L692" s="13">
        <f t="shared" ca="1" si="196"/>
        <v>158</v>
      </c>
      <c r="M692" s="7">
        <f t="shared" ca="1" si="197"/>
        <v>842</v>
      </c>
      <c r="N692" s="44">
        <f t="shared" ca="1" si="198"/>
        <v>7</v>
      </c>
      <c r="O692" s="94">
        <f t="shared" ca="1" si="199"/>
        <v>2.0344056070903553</v>
      </c>
      <c r="P692" s="94">
        <f t="shared" ca="1" si="200"/>
        <v>20.344056070903559</v>
      </c>
      <c r="Q692" s="94">
        <f t="shared" ca="1" si="201"/>
        <v>20.344056070903559</v>
      </c>
      <c r="R692" s="94">
        <f t="shared" ca="1" si="202"/>
        <v>2.0344056070903558</v>
      </c>
      <c r="S692" s="94">
        <f t="shared" ca="1" si="203"/>
        <v>2.0344056070903553</v>
      </c>
      <c r="T692" s="4">
        <f t="shared" ca="1" si="204"/>
        <v>2.3110337322780756E-8</v>
      </c>
      <c r="U692" s="46">
        <f t="shared" ca="1" si="205"/>
        <v>1520.6970069562751</v>
      </c>
      <c r="V692" s="4">
        <f t="shared" ca="1" si="206"/>
        <v>1.7274736499947981E-5</v>
      </c>
      <c r="W692" s="13">
        <f t="shared" ca="1" si="207"/>
        <v>7448.7866399999994</v>
      </c>
      <c r="X692" s="4">
        <f t="shared" ca="1" si="208"/>
        <v>8.4616347544394621E-5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5.7372470347500251E-11</v>
      </c>
      <c r="L693" s="13">
        <f t="shared" ca="1" si="196"/>
        <v>136</v>
      </c>
      <c r="M693" s="7">
        <f t="shared" ca="1" si="197"/>
        <v>864</v>
      </c>
      <c r="N693" s="44">
        <f t="shared" ca="1" si="198"/>
        <v>8</v>
      </c>
      <c r="O693" s="94">
        <f t="shared" ca="1" si="199"/>
        <v>2.2600865874275611</v>
      </c>
      <c r="P693" s="94">
        <f t="shared" ca="1" si="200"/>
        <v>22.37518489393841</v>
      </c>
      <c r="Q693" s="94">
        <f t="shared" ca="1" si="201"/>
        <v>20.344056070903559</v>
      </c>
      <c r="R693" s="94">
        <f t="shared" ca="1" si="202"/>
        <v>2.1359620482420985</v>
      </c>
      <c r="S693" s="94">
        <f t="shared" ca="1" si="203"/>
        <v>2.2600865874275611</v>
      </c>
      <c r="T693" s="4">
        <f t="shared" ca="1" si="204"/>
        <v>1.2966675071997079E-10</v>
      </c>
      <c r="U693" s="46">
        <f t="shared" ca="1" si="205"/>
        <v>1620.040960572893</v>
      </c>
      <c r="V693" s="4">
        <f t="shared" ca="1" si="206"/>
        <v>9.2945751972204128E-8</v>
      </c>
      <c r="W693" s="13">
        <f t="shared" ca="1" si="207"/>
        <v>5045.9522399999996</v>
      </c>
      <c r="X693" s="4">
        <f t="shared" ca="1" si="208"/>
        <v>2.8949874526430244E-7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1.1590398050000065E-13</v>
      </c>
      <c r="L694" s="13">
        <f t="shared" ca="1" si="196"/>
        <v>114</v>
      </c>
      <c r="M694" s="7">
        <f t="shared" ca="1" si="197"/>
        <v>886</v>
      </c>
      <c r="N694" s="44">
        <f t="shared" ca="1" si="198"/>
        <v>8</v>
      </c>
      <c r="O694" s="94">
        <f t="shared" ca="1" si="199"/>
        <v>2.2600865874275611</v>
      </c>
      <c r="P694" s="94">
        <f t="shared" ca="1" si="200"/>
        <v>22.600865874275616</v>
      </c>
      <c r="Q694" s="94">
        <f t="shared" ca="1" si="201"/>
        <v>22.600865874275616</v>
      </c>
      <c r="R694" s="94">
        <f t="shared" ca="1" si="202"/>
        <v>2.2600865874275615</v>
      </c>
      <c r="S694" s="94">
        <f t="shared" ca="1" si="203"/>
        <v>2.2600865874275611</v>
      </c>
      <c r="T694" s="4">
        <f t="shared" ca="1" si="204"/>
        <v>2.6195303175751705E-13</v>
      </c>
      <c r="U694" s="46">
        <f t="shared" ca="1" si="205"/>
        <v>1598.040960572893</v>
      </c>
      <c r="V694" s="4">
        <f t="shared" ca="1" si="206"/>
        <v>1.852193083324429E-10</v>
      </c>
      <c r="W694" s="13">
        <f t="shared" ca="1" si="207"/>
        <v>2643.1178399999999</v>
      </c>
      <c r="X694" s="4">
        <f t="shared" ca="1" si="208"/>
        <v>3.0634787858656381E-10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268</v>
      </c>
      <c r="M695" s="7">
        <f t="shared" ca="1" si="197"/>
        <v>732</v>
      </c>
      <c r="N695" s="44">
        <f t="shared" ca="1" si="198"/>
        <v>6</v>
      </c>
      <c r="O695" s="94">
        <f t="shared" ca="1" si="199"/>
        <v>1.8400154947923648</v>
      </c>
      <c r="P695" s="94">
        <f t="shared" ca="1" si="200"/>
        <v>18.400154947923649</v>
      </c>
      <c r="Q695" s="94">
        <f t="shared" ca="1" si="201"/>
        <v>18.400154947923649</v>
      </c>
      <c r="R695" s="94">
        <f t="shared" ca="1" si="202"/>
        <v>1.840015494792365</v>
      </c>
      <c r="S695" s="94">
        <f t="shared" ca="1" si="203"/>
        <v>1.8400154947923648</v>
      </c>
      <c r="T695" s="4">
        <f t="shared" ca="1" si="204"/>
        <v>0</v>
      </c>
      <c r="U695" s="46">
        <f t="shared" ca="1" si="205"/>
        <v>1526.1775001065089</v>
      </c>
      <c r="V695" s="4">
        <f t="shared" ca="1" si="206"/>
        <v>0</v>
      </c>
      <c r="W695" s="13">
        <f t="shared" ca="1" si="207"/>
        <v>19001.253599999996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246</v>
      </c>
      <c r="M696" s="7">
        <f t="shared" ca="1" si="197"/>
        <v>754</v>
      </c>
      <c r="N696" s="44">
        <f t="shared" ca="1" si="198"/>
        <v>7</v>
      </c>
      <c r="O696" s="94">
        <f t="shared" ca="1" si="199"/>
        <v>2.0344056070903553</v>
      </c>
      <c r="P696" s="94">
        <f t="shared" ca="1" si="200"/>
        <v>20.344056070903559</v>
      </c>
      <c r="Q696" s="94">
        <f t="shared" ca="1" si="201"/>
        <v>20.344056070903559</v>
      </c>
      <c r="R696" s="94">
        <f t="shared" ca="1" si="202"/>
        <v>2.0344056070903558</v>
      </c>
      <c r="S696" s="94">
        <f t="shared" ca="1" si="203"/>
        <v>2.0344056070903553</v>
      </c>
      <c r="T696" s="4">
        <f t="shared" ca="1" si="204"/>
        <v>0</v>
      </c>
      <c r="U696" s="46">
        <f t="shared" ca="1" si="205"/>
        <v>1608.6970069562751</v>
      </c>
      <c r="V696" s="4">
        <f t="shared" ca="1" si="206"/>
        <v>0</v>
      </c>
      <c r="W696" s="13">
        <f t="shared" ca="1" si="207"/>
        <v>16598.419199999997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5.7432261514373997E-3</v>
      </c>
      <c r="L697" s="13">
        <f t="shared" ca="1" si="196"/>
        <v>224</v>
      </c>
      <c r="M697" s="7">
        <f t="shared" ca="1" si="197"/>
        <v>776</v>
      </c>
      <c r="N697" s="44">
        <f t="shared" ca="1" si="198"/>
        <v>7</v>
      </c>
      <c r="O697" s="94">
        <f t="shared" ca="1" si="199"/>
        <v>2.0344056070903553</v>
      </c>
      <c r="P697" s="94">
        <f t="shared" ca="1" si="200"/>
        <v>20.344056070903559</v>
      </c>
      <c r="Q697" s="94">
        <f t="shared" ca="1" si="201"/>
        <v>20.344056070903559</v>
      </c>
      <c r="R697" s="94">
        <f t="shared" ca="1" si="202"/>
        <v>2.0344056070903558</v>
      </c>
      <c r="S697" s="94">
        <f t="shared" ca="1" si="203"/>
        <v>2.0344056070903553</v>
      </c>
      <c r="T697" s="4">
        <f t="shared" ca="1" si="204"/>
        <v>1.1684051485272209E-2</v>
      </c>
      <c r="U697" s="46">
        <f t="shared" ca="1" si="205"/>
        <v>1586.6970069562751</v>
      </c>
      <c r="V697" s="4">
        <f t="shared" ca="1" si="206"/>
        <v>9.1127597447587281</v>
      </c>
      <c r="W697" s="13">
        <f t="shared" ca="1" si="207"/>
        <v>14195.584799999999</v>
      </c>
      <c r="X697" s="4">
        <f t="shared" ca="1" si="208"/>
        <v>81.528453858307245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2.9006192684027292E-4</v>
      </c>
      <c r="L698" s="13">
        <f t="shared" ca="1" si="196"/>
        <v>202</v>
      </c>
      <c r="M698" s="7">
        <f t="shared" ca="1" si="197"/>
        <v>798</v>
      </c>
      <c r="N698" s="44">
        <f t="shared" ca="1" si="198"/>
        <v>7</v>
      </c>
      <c r="O698" s="94">
        <f t="shared" ca="1" si="199"/>
        <v>2.0344056070903553</v>
      </c>
      <c r="P698" s="94">
        <f t="shared" ca="1" si="200"/>
        <v>20.344056070903559</v>
      </c>
      <c r="Q698" s="94">
        <f t="shared" ca="1" si="201"/>
        <v>20.344056070903559</v>
      </c>
      <c r="R698" s="94">
        <f t="shared" ca="1" si="202"/>
        <v>2.0344056070903558</v>
      </c>
      <c r="S698" s="94">
        <f t="shared" ca="1" si="203"/>
        <v>2.0344056070903553</v>
      </c>
      <c r="T698" s="4">
        <f t="shared" ca="1" si="204"/>
        <v>5.9010361036728365E-4</v>
      </c>
      <c r="U698" s="46">
        <f t="shared" ca="1" si="205"/>
        <v>1564.6970069562751</v>
      </c>
      <c r="V698" s="4">
        <f t="shared" ca="1" si="206"/>
        <v>0.45385902875894507</v>
      </c>
      <c r="W698" s="13">
        <f t="shared" ca="1" si="207"/>
        <v>11792.750399999999</v>
      </c>
      <c r="X698" s="4">
        <f t="shared" ca="1" si="208"/>
        <v>3.420627903770399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5.8598369058641055E-6</v>
      </c>
      <c r="L699" s="13">
        <f t="shared" ca="1" si="196"/>
        <v>180</v>
      </c>
      <c r="M699" s="7">
        <f t="shared" ca="1" si="197"/>
        <v>820</v>
      </c>
      <c r="N699" s="44">
        <f t="shared" ca="1" si="198"/>
        <v>7</v>
      </c>
      <c r="O699" s="94">
        <f t="shared" ca="1" si="199"/>
        <v>2.0344056070903553</v>
      </c>
      <c r="P699" s="94">
        <f t="shared" ca="1" si="200"/>
        <v>20.344056070903559</v>
      </c>
      <c r="Q699" s="94">
        <f t="shared" ca="1" si="201"/>
        <v>20.344056070903559</v>
      </c>
      <c r="R699" s="94">
        <f t="shared" ca="1" si="202"/>
        <v>2.0344056070903558</v>
      </c>
      <c r="S699" s="94">
        <f t="shared" ca="1" si="203"/>
        <v>2.0344056070903553</v>
      </c>
      <c r="T699" s="4">
        <f t="shared" ca="1" si="204"/>
        <v>1.1921285057924935E-5</v>
      </c>
      <c r="U699" s="46">
        <f t="shared" ca="1" si="205"/>
        <v>1542.6970069562751</v>
      </c>
      <c r="V699" s="4">
        <f t="shared" ca="1" si="206"/>
        <v>9.0399528559284761E-3</v>
      </c>
      <c r="W699" s="13">
        <f t="shared" ca="1" si="207"/>
        <v>9389.9159999999993</v>
      </c>
      <c r="X699" s="4">
        <f t="shared" ca="1" si="208"/>
        <v>5.5023376319763853E-2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5.9190271776405169E-8</v>
      </c>
      <c r="L700" s="13">
        <f t="shared" ca="1" si="196"/>
        <v>158</v>
      </c>
      <c r="M700" s="7">
        <f t="shared" ca="1" si="197"/>
        <v>842</v>
      </c>
      <c r="N700" s="44">
        <f t="shared" ca="1" si="198"/>
        <v>7</v>
      </c>
      <c r="O700" s="94">
        <f t="shared" ca="1" si="199"/>
        <v>2.0344056070903553</v>
      </c>
      <c r="P700" s="94">
        <f t="shared" ca="1" si="200"/>
        <v>20.344056070903559</v>
      </c>
      <c r="Q700" s="94">
        <f t="shared" ca="1" si="201"/>
        <v>20.344056070903559</v>
      </c>
      <c r="R700" s="94">
        <f t="shared" ca="1" si="202"/>
        <v>2.0344056070903558</v>
      </c>
      <c r="S700" s="94">
        <f t="shared" ca="1" si="203"/>
        <v>2.0344056070903553</v>
      </c>
      <c r="T700" s="4">
        <f t="shared" ca="1" si="204"/>
        <v>1.2041702078712067E-7</v>
      </c>
      <c r="U700" s="46">
        <f t="shared" ca="1" si="205"/>
        <v>1520.6970069562751</v>
      </c>
      <c r="V700" s="4">
        <f t="shared" ca="1" si="206"/>
        <v>9.001046913130783E-5</v>
      </c>
      <c r="W700" s="13">
        <f t="shared" ca="1" si="207"/>
        <v>6987.0815999999995</v>
      </c>
      <c r="X700" s="4">
        <f t="shared" ca="1" si="208"/>
        <v>4.1356725882791986E-4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2.9894076654750107E-10</v>
      </c>
      <c r="L701" s="13">
        <f t="shared" ca="1" si="196"/>
        <v>136</v>
      </c>
      <c r="M701" s="7">
        <f t="shared" ca="1" si="197"/>
        <v>864</v>
      </c>
      <c r="N701" s="44">
        <f t="shared" ca="1" si="198"/>
        <v>8</v>
      </c>
      <c r="O701" s="94">
        <f t="shared" ca="1" si="199"/>
        <v>2.2600865874275611</v>
      </c>
      <c r="P701" s="94">
        <f t="shared" ca="1" si="200"/>
        <v>22.37518489393841</v>
      </c>
      <c r="Q701" s="94">
        <f t="shared" ca="1" si="201"/>
        <v>20.344056070903559</v>
      </c>
      <c r="R701" s="94">
        <f t="shared" ca="1" si="202"/>
        <v>2.1359620482420985</v>
      </c>
      <c r="S701" s="94">
        <f t="shared" ca="1" si="203"/>
        <v>2.2600865874275611</v>
      </c>
      <c r="T701" s="4">
        <f t="shared" ca="1" si="204"/>
        <v>6.7563201690932089E-10</v>
      </c>
      <c r="U701" s="46">
        <f t="shared" ca="1" si="205"/>
        <v>1620.040960572893</v>
      </c>
      <c r="V701" s="4">
        <f t="shared" ca="1" si="206"/>
        <v>4.8429628659201064E-7</v>
      </c>
      <c r="W701" s="13">
        <f t="shared" ca="1" si="207"/>
        <v>4584.2471999999998</v>
      </c>
      <c r="X701" s="4">
        <f t="shared" ca="1" si="208"/>
        <v>1.3704183720112355E-6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6.0392074050000277E-13</v>
      </c>
      <c r="L702" s="13">
        <f t="shared" ca="1" si="196"/>
        <v>114</v>
      </c>
      <c r="M702" s="7">
        <f t="shared" ca="1" si="197"/>
        <v>886</v>
      </c>
      <c r="N702" s="44">
        <f t="shared" ca="1" si="198"/>
        <v>8</v>
      </c>
      <c r="O702" s="94">
        <f t="shared" ca="1" si="199"/>
        <v>2.2600865874275611</v>
      </c>
      <c r="P702" s="94">
        <f t="shared" ca="1" si="200"/>
        <v>22.600865874275616</v>
      </c>
      <c r="Q702" s="94">
        <f t="shared" ca="1" si="201"/>
        <v>22.600865874275616</v>
      </c>
      <c r="R702" s="94">
        <f t="shared" ca="1" si="202"/>
        <v>2.2600865874275615</v>
      </c>
      <c r="S702" s="94">
        <f t="shared" ca="1" si="203"/>
        <v>2.2600865874275611</v>
      </c>
      <c r="T702" s="4">
        <f t="shared" ca="1" si="204"/>
        <v>1.3649131654733769E-12</v>
      </c>
      <c r="U702" s="46">
        <f t="shared" ca="1" si="205"/>
        <v>1598.040960572893</v>
      </c>
      <c r="V702" s="4">
        <f t="shared" ca="1" si="206"/>
        <v>9.6509008025851728E-10</v>
      </c>
      <c r="W702" s="13">
        <f t="shared" ca="1" si="207"/>
        <v>2181.4127999999996</v>
      </c>
      <c r="X702" s="4">
        <f t="shared" ca="1" si="208"/>
        <v>1.3174004335121841E-9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 s="44">
        <f t="shared" ca="1" si="198"/>
        <v>7</v>
      </c>
      <c r="O703" s="94">
        <f t="shared" ca="1" si="199"/>
        <v>2.0344056070903553</v>
      </c>
      <c r="P703" s="94">
        <f t="shared" ca="1" si="200"/>
        <v>20.344056070903559</v>
      </c>
      <c r="Q703" s="94">
        <f t="shared" ca="1" si="201"/>
        <v>20.344056070903559</v>
      </c>
      <c r="R703" s="94">
        <f t="shared" ca="1" si="202"/>
        <v>2.0344056070903558</v>
      </c>
      <c r="S703" s="94">
        <f t="shared" ca="1" si="203"/>
        <v>2.0344056070903553</v>
      </c>
      <c r="T703" s="4">
        <f t="shared" ca="1" si="204"/>
        <v>0</v>
      </c>
      <c r="U703" s="46">
        <f t="shared" ca="1" si="205"/>
        <v>1516.6970069562751</v>
      </c>
      <c r="V703" s="4">
        <f t="shared" ca="1" si="206"/>
        <v>0</v>
      </c>
      <c r="W703" s="13">
        <f t="shared" ca="1" si="207"/>
        <v>16819.840799999998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 s="44">
        <f t="shared" ca="1" si="198"/>
        <v>8</v>
      </c>
      <c r="O704" s="94">
        <f t="shared" ca="1" si="199"/>
        <v>2.2600865874275611</v>
      </c>
      <c r="P704" s="94">
        <f t="shared" ca="1" si="200"/>
        <v>22.600865874275616</v>
      </c>
      <c r="Q704" s="94">
        <f t="shared" ca="1" si="201"/>
        <v>21.021099011915176</v>
      </c>
      <c r="R704" s="94">
        <f t="shared" ca="1" si="202"/>
        <v>2.1810982443095397</v>
      </c>
      <c r="S704" s="94">
        <f t="shared" ca="1" si="203"/>
        <v>2.2600865874275611</v>
      </c>
      <c r="T704" s="4">
        <f t="shared" ca="1" si="204"/>
        <v>0</v>
      </c>
      <c r="U704" s="46">
        <f t="shared" ca="1" si="205"/>
        <v>1616.040960572893</v>
      </c>
      <c r="V704" s="4">
        <f t="shared" ca="1" si="206"/>
        <v>0</v>
      </c>
      <c r="W704" s="13">
        <f t="shared" ca="1" si="207"/>
        <v>14417.006399999998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5.8012385368054585E-5</v>
      </c>
      <c r="L705" s="13">
        <f t="shared" ca="1" si="196"/>
        <v>110</v>
      </c>
      <c r="M705" s="7">
        <f t="shared" ca="1" si="197"/>
        <v>890</v>
      </c>
      <c r="N705" s="44">
        <f t="shared" ca="1" si="198"/>
        <v>8</v>
      </c>
      <c r="O705" s="94">
        <f t="shared" ca="1" si="199"/>
        <v>2.2600865874275611</v>
      </c>
      <c r="P705" s="94">
        <f t="shared" ca="1" si="200"/>
        <v>22.600865874275616</v>
      </c>
      <c r="Q705" s="94">
        <f t="shared" ca="1" si="201"/>
        <v>22.600865874275616</v>
      </c>
      <c r="R705" s="94">
        <f t="shared" ca="1" si="202"/>
        <v>2.2600865874275615</v>
      </c>
      <c r="S705" s="94">
        <f t="shared" ca="1" si="203"/>
        <v>2.2600865874275611</v>
      </c>
      <c r="T705" s="4">
        <f t="shared" ca="1" si="204"/>
        <v>1.3111301407501907E-4</v>
      </c>
      <c r="U705" s="46">
        <f t="shared" ca="1" si="205"/>
        <v>1594.040960572893</v>
      </c>
      <c r="V705" s="4">
        <f t="shared" ca="1" si="206"/>
        <v>9.247411849721858E-2</v>
      </c>
      <c r="W705" s="13">
        <f t="shared" ca="1" si="207"/>
        <v>12014.171999999999</v>
      </c>
      <c r="X705" s="4">
        <f t="shared" ca="1" si="208"/>
        <v>0.696970775942091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2.9299184529320527E-6</v>
      </c>
      <c r="L706" s="13">
        <f t="shared" ca="1" si="196"/>
        <v>88</v>
      </c>
      <c r="M706" s="7">
        <f t="shared" ca="1" si="197"/>
        <v>912</v>
      </c>
      <c r="N706" s="44">
        <f t="shared" ca="1" si="198"/>
        <v>8</v>
      </c>
      <c r="O706" s="94">
        <f t="shared" ca="1" si="199"/>
        <v>2.2600865874275611</v>
      </c>
      <c r="P706" s="94">
        <f t="shared" ca="1" si="200"/>
        <v>22.600865874275616</v>
      </c>
      <c r="Q706" s="94">
        <f t="shared" ca="1" si="201"/>
        <v>22.600865874275616</v>
      </c>
      <c r="R706" s="94">
        <f t="shared" ca="1" si="202"/>
        <v>2.2600865874275615</v>
      </c>
      <c r="S706" s="94">
        <f t="shared" ca="1" si="203"/>
        <v>2.2600865874275611</v>
      </c>
      <c r="T706" s="4">
        <f t="shared" ca="1" si="204"/>
        <v>6.6218693977282424E-6</v>
      </c>
      <c r="U706" s="46">
        <f t="shared" ca="1" si="205"/>
        <v>1572.040960572893</v>
      </c>
      <c r="V706" s="4">
        <f t="shared" ca="1" si="206"/>
        <v>4.6059518191475489E-3</v>
      </c>
      <c r="W706" s="13">
        <f t="shared" ca="1" si="207"/>
        <v>9611.3375999999989</v>
      </c>
      <c r="X706" s="4">
        <f t="shared" ca="1" si="208"/>
        <v>2.8160435391599667E-2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5.9190271776405156E-8</v>
      </c>
      <c r="L707" s="13">
        <f t="shared" ca="1" si="196"/>
        <v>66</v>
      </c>
      <c r="M707" s="7">
        <f t="shared" ca="1" si="197"/>
        <v>934</v>
      </c>
      <c r="N707" s="44">
        <f t="shared" ca="1" si="198"/>
        <v>8</v>
      </c>
      <c r="O707" s="94">
        <f t="shared" ca="1" si="199"/>
        <v>2.2600865874275611</v>
      </c>
      <c r="P707" s="94">
        <f t="shared" ca="1" si="200"/>
        <v>22.600865874275616</v>
      </c>
      <c r="Q707" s="94">
        <f t="shared" ca="1" si="201"/>
        <v>22.600865874275616</v>
      </c>
      <c r="R707" s="94">
        <f t="shared" ca="1" si="202"/>
        <v>2.2600865874275615</v>
      </c>
      <c r="S707" s="94">
        <f t="shared" ca="1" si="203"/>
        <v>2.2600865874275611</v>
      </c>
      <c r="T707" s="4">
        <f t="shared" ca="1" si="204"/>
        <v>1.3377513934804541E-7</v>
      </c>
      <c r="U707" s="46">
        <f t="shared" ca="1" si="205"/>
        <v>1550.040960572893</v>
      </c>
      <c r="V707" s="4">
        <f t="shared" ca="1" si="206"/>
        <v>9.1747345720869644E-5</v>
      </c>
      <c r="W707" s="13">
        <f t="shared" ca="1" si="207"/>
        <v>7208.5031999999992</v>
      </c>
      <c r="X707" s="4">
        <f t="shared" ca="1" si="208"/>
        <v>4.2667326350908621E-4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5.9788153309500214E-10</v>
      </c>
      <c r="L708" s="13">
        <f t="shared" ca="1" si="196"/>
        <v>44</v>
      </c>
      <c r="M708" s="7">
        <f t="shared" ca="1" si="197"/>
        <v>956</v>
      </c>
      <c r="N708" s="44">
        <f t="shared" ca="1" si="198"/>
        <v>8</v>
      </c>
      <c r="O708" s="94">
        <f t="shared" ca="1" si="199"/>
        <v>2.2600865874275611</v>
      </c>
      <c r="P708" s="94">
        <f t="shared" ca="1" si="200"/>
        <v>22.600865874275616</v>
      </c>
      <c r="Q708" s="94">
        <f t="shared" ca="1" si="201"/>
        <v>22.600865874275616</v>
      </c>
      <c r="R708" s="94">
        <f t="shared" ca="1" si="202"/>
        <v>2.2600865874275615</v>
      </c>
      <c r="S708" s="94">
        <f t="shared" ca="1" si="203"/>
        <v>2.2600865874275611</v>
      </c>
      <c r="T708" s="4">
        <f t="shared" ca="1" si="204"/>
        <v>1.3512640338186418E-9</v>
      </c>
      <c r="U708" s="46">
        <f t="shared" ca="1" si="205"/>
        <v>1528.040960572893</v>
      </c>
      <c r="V708" s="4">
        <f t="shared" ca="1" si="206"/>
        <v>9.1358747213928102E-7</v>
      </c>
      <c r="W708" s="13">
        <f t="shared" ca="1" si="207"/>
        <v>4805.6687999999995</v>
      </c>
      <c r="X708" s="4">
        <f t="shared" ca="1" si="208"/>
        <v>2.8732206296908189E-6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3.0196037025000135E-12</v>
      </c>
      <c r="L709" s="13">
        <f t="shared" ca="1" si="196"/>
        <v>22</v>
      </c>
      <c r="M709" s="7">
        <f t="shared" ca="1" si="197"/>
        <v>978</v>
      </c>
      <c r="N709" s="44">
        <f t="shared" ca="1" si="198"/>
        <v>9</v>
      </c>
      <c r="O709" s="94">
        <f t="shared" ca="1" si="199"/>
        <v>2.4661453746567612</v>
      </c>
      <c r="P709" s="94">
        <f t="shared" ca="1" si="200"/>
        <v>22.806924661504816</v>
      </c>
      <c r="Q709" s="94">
        <f t="shared" ca="1" si="201"/>
        <v>22.600865874275616</v>
      </c>
      <c r="R709" s="94">
        <f t="shared" ca="1" si="202"/>
        <v>2.270389526789022</v>
      </c>
      <c r="S709" s="94">
        <f t="shared" ca="1" si="203"/>
        <v>2.4661453746567612</v>
      </c>
      <c r="T709" s="4">
        <f t="shared" ca="1" si="204"/>
        <v>7.4467817042168384E-12</v>
      </c>
      <c r="U709" s="46">
        <f t="shared" ca="1" si="205"/>
        <v>1616.8344704312622</v>
      </c>
      <c r="V709" s="4">
        <f t="shared" ca="1" si="206"/>
        <v>4.8821993532438882E-9</v>
      </c>
      <c r="W709" s="13">
        <f t="shared" ca="1" si="207"/>
        <v>2402.8343999999997</v>
      </c>
      <c r="X709" s="4">
        <f t="shared" ca="1" si="208"/>
        <v>7.2556076507343978E-9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6.100209500000033E-15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2.4661453746567612</v>
      </c>
      <c r="P710" s="94">
        <f t="shared" ca="1" si="200"/>
        <v>24.661453746567613</v>
      </c>
      <c r="Q710" s="94">
        <f t="shared" ca="1" si="201"/>
        <v>24.661453746567613</v>
      </c>
      <c r="R710" s="94">
        <f t="shared" ca="1" si="202"/>
        <v>2.4661453746567612</v>
      </c>
      <c r="S710" s="94">
        <f t="shared" ca="1" si="203"/>
        <v>2.4661453746567612</v>
      </c>
      <c r="T710" s="4">
        <f t="shared" ca="1" si="204"/>
        <v>1.5044003442862316E-14</v>
      </c>
      <c r="U710" s="46">
        <f t="shared" ca="1" si="205"/>
        <v>1594.8344704312622</v>
      </c>
      <c r="V710" s="4">
        <f t="shared" ca="1" si="206"/>
        <v>9.7288243874523065E-12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3.6442809999999992E-2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382</v>
      </c>
      <c r="M711" s="7">
        <f t="shared" ca="1" si="197"/>
        <v>618</v>
      </c>
      <c r="N711" s="44">
        <f t="shared" ca="1" si="198"/>
        <v>6</v>
      </c>
      <c r="O711" s="94">
        <f t="shared" ca="1" si="199"/>
        <v>1.8400154947923648</v>
      </c>
      <c r="P711" s="94">
        <f t="shared" ca="1" si="200"/>
        <v>17.425868077386049</v>
      </c>
      <c r="Q711" s="94">
        <f t="shared" ca="1" si="201"/>
        <v>15.15253204613165</v>
      </c>
      <c r="R711" s="94">
        <f t="shared" ca="1" si="202"/>
        <v>1.6289200061758848</v>
      </c>
      <c r="S711" s="94">
        <f t="shared" ca="1" si="203"/>
        <v>1.8400154947923648</v>
      </c>
      <c r="T711" s="4">
        <f t="shared" ca="1" si="204"/>
        <v>0</v>
      </c>
      <c r="U711" s="46">
        <f t="shared" ca="1" si="205"/>
        <v>1640.1775001065089</v>
      </c>
      <c r="V711" s="4">
        <f t="shared" ca="1" si="206"/>
        <v>0</v>
      </c>
      <c r="W711" s="13">
        <f t="shared" ca="1" si="207"/>
        <v>21644.371439999995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3.6442809999999992E-2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3.2268726362290411E-2</v>
      </c>
      <c r="L712" s="13">
        <f t="shared" ca="1" si="196"/>
        <v>360</v>
      </c>
      <c r="M712" s="7">
        <f t="shared" ca="1" si="197"/>
        <v>640</v>
      </c>
      <c r="N712" s="44">
        <f t="shared" ca="1" si="198"/>
        <v>6</v>
      </c>
      <c r="O712" s="94">
        <f t="shared" ca="1" si="199"/>
        <v>1.8400154947923648</v>
      </c>
      <c r="P712" s="94">
        <f t="shared" ca="1" si="200"/>
        <v>18.400154947923649</v>
      </c>
      <c r="Q712" s="94">
        <f t="shared" ca="1" si="201"/>
        <v>18.400154947923649</v>
      </c>
      <c r="R712" s="94">
        <f t="shared" ca="1" si="202"/>
        <v>1.840015494792365</v>
      </c>
      <c r="S712" s="94">
        <f t="shared" ca="1" si="203"/>
        <v>1.8400154947923648</v>
      </c>
      <c r="T712" s="4">
        <f t="shared" ca="1" si="204"/>
        <v>5.9374956503829214E-2</v>
      </c>
      <c r="U712" s="46">
        <f t="shared" ca="1" si="205"/>
        <v>1618.1775001065089</v>
      </c>
      <c r="V712" s="4">
        <f t="shared" ca="1" si="206"/>
        <v>52.216526956552094</v>
      </c>
      <c r="W712" s="13">
        <f t="shared" ca="1" si="207"/>
        <v>19241.537039999996</v>
      </c>
      <c r="X712" s="4">
        <f t="shared" ca="1" si="208"/>
        <v>620.89989353363524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3.6442809999999992E-2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1.9556803855933598E-3</v>
      </c>
      <c r="L713" s="13">
        <f t="shared" ca="1" si="196"/>
        <v>338</v>
      </c>
      <c r="M713" s="7">
        <f t="shared" ca="1" si="197"/>
        <v>662</v>
      </c>
      <c r="N713" s="44">
        <f t="shared" ca="1" si="198"/>
        <v>6</v>
      </c>
      <c r="O713" s="94">
        <f t="shared" ca="1" si="199"/>
        <v>1.8400154947923648</v>
      </c>
      <c r="P713" s="94">
        <f t="shared" ca="1" si="200"/>
        <v>18.400154947923649</v>
      </c>
      <c r="Q713" s="94">
        <f t="shared" ca="1" si="201"/>
        <v>18.400154947923649</v>
      </c>
      <c r="R713" s="94">
        <f t="shared" ca="1" si="202"/>
        <v>1.840015494792365</v>
      </c>
      <c r="S713" s="94">
        <f t="shared" ca="1" si="203"/>
        <v>1.8400154947923648</v>
      </c>
      <c r="T713" s="4">
        <f t="shared" ca="1" si="204"/>
        <v>3.5984822123532887E-3</v>
      </c>
      <c r="U713" s="46">
        <f t="shared" ca="1" si="205"/>
        <v>1596.1775001065089</v>
      </c>
      <c r="V713" s="4">
        <f t="shared" ca="1" si="206"/>
        <v>3.1216130288837425</v>
      </c>
      <c r="W713" s="13">
        <f t="shared" ca="1" si="207"/>
        <v>16838.702639999996</v>
      </c>
      <c r="X713" s="4">
        <f t="shared" ca="1" si="208"/>
        <v>32.93112047188712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3.6442809999999992E-2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4.9385868323064692E-5</v>
      </c>
      <c r="L714" s="13">
        <f t="shared" ca="1" si="196"/>
        <v>316</v>
      </c>
      <c r="M714" s="7">
        <f t="shared" ca="1" si="197"/>
        <v>684</v>
      </c>
      <c r="N714" s="44">
        <f t="shared" ca="1" si="198"/>
        <v>6</v>
      </c>
      <c r="O714" s="94">
        <f t="shared" ca="1" si="199"/>
        <v>1.8400154947923648</v>
      </c>
      <c r="P714" s="94">
        <f t="shared" ca="1" si="200"/>
        <v>18.400154947923649</v>
      </c>
      <c r="Q714" s="94">
        <f t="shared" ca="1" si="201"/>
        <v>18.400154947923649</v>
      </c>
      <c r="R714" s="94">
        <f t="shared" ca="1" si="202"/>
        <v>1.840015494792365</v>
      </c>
      <c r="S714" s="94">
        <f t="shared" ca="1" si="203"/>
        <v>1.8400154947923648</v>
      </c>
      <c r="T714" s="4">
        <f t="shared" ca="1" si="204"/>
        <v>9.0870762938214452E-5</v>
      </c>
      <c r="U714" s="46">
        <f t="shared" ca="1" si="205"/>
        <v>1574.1775001065089</v>
      </c>
      <c r="V714" s="4">
        <f t="shared" ca="1" si="206"/>
        <v>7.77421227373912E-2</v>
      </c>
      <c r="W714" s="13">
        <f t="shared" ca="1" si="207"/>
        <v>14435.868239999998</v>
      </c>
      <c r="X714" s="4">
        <f t="shared" ca="1" si="208"/>
        <v>0.71292788802975149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3.6442809999999992E-2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6.6512953970457545E-7</v>
      </c>
      <c r="L715" s="13">
        <f t="shared" ca="1" si="196"/>
        <v>294</v>
      </c>
      <c r="M715" s="7">
        <f t="shared" ca="1" si="197"/>
        <v>706</v>
      </c>
      <c r="N715" s="44">
        <f t="shared" ca="1" si="198"/>
        <v>6</v>
      </c>
      <c r="O715" s="94">
        <f t="shared" ca="1" si="199"/>
        <v>1.8400154947923648</v>
      </c>
      <c r="P715" s="94">
        <f t="shared" ca="1" si="200"/>
        <v>18.400154947923649</v>
      </c>
      <c r="Q715" s="94">
        <f t="shared" ca="1" si="201"/>
        <v>18.400154947923649</v>
      </c>
      <c r="R715" s="94">
        <f t="shared" ca="1" si="202"/>
        <v>1.840015494792365</v>
      </c>
      <c r="S715" s="94">
        <f t="shared" ca="1" si="203"/>
        <v>1.8400154947923648</v>
      </c>
      <c r="T715" s="4">
        <f t="shared" ca="1" si="204"/>
        <v>1.2238486591005323E-6</v>
      </c>
      <c r="U715" s="46">
        <f t="shared" ca="1" si="205"/>
        <v>1552.1775001065089</v>
      </c>
      <c r="V715" s="4">
        <f t="shared" ca="1" si="206"/>
        <v>1.0323991061856408E-3</v>
      </c>
      <c r="W715" s="13">
        <f t="shared" ca="1" si="207"/>
        <v>12033.033839999998</v>
      </c>
      <c r="X715" s="4">
        <f t="shared" ca="1" si="208"/>
        <v>8.0035262592487791E-3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3.6442809999999992E-2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5.0388601492770927E-9</v>
      </c>
      <c r="L716" s="13">
        <f t="shared" ca="1" si="196"/>
        <v>272</v>
      </c>
      <c r="M716" s="7">
        <f t="shared" ca="1" si="197"/>
        <v>728</v>
      </c>
      <c r="N716" s="44">
        <f t="shared" ca="1" si="198"/>
        <v>6</v>
      </c>
      <c r="O716" s="94">
        <f t="shared" ca="1" si="199"/>
        <v>1.8400154947923648</v>
      </c>
      <c r="P716" s="94">
        <f t="shared" ca="1" si="200"/>
        <v>18.400154947923649</v>
      </c>
      <c r="Q716" s="94">
        <f t="shared" ca="1" si="201"/>
        <v>18.400154947923649</v>
      </c>
      <c r="R716" s="94">
        <f t="shared" ca="1" si="202"/>
        <v>1.840015494792365</v>
      </c>
      <c r="S716" s="94">
        <f t="shared" ca="1" si="203"/>
        <v>1.8400154947923648</v>
      </c>
      <c r="T716" s="4">
        <f t="shared" ca="1" si="204"/>
        <v>9.2715807507616197E-9</v>
      </c>
      <c r="U716" s="46">
        <f t="shared" ca="1" si="205"/>
        <v>1530.1775001065089</v>
      </c>
      <c r="V716" s="4">
        <f t="shared" ca="1" si="206"/>
        <v>7.7103504266071323E-6</v>
      </c>
      <c r="W716" s="13">
        <f t="shared" ca="1" si="207"/>
        <v>9630.1994399999985</v>
      </c>
      <c r="X716" s="4">
        <f t="shared" ca="1" si="208"/>
        <v>4.8525228187806568E-5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3.6442809999999992E-2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2.035903090617009E-11</v>
      </c>
      <c r="L717" s="13">
        <f t="shared" ca="1" si="196"/>
        <v>250</v>
      </c>
      <c r="M717" s="7">
        <f t="shared" ca="1" si="197"/>
        <v>750</v>
      </c>
      <c r="N717" s="44">
        <f t="shared" ca="1" si="198"/>
        <v>7</v>
      </c>
      <c r="O717" s="94">
        <f t="shared" ca="1" si="199"/>
        <v>2.0344056070903553</v>
      </c>
      <c r="P717" s="94">
        <f t="shared" ca="1" si="200"/>
        <v>20.344056070903559</v>
      </c>
      <c r="Q717" s="94">
        <f t="shared" ca="1" si="201"/>
        <v>19.760885734009584</v>
      </c>
      <c r="R717" s="94">
        <f t="shared" ca="1" si="202"/>
        <v>2.0052470902456569</v>
      </c>
      <c r="S717" s="94">
        <f t="shared" ca="1" si="203"/>
        <v>2.0344056070903553</v>
      </c>
      <c r="T717" s="4">
        <f t="shared" ca="1" si="204"/>
        <v>4.1418526630438269E-11</v>
      </c>
      <c r="U717" s="46">
        <f t="shared" ca="1" si="205"/>
        <v>1612.6970069562751</v>
      </c>
      <c r="V717" s="4">
        <f t="shared" ca="1" si="206"/>
        <v>3.2832948206910803E-8</v>
      </c>
      <c r="W717" s="13">
        <f t="shared" ca="1" si="207"/>
        <v>7227.3650399999988</v>
      </c>
      <c r="X717" s="4">
        <f t="shared" ca="1" si="208"/>
        <v>1.4714214821953319E-7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3.6442809999999992E-2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3.4274462805000179E-14</v>
      </c>
      <c r="L718" s="13">
        <f t="shared" ca="1" si="196"/>
        <v>228</v>
      </c>
      <c r="M718" s="7">
        <f t="shared" ca="1" si="197"/>
        <v>772</v>
      </c>
      <c r="N718" s="44">
        <f t="shared" ca="1" si="198"/>
        <v>7</v>
      </c>
      <c r="O718" s="94">
        <f t="shared" ca="1" si="199"/>
        <v>2.0344056070903553</v>
      </c>
      <c r="P718" s="94">
        <f t="shared" ca="1" si="200"/>
        <v>20.344056070903559</v>
      </c>
      <c r="Q718" s="94">
        <f t="shared" ca="1" si="201"/>
        <v>20.344056070903559</v>
      </c>
      <c r="R718" s="94">
        <f t="shared" ca="1" si="202"/>
        <v>2.0344056070903558</v>
      </c>
      <c r="S718" s="94">
        <f t="shared" ca="1" si="203"/>
        <v>2.0344056070903553</v>
      </c>
      <c r="T718" s="4">
        <f t="shared" ca="1" si="204"/>
        <v>6.9728159310502197E-14</v>
      </c>
      <c r="U718" s="46">
        <f t="shared" ca="1" si="205"/>
        <v>1590.6970069562751</v>
      </c>
      <c r="V718" s="4">
        <f t="shared" ca="1" si="206"/>
        <v>5.4520285398947961E-11</v>
      </c>
      <c r="W718" s="13">
        <f t="shared" ca="1" si="207"/>
        <v>4824.530639999999</v>
      </c>
      <c r="X718" s="4">
        <f t="shared" ca="1" si="208"/>
        <v>1.6535819597226368E-10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3.6442809999999992E-2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268</v>
      </c>
      <c r="M719" s="7">
        <f t="shared" ca="1" si="197"/>
        <v>732</v>
      </c>
      <c r="N719" s="44">
        <f t="shared" ca="1" si="198"/>
        <v>6</v>
      </c>
      <c r="O719" s="94">
        <f t="shared" ca="1" si="199"/>
        <v>1.8400154947923648</v>
      </c>
      <c r="P719" s="94">
        <f t="shared" ca="1" si="200"/>
        <v>18.400154947923649</v>
      </c>
      <c r="Q719" s="94">
        <f t="shared" ca="1" si="201"/>
        <v>18.400154947923649</v>
      </c>
      <c r="R719" s="94">
        <f t="shared" ca="1" si="202"/>
        <v>1.840015494792365</v>
      </c>
      <c r="S719" s="94">
        <f t="shared" ca="1" si="203"/>
        <v>1.8400154947923648</v>
      </c>
      <c r="T719" s="4">
        <f t="shared" ca="1" si="204"/>
        <v>0</v>
      </c>
      <c r="U719" s="46">
        <f t="shared" ca="1" si="205"/>
        <v>1526.1775001065089</v>
      </c>
      <c r="V719" s="4">
        <f t="shared" ca="1" si="206"/>
        <v>0</v>
      </c>
      <c r="W719" s="13">
        <f t="shared" ca="1" si="207"/>
        <v>19462.958639999997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3.6442809999999992E-2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3.2594673093222661E-4</v>
      </c>
      <c r="L720" s="13">
        <f t="shared" ca="1" si="196"/>
        <v>246</v>
      </c>
      <c r="M720" s="7">
        <f t="shared" ca="1" si="197"/>
        <v>754</v>
      </c>
      <c r="N720" s="44">
        <f t="shared" ca="1" si="198"/>
        <v>7</v>
      </c>
      <c r="O720" s="94">
        <f t="shared" ca="1" si="199"/>
        <v>2.0344056070903553</v>
      </c>
      <c r="P720" s="94">
        <f t="shared" ca="1" si="200"/>
        <v>20.344056070903559</v>
      </c>
      <c r="Q720" s="94">
        <f t="shared" ca="1" si="201"/>
        <v>20.344056070903559</v>
      </c>
      <c r="R720" s="94">
        <f t="shared" ca="1" si="202"/>
        <v>2.0344056070903558</v>
      </c>
      <c r="S720" s="94">
        <f t="shared" ca="1" si="203"/>
        <v>2.0344056070903553</v>
      </c>
      <c r="T720" s="4">
        <f t="shared" ca="1" si="204"/>
        <v>6.6310785702129314E-4</v>
      </c>
      <c r="U720" s="46">
        <f t="shared" ca="1" si="205"/>
        <v>1608.6970069562751</v>
      </c>
      <c r="V720" s="4">
        <f t="shared" ca="1" si="206"/>
        <v>0.52434953047785526</v>
      </c>
      <c r="W720" s="13">
        <f t="shared" ca="1" si="207"/>
        <v>17060.124239999997</v>
      </c>
      <c r="X720" s="4">
        <f t="shared" ca="1" si="208"/>
        <v>5.5606917253256363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3.6442809999999992E-2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1.9754347329225871E-5</v>
      </c>
      <c r="L721" s="13">
        <f t="shared" ca="1" si="196"/>
        <v>224</v>
      </c>
      <c r="M721" s="7">
        <f t="shared" ca="1" si="197"/>
        <v>776</v>
      </c>
      <c r="N721" s="44">
        <f t="shared" ca="1" si="198"/>
        <v>7</v>
      </c>
      <c r="O721" s="94">
        <f t="shared" ca="1" si="199"/>
        <v>2.0344056070903553</v>
      </c>
      <c r="P721" s="94">
        <f t="shared" ca="1" si="200"/>
        <v>20.344056070903559</v>
      </c>
      <c r="Q721" s="94">
        <f t="shared" ca="1" si="201"/>
        <v>20.344056070903559</v>
      </c>
      <c r="R721" s="94">
        <f t="shared" ca="1" si="202"/>
        <v>2.0344056070903558</v>
      </c>
      <c r="S721" s="94">
        <f t="shared" ca="1" si="203"/>
        <v>2.0344056070903553</v>
      </c>
      <c r="T721" s="4">
        <f t="shared" ca="1" si="204"/>
        <v>4.0188354970987495E-5</v>
      </c>
      <c r="U721" s="46">
        <f t="shared" ca="1" si="205"/>
        <v>1586.6970069562751</v>
      </c>
      <c r="V721" s="4">
        <f t="shared" ca="1" si="206"/>
        <v>3.1344163781657379E-2</v>
      </c>
      <c r="W721" s="13">
        <f t="shared" ca="1" si="207"/>
        <v>14657.289839999998</v>
      </c>
      <c r="X721" s="4">
        <f t="shared" ca="1" si="208"/>
        <v>0.28954519440449344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3.6442809999999992E-2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4.9884715477843169E-7</v>
      </c>
      <c r="L722" s="13">
        <f t="shared" ca="1" si="196"/>
        <v>202</v>
      </c>
      <c r="M722" s="7">
        <f t="shared" ca="1" si="197"/>
        <v>798</v>
      </c>
      <c r="N722" s="44">
        <f t="shared" ca="1" si="198"/>
        <v>7</v>
      </c>
      <c r="O722" s="94">
        <f t="shared" ca="1" si="199"/>
        <v>2.0344056070903553</v>
      </c>
      <c r="P722" s="94">
        <f t="shared" ca="1" si="200"/>
        <v>20.344056070903559</v>
      </c>
      <c r="Q722" s="94">
        <f t="shared" ca="1" si="201"/>
        <v>20.344056070903559</v>
      </c>
      <c r="R722" s="94">
        <f t="shared" ca="1" si="202"/>
        <v>2.0344056070903558</v>
      </c>
      <c r="S722" s="94">
        <f t="shared" ca="1" si="203"/>
        <v>2.0344056070903553</v>
      </c>
      <c r="T722" s="4">
        <f t="shared" ca="1" si="204"/>
        <v>1.0148574487623117E-6</v>
      </c>
      <c r="U722" s="46">
        <f t="shared" ca="1" si="205"/>
        <v>1564.6970069562751</v>
      </c>
      <c r="V722" s="4">
        <f t="shared" ca="1" si="206"/>
        <v>7.8054465001046579E-4</v>
      </c>
      <c r="W722" s="13">
        <f t="shared" ca="1" si="207"/>
        <v>12254.455439999998</v>
      </c>
      <c r="X722" s="4">
        <f t="shared" ca="1" si="208"/>
        <v>6.1131002296030733E-3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3.6442809999999992E-2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6.7184801990361214E-9</v>
      </c>
      <c r="L723" s="13">
        <f t="shared" ca="1" si="196"/>
        <v>180</v>
      </c>
      <c r="M723" s="7">
        <f t="shared" ca="1" si="197"/>
        <v>820</v>
      </c>
      <c r="N723" s="44">
        <f t="shared" ca="1" si="198"/>
        <v>7</v>
      </c>
      <c r="O723" s="94">
        <f t="shared" ca="1" si="199"/>
        <v>2.0344056070903553</v>
      </c>
      <c r="P723" s="94">
        <f t="shared" ca="1" si="200"/>
        <v>20.344056070903559</v>
      </c>
      <c r="Q723" s="94">
        <f t="shared" ca="1" si="201"/>
        <v>20.344056070903559</v>
      </c>
      <c r="R723" s="94">
        <f t="shared" ca="1" si="202"/>
        <v>2.0344056070903558</v>
      </c>
      <c r="S723" s="94">
        <f t="shared" ca="1" si="203"/>
        <v>2.0344056070903553</v>
      </c>
      <c r="T723" s="4">
        <f t="shared" ca="1" si="204"/>
        <v>1.3668113788044612E-8</v>
      </c>
      <c r="U723" s="46">
        <f t="shared" ca="1" si="205"/>
        <v>1542.6970069562751</v>
      </c>
      <c r="V723" s="4">
        <f t="shared" ca="1" si="206"/>
        <v>1.0364579294348023E-5</v>
      </c>
      <c r="W723" s="13">
        <f t="shared" ca="1" si="207"/>
        <v>9851.6210399999982</v>
      </c>
      <c r="X723" s="4">
        <f t="shared" ca="1" si="208"/>
        <v>6.6187920885647626E-5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3.6442809999999992E-2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5.0897577265425221E-11</v>
      </c>
      <c r="L724" s="13">
        <f t="shared" ca="1" si="196"/>
        <v>158</v>
      </c>
      <c r="M724" s="7">
        <f t="shared" ca="1" si="197"/>
        <v>842</v>
      </c>
      <c r="N724" s="44">
        <f t="shared" ca="1" si="198"/>
        <v>7</v>
      </c>
      <c r="O724" s="94">
        <f t="shared" ca="1" si="199"/>
        <v>2.0344056070903553</v>
      </c>
      <c r="P724" s="94">
        <f t="shared" ca="1" si="200"/>
        <v>20.344056070903559</v>
      </c>
      <c r="Q724" s="94">
        <f t="shared" ca="1" si="201"/>
        <v>20.344056070903559</v>
      </c>
      <c r="R724" s="94">
        <f t="shared" ca="1" si="202"/>
        <v>2.0344056070903558</v>
      </c>
      <c r="S724" s="94">
        <f t="shared" ca="1" si="203"/>
        <v>2.0344056070903553</v>
      </c>
      <c r="T724" s="4">
        <f t="shared" ca="1" si="204"/>
        <v>1.0354631657609566E-10</v>
      </c>
      <c r="U724" s="46">
        <f t="shared" ca="1" si="205"/>
        <v>1520.6970069562751</v>
      </c>
      <c r="V724" s="4">
        <f t="shared" ca="1" si="206"/>
        <v>7.7399793408857889E-8</v>
      </c>
      <c r="W724" s="13">
        <f t="shared" ca="1" si="207"/>
        <v>7448.7866399999994</v>
      </c>
      <c r="X724" s="4">
        <f t="shared" ca="1" si="208"/>
        <v>3.7912519354306709E-7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3.6442809999999992E-2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2.0564677683000109E-13</v>
      </c>
      <c r="L725" s="13">
        <f t="shared" ca="1" si="196"/>
        <v>136</v>
      </c>
      <c r="M725" s="7">
        <f t="shared" ca="1" si="197"/>
        <v>864</v>
      </c>
      <c r="N725" s="44">
        <f t="shared" ca="1" si="198"/>
        <v>8</v>
      </c>
      <c r="O725" s="94">
        <f t="shared" ca="1" si="199"/>
        <v>2.2600865874275611</v>
      </c>
      <c r="P725" s="94">
        <f t="shared" ca="1" si="200"/>
        <v>22.37518489393841</v>
      </c>
      <c r="Q725" s="94">
        <f t="shared" ca="1" si="201"/>
        <v>20.344056070903559</v>
      </c>
      <c r="R725" s="94">
        <f t="shared" ca="1" si="202"/>
        <v>2.1359620482420985</v>
      </c>
      <c r="S725" s="94">
        <f t="shared" ca="1" si="203"/>
        <v>2.2600865874275611</v>
      </c>
      <c r="T725" s="4">
        <f t="shared" ca="1" si="204"/>
        <v>4.6477952206119439E-13</v>
      </c>
      <c r="U725" s="46">
        <f t="shared" ca="1" si="205"/>
        <v>1620.040960572893</v>
      </c>
      <c r="V725" s="4">
        <f t="shared" ca="1" si="206"/>
        <v>3.3315620187439431E-10</v>
      </c>
      <c r="W725" s="13">
        <f t="shared" ca="1" si="207"/>
        <v>5045.9522399999996</v>
      </c>
      <c r="X725" s="4">
        <f t="shared" ca="1" si="208"/>
        <v>1.0376838141941241E-9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3.6442809999999992E-2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3.4620669500000213E-16</v>
      </c>
      <c r="L726" s="13">
        <f t="shared" ca="1" si="196"/>
        <v>114</v>
      </c>
      <c r="M726" s="7">
        <f t="shared" ca="1" si="197"/>
        <v>886</v>
      </c>
      <c r="N726" s="44">
        <f t="shared" ca="1" si="198"/>
        <v>8</v>
      </c>
      <c r="O726" s="94">
        <f t="shared" ca="1" si="199"/>
        <v>2.2600865874275611</v>
      </c>
      <c r="P726" s="94">
        <f t="shared" ca="1" si="200"/>
        <v>22.600865874275616</v>
      </c>
      <c r="Q726" s="94">
        <f t="shared" ca="1" si="201"/>
        <v>22.600865874275616</v>
      </c>
      <c r="R726" s="94">
        <f t="shared" ca="1" si="202"/>
        <v>2.2600865874275615</v>
      </c>
      <c r="S726" s="94">
        <f t="shared" ca="1" si="203"/>
        <v>2.2600865874275611</v>
      </c>
      <c r="T726" s="4">
        <f t="shared" ca="1" si="204"/>
        <v>7.8245710784712929E-16</v>
      </c>
      <c r="U726" s="46">
        <f t="shared" ca="1" si="205"/>
        <v>1598.040960572893</v>
      </c>
      <c r="V726" s="4">
        <f t="shared" ca="1" si="206"/>
        <v>5.5325247943457E-13</v>
      </c>
      <c r="W726" s="13">
        <f t="shared" ca="1" si="207"/>
        <v>2643.1178399999999</v>
      </c>
      <c r="X726" s="4">
        <f t="shared" ca="1" si="208"/>
        <v>9.1506509188194431E-13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3.6442809999999992E-2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268</v>
      </c>
      <c r="M727" s="7">
        <f t="shared" ca="1" si="197"/>
        <v>732</v>
      </c>
      <c r="N727" s="44">
        <f t="shared" ca="1" si="198"/>
        <v>6</v>
      </c>
      <c r="O727" s="94">
        <f t="shared" ca="1" si="199"/>
        <v>1.8400154947923648</v>
      </c>
      <c r="P727" s="94">
        <f t="shared" ca="1" si="200"/>
        <v>18.400154947923649</v>
      </c>
      <c r="Q727" s="94">
        <f t="shared" ca="1" si="201"/>
        <v>18.400154947923649</v>
      </c>
      <c r="R727" s="94">
        <f t="shared" ca="1" si="202"/>
        <v>1.840015494792365</v>
      </c>
      <c r="S727" s="94">
        <f t="shared" ca="1" si="203"/>
        <v>1.8400154947923648</v>
      </c>
      <c r="T727" s="4">
        <f t="shared" ca="1" si="204"/>
        <v>0</v>
      </c>
      <c r="U727" s="46">
        <f t="shared" ca="1" si="205"/>
        <v>1526.1775001065089</v>
      </c>
      <c r="V727" s="4">
        <f t="shared" ca="1" si="206"/>
        <v>0</v>
      </c>
      <c r="W727" s="13">
        <f t="shared" ca="1" si="207"/>
        <v>19001.253599999996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3.6442809999999992E-2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1.6983540190679163E-3</v>
      </c>
      <c r="L728" s="13">
        <f t="shared" ca="1" si="196"/>
        <v>246</v>
      </c>
      <c r="M728" s="7">
        <f t="shared" ca="1" si="197"/>
        <v>754</v>
      </c>
      <c r="N728" s="44">
        <f t="shared" ca="1" si="198"/>
        <v>7</v>
      </c>
      <c r="O728" s="94">
        <f t="shared" ca="1" si="199"/>
        <v>2.0344056070903553</v>
      </c>
      <c r="P728" s="94">
        <f t="shared" ca="1" si="200"/>
        <v>20.344056070903559</v>
      </c>
      <c r="Q728" s="94">
        <f t="shared" ca="1" si="201"/>
        <v>20.344056070903559</v>
      </c>
      <c r="R728" s="94">
        <f t="shared" ca="1" si="202"/>
        <v>2.0344056070903558</v>
      </c>
      <c r="S728" s="94">
        <f t="shared" ca="1" si="203"/>
        <v>2.0344056070903553</v>
      </c>
      <c r="T728" s="4">
        <f t="shared" ca="1" si="204"/>
        <v>3.4551409392162094E-3</v>
      </c>
      <c r="U728" s="46">
        <f t="shared" ca="1" si="205"/>
        <v>1608.6970069562751</v>
      </c>
      <c r="V728" s="4">
        <f t="shared" ca="1" si="206"/>
        <v>2.7321370272267176</v>
      </c>
      <c r="W728" s="13">
        <f t="shared" ca="1" si="207"/>
        <v>16598.419199999997</v>
      </c>
      <c r="X728" s="4">
        <f t="shared" ca="1" si="208"/>
        <v>28.189991958494062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3.6442809999999992E-2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1.0293054661017683E-4</v>
      </c>
      <c r="L729" s="13">
        <f t="shared" ca="1" si="196"/>
        <v>224</v>
      </c>
      <c r="M729" s="7">
        <f t="shared" ca="1" si="197"/>
        <v>776</v>
      </c>
      <c r="N729" s="44">
        <f t="shared" ca="1" si="198"/>
        <v>7</v>
      </c>
      <c r="O729" s="94">
        <f t="shared" ca="1" si="199"/>
        <v>2.0344056070903553</v>
      </c>
      <c r="P729" s="94">
        <f t="shared" ca="1" si="200"/>
        <v>20.344056070903559</v>
      </c>
      <c r="Q729" s="94">
        <f t="shared" ca="1" si="201"/>
        <v>20.344056070903559</v>
      </c>
      <c r="R729" s="94">
        <f t="shared" ca="1" si="202"/>
        <v>2.0344056070903558</v>
      </c>
      <c r="S729" s="94">
        <f t="shared" ca="1" si="203"/>
        <v>2.0344056070903553</v>
      </c>
      <c r="T729" s="4">
        <f t="shared" ca="1" si="204"/>
        <v>2.0940248116461892E-4</v>
      </c>
      <c r="U729" s="46">
        <f t="shared" ca="1" si="205"/>
        <v>1586.6970069562751</v>
      </c>
      <c r="V729" s="4">
        <f t="shared" ca="1" si="206"/>
        <v>0.16331959023074094</v>
      </c>
      <c r="W729" s="13">
        <f t="shared" ca="1" si="207"/>
        <v>14195.584799999999</v>
      </c>
      <c r="X729" s="4">
        <f t="shared" ca="1" si="208"/>
        <v>1.4611593029151175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3.6442809999999992E-2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2.5992562275297208E-6</v>
      </c>
      <c r="L730" s="13">
        <f t="shared" ca="1" si="196"/>
        <v>202</v>
      </c>
      <c r="M730" s="7">
        <f t="shared" ca="1" si="197"/>
        <v>798</v>
      </c>
      <c r="N730" s="44">
        <f t="shared" ca="1" si="198"/>
        <v>7</v>
      </c>
      <c r="O730" s="94">
        <f t="shared" ca="1" si="199"/>
        <v>2.0344056070903553</v>
      </c>
      <c r="P730" s="94">
        <f t="shared" ca="1" si="200"/>
        <v>20.344056070903559</v>
      </c>
      <c r="Q730" s="94">
        <f t="shared" ca="1" si="201"/>
        <v>20.344056070903559</v>
      </c>
      <c r="R730" s="94">
        <f t="shared" ca="1" si="202"/>
        <v>2.0344056070903558</v>
      </c>
      <c r="S730" s="94">
        <f t="shared" ca="1" si="203"/>
        <v>2.0344056070903553</v>
      </c>
      <c r="T730" s="4">
        <f t="shared" ca="1" si="204"/>
        <v>5.2879414435509885E-6</v>
      </c>
      <c r="U730" s="46">
        <f t="shared" ca="1" si="205"/>
        <v>1564.6970069562751</v>
      </c>
      <c r="V730" s="4">
        <f t="shared" ca="1" si="206"/>
        <v>4.0670484395282126E-3</v>
      </c>
      <c r="W730" s="13">
        <f t="shared" ca="1" si="207"/>
        <v>11792.750399999999</v>
      </c>
      <c r="X730" s="4">
        <f t="shared" ca="1" si="208"/>
        <v>3.0652379916903602E-2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3.6442809999999992E-2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3.5006817879188179E-8</v>
      </c>
      <c r="L731" s="13">
        <f t="shared" ca="1" si="196"/>
        <v>180</v>
      </c>
      <c r="M731" s="7">
        <f t="shared" ca="1" si="197"/>
        <v>820</v>
      </c>
      <c r="N731" s="44">
        <f t="shared" ca="1" si="198"/>
        <v>7</v>
      </c>
      <c r="O731" s="94">
        <f t="shared" ca="1" si="199"/>
        <v>2.0344056070903553</v>
      </c>
      <c r="P731" s="94">
        <f t="shared" ca="1" si="200"/>
        <v>20.344056070903559</v>
      </c>
      <c r="Q731" s="94">
        <f t="shared" ca="1" si="201"/>
        <v>20.344056070903559</v>
      </c>
      <c r="R731" s="94">
        <f t="shared" ca="1" si="202"/>
        <v>2.0344056070903558</v>
      </c>
      <c r="S731" s="94">
        <f t="shared" ca="1" si="203"/>
        <v>2.0344056070903553</v>
      </c>
      <c r="T731" s="4">
        <f t="shared" ca="1" si="204"/>
        <v>7.1218066579811335E-8</v>
      </c>
      <c r="U731" s="46">
        <f t="shared" ca="1" si="205"/>
        <v>1542.6970069562751</v>
      </c>
      <c r="V731" s="4">
        <f t="shared" ca="1" si="206"/>
        <v>5.4004913165287025E-5</v>
      </c>
      <c r="W731" s="13">
        <f t="shared" ca="1" si="207"/>
        <v>9389.9159999999993</v>
      </c>
      <c r="X731" s="4">
        <f t="shared" ca="1" si="208"/>
        <v>3.2871107931287515E-4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3.6442809999999992E-2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2.6520316575142597E-10</v>
      </c>
      <c r="L732" s="13">
        <f t="shared" ca="1" si="196"/>
        <v>158</v>
      </c>
      <c r="M732" s="7">
        <f t="shared" ca="1" si="197"/>
        <v>842</v>
      </c>
      <c r="N732" s="44">
        <f t="shared" ca="1" si="198"/>
        <v>7</v>
      </c>
      <c r="O732" s="94">
        <f t="shared" ca="1" si="199"/>
        <v>2.0344056070903553</v>
      </c>
      <c r="P732" s="94">
        <f t="shared" ca="1" si="200"/>
        <v>20.344056070903559</v>
      </c>
      <c r="Q732" s="94">
        <f t="shared" ca="1" si="201"/>
        <v>20.344056070903559</v>
      </c>
      <c r="R732" s="94">
        <f t="shared" ca="1" si="202"/>
        <v>2.0344056070903558</v>
      </c>
      <c r="S732" s="94">
        <f t="shared" ca="1" si="203"/>
        <v>2.0344056070903553</v>
      </c>
      <c r="T732" s="4">
        <f t="shared" ca="1" si="204"/>
        <v>5.3953080742281394E-10</v>
      </c>
      <c r="U732" s="46">
        <f t="shared" ca="1" si="205"/>
        <v>1520.6970069562751</v>
      </c>
      <c r="V732" s="4">
        <f t="shared" ca="1" si="206"/>
        <v>4.032936603935224E-7</v>
      </c>
      <c r="W732" s="13">
        <f t="shared" ca="1" si="207"/>
        <v>6987.0815999999995</v>
      </c>
      <c r="X732" s="4">
        <f t="shared" ca="1" si="208"/>
        <v>1.8529961596835385E-6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3.6442809999999992E-2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1.0715279424300045E-12</v>
      </c>
      <c r="L733" s="13">
        <f t="shared" ca="1" si="196"/>
        <v>136</v>
      </c>
      <c r="M733" s="7">
        <f t="shared" ca="1" si="197"/>
        <v>864</v>
      </c>
      <c r="N733" s="44">
        <f t="shared" ca="1" si="198"/>
        <v>8</v>
      </c>
      <c r="O733" s="94">
        <f t="shared" ca="1" si="199"/>
        <v>2.2600865874275611</v>
      </c>
      <c r="P733" s="94">
        <f t="shared" ca="1" si="200"/>
        <v>22.37518489393841</v>
      </c>
      <c r="Q733" s="94">
        <f t="shared" ca="1" si="201"/>
        <v>20.344056070903559</v>
      </c>
      <c r="R733" s="94">
        <f t="shared" ca="1" si="202"/>
        <v>2.1359620482420985</v>
      </c>
      <c r="S733" s="94">
        <f t="shared" ca="1" si="203"/>
        <v>2.2600865874275611</v>
      </c>
      <c r="T733" s="4">
        <f t="shared" ca="1" si="204"/>
        <v>2.4217459307399052E-12</v>
      </c>
      <c r="U733" s="46">
        <f t="shared" ca="1" si="205"/>
        <v>1620.040960572893</v>
      </c>
      <c r="V733" s="4">
        <f t="shared" ca="1" si="206"/>
        <v>1.7359191571350001E-9</v>
      </c>
      <c r="W733" s="13">
        <f t="shared" ca="1" si="207"/>
        <v>4584.2471999999998</v>
      </c>
      <c r="X733" s="4">
        <f t="shared" ca="1" si="208"/>
        <v>4.9121489698065096E-9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3.6442809999999992E-2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1.8039190950000096E-15</v>
      </c>
      <c r="L734" s="13">
        <f t="shared" ca="1" si="196"/>
        <v>114</v>
      </c>
      <c r="M734" s="7">
        <f t="shared" ca="1" si="197"/>
        <v>886</v>
      </c>
      <c r="N734" s="44">
        <f t="shared" ca="1" si="198"/>
        <v>8</v>
      </c>
      <c r="O734" s="94">
        <f t="shared" ca="1" si="199"/>
        <v>2.2600865874275611</v>
      </c>
      <c r="P734" s="94">
        <f t="shared" ca="1" si="200"/>
        <v>22.600865874275616</v>
      </c>
      <c r="Q734" s="94">
        <f t="shared" ca="1" si="201"/>
        <v>22.600865874275616</v>
      </c>
      <c r="R734" s="94">
        <f t="shared" ca="1" si="202"/>
        <v>2.2600865874275615</v>
      </c>
      <c r="S734" s="94">
        <f t="shared" ca="1" si="203"/>
        <v>2.2600865874275611</v>
      </c>
      <c r="T734" s="4">
        <f t="shared" ca="1" si="204"/>
        <v>4.0770133514139856E-15</v>
      </c>
      <c r="U734" s="46">
        <f t="shared" ca="1" si="205"/>
        <v>1598.040960572893</v>
      </c>
      <c r="V734" s="4">
        <f t="shared" ca="1" si="206"/>
        <v>2.8827366033695993E-12</v>
      </c>
      <c r="W734" s="13">
        <f t="shared" ca="1" si="207"/>
        <v>2181.4127999999996</v>
      </c>
      <c r="X734" s="4">
        <f t="shared" ca="1" si="208"/>
        <v>3.9350922039974363E-12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3.6442809999999992E-2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 s="44">
        <f t="shared" ca="1" si="198"/>
        <v>7</v>
      </c>
      <c r="O735" s="94">
        <f t="shared" ca="1" si="199"/>
        <v>2.0344056070903553</v>
      </c>
      <c r="P735" s="94">
        <f t="shared" ca="1" si="200"/>
        <v>20.344056070903559</v>
      </c>
      <c r="Q735" s="94">
        <f t="shared" ca="1" si="201"/>
        <v>20.344056070903559</v>
      </c>
      <c r="R735" s="94">
        <f t="shared" ca="1" si="202"/>
        <v>2.0344056070903558</v>
      </c>
      <c r="S735" s="94">
        <f t="shared" ca="1" si="203"/>
        <v>2.0344056070903553</v>
      </c>
      <c r="T735" s="4">
        <f t="shared" ca="1" si="204"/>
        <v>0</v>
      </c>
      <c r="U735" s="46">
        <f t="shared" ca="1" si="205"/>
        <v>1516.6970069562751</v>
      </c>
      <c r="V735" s="4">
        <f t="shared" ca="1" si="206"/>
        <v>0</v>
      </c>
      <c r="W735" s="13">
        <f t="shared" ca="1" si="207"/>
        <v>16819.840799999998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3.6442809999999992E-2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1.7155091101696138E-5</v>
      </c>
      <c r="L736" s="13">
        <f t="shared" ca="1" si="196"/>
        <v>132</v>
      </c>
      <c r="M736" s="7">
        <f t="shared" ca="1" si="197"/>
        <v>868</v>
      </c>
      <c r="N736" s="44">
        <f t="shared" ca="1" si="198"/>
        <v>8</v>
      </c>
      <c r="O736" s="94">
        <f t="shared" ca="1" si="199"/>
        <v>2.2600865874275611</v>
      </c>
      <c r="P736" s="94">
        <f t="shared" ca="1" si="200"/>
        <v>22.600865874275616</v>
      </c>
      <c r="Q736" s="94">
        <f t="shared" ca="1" si="201"/>
        <v>21.021099011915176</v>
      </c>
      <c r="R736" s="94">
        <f t="shared" ca="1" si="202"/>
        <v>2.1810982443095397</v>
      </c>
      <c r="S736" s="94">
        <f t="shared" ca="1" si="203"/>
        <v>2.2600865874275611</v>
      </c>
      <c r="T736" s="4">
        <f t="shared" ca="1" si="204"/>
        <v>3.8771991305041341E-5</v>
      </c>
      <c r="U736" s="46">
        <f t="shared" ca="1" si="205"/>
        <v>1616.040960572893</v>
      </c>
      <c r="V736" s="4">
        <f t="shared" ca="1" si="206"/>
        <v>2.7723329902700516E-2</v>
      </c>
      <c r="W736" s="13">
        <f t="shared" ca="1" si="207"/>
        <v>14417.006399999998</v>
      </c>
      <c r="X736" s="4">
        <f t="shared" ca="1" si="208"/>
        <v>0.24732505820573625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3.6442809999999992E-2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1.0397024910118881E-6</v>
      </c>
      <c r="L737" s="13">
        <f t="shared" ca="1" si="196"/>
        <v>110</v>
      </c>
      <c r="M737" s="7">
        <f t="shared" ca="1" si="197"/>
        <v>890</v>
      </c>
      <c r="N737" s="44">
        <f t="shared" ca="1" si="198"/>
        <v>8</v>
      </c>
      <c r="O737" s="94">
        <f t="shared" ca="1" si="199"/>
        <v>2.2600865874275611</v>
      </c>
      <c r="P737" s="94">
        <f t="shared" ca="1" si="200"/>
        <v>22.600865874275616</v>
      </c>
      <c r="Q737" s="94">
        <f t="shared" ca="1" si="201"/>
        <v>22.600865874275616</v>
      </c>
      <c r="R737" s="94">
        <f t="shared" ca="1" si="202"/>
        <v>2.2600865874275615</v>
      </c>
      <c r="S737" s="94">
        <f t="shared" ca="1" si="203"/>
        <v>2.2600865874275611</v>
      </c>
      <c r="T737" s="4">
        <f t="shared" ca="1" si="204"/>
        <v>2.3498176548509926E-6</v>
      </c>
      <c r="U737" s="46">
        <f t="shared" ca="1" si="205"/>
        <v>1594.040960572893</v>
      </c>
      <c r="V737" s="4">
        <f t="shared" ca="1" si="206"/>
        <v>1.6573283574826199E-3</v>
      </c>
      <c r="W737" s="13">
        <f t="shared" ca="1" si="207"/>
        <v>12014.171999999999</v>
      </c>
      <c r="X737" s="4">
        <f t="shared" ca="1" si="208"/>
        <v>1.2491164555845277E-2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3.6442809999999992E-2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2.6255113409391139E-8</v>
      </c>
      <c r="L738" s="13">
        <f t="shared" ca="1" si="196"/>
        <v>88</v>
      </c>
      <c r="M738" s="7">
        <f t="shared" ca="1" si="197"/>
        <v>912</v>
      </c>
      <c r="N738" s="44">
        <f t="shared" ca="1" si="198"/>
        <v>8</v>
      </c>
      <c r="O738" s="94">
        <f t="shared" ca="1" si="199"/>
        <v>2.2600865874275611</v>
      </c>
      <c r="P738" s="94">
        <f t="shared" ca="1" si="200"/>
        <v>22.600865874275616</v>
      </c>
      <c r="Q738" s="94">
        <f t="shared" ca="1" si="201"/>
        <v>22.600865874275616</v>
      </c>
      <c r="R738" s="94">
        <f t="shared" ca="1" si="202"/>
        <v>2.2600865874275615</v>
      </c>
      <c r="S738" s="94">
        <f t="shared" ca="1" si="203"/>
        <v>2.2600865874275611</v>
      </c>
      <c r="T738" s="4">
        <f t="shared" ca="1" si="204"/>
        <v>5.9338829667954421E-8</v>
      </c>
      <c r="U738" s="46">
        <f t="shared" ca="1" si="205"/>
        <v>1572.040960572893</v>
      </c>
      <c r="V738" s="4">
        <f t="shared" ca="1" si="206"/>
        <v>4.127411370404949E-5</v>
      </c>
      <c r="W738" s="13">
        <f t="shared" ca="1" si="207"/>
        <v>9611.3375999999989</v>
      </c>
      <c r="X738" s="4">
        <f t="shared" ca="1" si="208"/>
        <v>2.5234675870394524E-4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3.6442809999999992E-2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3.5360422100190114E-10</v>
      </c>
      <c r="L739" s="13">
        <f t="shared" ca="1" si="196"/>
        <v>66</v>
      </c>
      <c r="M739" s="7">
        <f t="shared" ca="1" si="197"/>
        <v>934</v>
      </c>
      <c r="N739" s="44">
        <f t="shared" ca="1" si="198"/>
        <v>8</v>
      </c>
      <c r="O739" s="94">
        <f t="shared" ca="1" si="199"/>
        <v>2.2600865874275611</v>
      </c>
      <c r="P739" s="94">
        <f t="shared" ca="1" si="200"/>
        <v>22.600865874275616</v>
      </c>
      <c r="Q739" s="94">
        <f t="shared" ca="1" si="201"/>
        <v>22.600865874275616</v>
      </c>
      <c r="R739" s="94">
        <f t="shared" ca="1" si="202"/>
        <v>2.2600865874275615</v>
      </c>
      <c r="S739" s="94">
        <f t="shared" ca="1" si="203"/>
        <v>2.2600865874275611</v>
      </c>
      <c r="T739" s="4">
        <f t="shared" ca="1" si="204"/>
        <v>7.9917615714416791E-10</v>
      </c>
      <c r="U739" s="46">
        <f t="shared" ca="1" si="205"/>
        <v>1550.040960572893</v>
      </c>
      <c r="V739" s="4">
        <f t="shared" ca="1" si="206"/>
        <v>5.4810102638441638E-7</v>
      </c>
      <c r="W739" s="13">
        <f t="shared" ca="1" si="207"/>
        <v>7208.5031999999992</v>
      </c>
      <c r="X739" s="4">
        <f t="shared" ca="1" si="208"/>
        <v>2.5489571586257112E-6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3.6442809999999992E-2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2.6788198560750119E-12</v>
      </c>
      <c r="L740" s="13">
        <f t="shared" ca="1" si="196"/>
        <v>44</v>
      </c>
      <c r="M740" s="7">
        <f t="shared" ca="1" si="197"/>
        <v>956</v>
      </c>
      <c r="N740" s="44">
        <f t="shared" ca="1" si="198"/>
        <v>8</v>
      </c>
      <c r="O740" s="94">
        <f t="shared" ca="1" si="199"/>
        <v>2.2600865874275611</v>
      </c>
      <c r="P740" s="94">
        <f t="shared" ca="1" si="200"/>
        <v>22.600865874275616</v>
      </c>
      <c r="Q740" s="94">
        <f t="shared" ca="1" si="201"/>
        <v>22.600865874275616</v>
      </c>
      <c r="R740" s="94">
        <f t="shared" ca="1" si="202"/>
        <v>2.2600865874275615</v>
      </c>
      <c r="S740" s="94">
        <f t="shared" ca="1" si="203"/>
        <v>2.2600865874275611</v>
      </c>
      <c r="T740" s="4">
        <f t="shared" ca="1" si="204"/>
        <v>6.0543648268497637E-12</v>
      </c>
      <c r="U740" s="46">
        <f t="shared" ca="1" si="205"/>
        <v>1528.040960572893</v>
      </c>
      <c r="V740" s="4">
        <f t="shared" ca="1" si="206"/>
        <v>4.0933464660786005E-9</v>
      </c>
      <c r="W740" s="13">
        <f t="shared" ca="1" si="207"/>
        <v>4805.6687999999995</v>
      </c>
      <c r="X740" s="4">
        <f t="shared" ca="1" si="208"/>
        <v>1.2873521003160174E-8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3.6442809999999992E-2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1.0823514570000057E-14</v>
      </c>
      <c r="L741" s="13">
        <f t="shared" ca="1" si="196"/>
        <v>22</v>
      </c>
      <c r="M741" s="7">
        <f t="shared" ca="1" si="197"/>
        <v>978</v>
      </c>
      <c r="N741" s="44">
        <f t="shared" ca="1" si="198"/>
        <v>9</v>
      </c>
      <c r="O741" s="94">
        <f t="shared" ca="1" si="199"/>
        <v>2.4661453746567612</v>
      </c>
      <c r="P741" s="94">
        <f t="shared" ca="1" si="200"/>
        <v>22.806924661504816</v>
      </c>
      <c r="Q741" s="94">
        <f t="shared" ca="1" si="201"/>
        <v>22.600865874275616</v>
      </c>
      <c r="R741" s="94">
        <f t="shared" ca="1" si="202"/>
        <v>2.270389526789022</v>
      </c>
      <c r="S741" s="94">
        <f t="shared" ca="1" si="203"/>
        <v>2.4661453746567612</v>
      </c>
      <c r="T741" s="4">
        <f t="shared" ca="1" si="204"/>
        <v>2.6692360394335703E-14</v>
      </c>
      <c r="U741" s="46">
        <f t="shared" ca="1" si="205"/>
        <v>1616.8344704312622</v>
      </c>
      <c r="V741" s="4">
        <f t="shared" ca="1" si="206"/>
        <v>1.7499831447991091E-11</v>
      </c>
      <c r="W741" s="13">
        <f t="shared" ca="1" si="207"/>
        <v>2402.8343999999997</v>
      </c>
      <c r="X741" s="4">
        <f t="shared" ca="1" si="208"/>
        <v>2.6007113137697341E-11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3.6442809999999992E-2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1.8221405000000114E-17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2.4661453746567612</v>
      </c>
      <c r="P742" s="94">
        <f t="shared" ca="1" si="200"/>
        <v>24.661453746567613</v>
      </c>
      <c r="Q742" s="94">
        <f t="shared" ca="1" si="201"/>
        <v>24.661453746567613</v>
      </c>
      <c r="R742" s="94">
        <f t="shared" ca="1" si="202"/>
        <v>2.4661453746567612</v>
      </c>
      <c r="S742" s="94">
        <f t="shared" ca="1" si="203"/>
        <v>2.4661453746567612</v>
      </c>
      <c r="T742" s="4">
        <f t="shared" ca="1" si="204"/>
        <v>4.4936633660497862E-17</v>
      </c>
      <c r="U742" s="46">
        <f t="shared" ca="1" si="205"/>
        <v>1594.8344704312622</v>
      </c>
      <c r="V742" s="4">
        <f t="shared" ca="1" si="206"/>
        <v>2.9060124793688735E-14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382</v>
      </c>
      <c r="M743" s="7">
        <f t="shared" ref="M743:M806" ca="1" si="216">MAX(Set2MinTP-(L743+Set2Regain), 0)</f>
        <v>618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1.8400154947923648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17.425868077386049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15.15253204613165</v>
      </c>
      <c r="R743" s="94">
        <f t="shared" ref="R743:R806" ca="1" si="221">(P743+Q743)/20</f>
        <v>1.6289200061758848</v>
      </c>
      <c r="S743" s="94">
        <f t="shared" ref="S743:S806" ca="1" si="222">R743*Set2ConserveTP + O743*(1-Set2ConserveTP)</f>
        <v>1.8400154947923648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1640.1775001065089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21644.371439999995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360</v>
      </c>
      <c r="M744" s="7">
        <f t="shared" ca="1" si="216"/>
        <v>640</v>
      </c>
      <c r="N744" s="44">
        <f t="shared" ca="1" si="217"/>
        <v>6</v>
      </c>
      <c r="O744" s="94">
        <f t="shared" ca="1" si="218"/>
        <v>1.8400154947923648</v>
      </c>
      <c r="P744" s="94">
        <f t="shared" ca="1" si="219"/>
        <v>18.400154947923649</v>
      </c>
      <c r="Q744" s="94">
        <f t="shared" ca="1" si="220"/>
        <v>18.400154947923649</v>
      </c>
      <c r="R744" s="94">
        <f t="shared" ca="1" si="221"/>
        <v>1.840015494792365</v>
      </c>
      <c r="S744" s="94">
        <f t="shared" ca="1" si="222"/>
        <v>1.8400154947923648</v>
      </c>
      <c r="T744" s="4">
        <f t="shared" ca="1" si="223"/>
        <v>5.2874502910691297E-2</v>
      </c>
      <c r="U744" s="46">
        <f t="shared" ca="1" si="224"/>
        <v>1618.1775001065089</v>
      </c>
      <c r="V744" s="4">
        <f t="shared" ca="1" si="225"/>
        <v>46.4997882798002</v>
      </c>
      <c r="W744" s="13">
        <f t="shared" ca="1" si="226"/>
        <v>19241.537039999996</v>
      </c>
      <c r="X744" s="4">
        <f t="shared" ca="1" si="227"/>
        <v>552.92290152288115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338</v>
      </c>
      <c r="M745" s="7">
        <f t="shared" ca="1" si="216"/>
        <v>662</v>
      </c>
      <c r="N745" s="44">
        <f t="shared" ca="1" si="217"/>
        <v>6</v>
      </c>
      <c r="O745" s="94">
        <f t="shared" ca="1" si="218"/>
        <v>1.8400154947923648</v>
      </c>
      <c r="P745" s="94">
        <f t="shared" ca="1" si="219"/>
        <v>18.400154947923649</v>
      </c>
      <c r="Q745" s="94">
        <f t="shared" ca="1" si="220"/>
        <v>18.400154947923649</v>
      </c>
      <c r="R745" s="94">
        <f t="shared" ca="1" si="221"/>
        <v>1.840015494792365</v>
      </c>
      <c r="S745" s="94">
        <f t="shared" ca="1" si="222"/>
        <v>1.8400154947923648</v>
      </c>
      <c r="T745" s="4">
        <f t="shared" ca="1" si="223"/>
        <v>3.2045153279206874E-3</v>
      </c>
      <c r="U745" s="46">
        <f t="shared" ca="1" si="224"/>
        <v>1596.1775001065089</v>
      </c>
      <c r="V745" s="4">
        <f t="shared" ca="1" si="225"/>
        <v>2.7798544521227675</v>
      </c>
      <c r="W745" s="13">
        <f t="shared" ca="1" si="226"/>
        <v>16838.702639999996</v>
      </c>
      <c r="X745" s="4">
        <f t="shared" ca="1" si="227"/>
        <v>29.325775171402888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316</v>
      </c>
      <c r="M746" s="7">
        <f t="shared" ca="1" si="216"/>
        <v>684</v>
      </c>
      <c r="N746" s="44">
        <f t="shared" ca="1" si="217"/>
        <v>6</v>
      </c>
      <c r="O746" s="94">
        <f t="shared" ca="1" si="218"/>
        <v>1.8400154947923648</v>
      </c>
      <c r="P746" s="94">
        <f t="shared" ca="1" si="219"/>
        <v>18.400154947923649</v>
      </c>
      <c r="Q746" s="94">
        <f t="shared" ca="1" si="220"/>
        <v>18.400154947923649</v>
      </c>
      <c r="R746" s="94">
        <f t="shared" ca="1" si="221"/>
        <v>1.840015494792365</v>
      </c>
      <c r="S746" s="94">
        <f t="shared" ca="1" si="222"/>
        <v>1.8400154947923648</v>
      </c>
      <c r="T746" s="4">
        <f t="shared" ca="1" si="223"/>
        <v>8.0922104240421493E-5</v>
      </c>
      <c r="U746" s="46">
        <f t="shared" ca="1" si="224"/>
        <v>1574.1775001065089</v>
      </c>
      <c r="V746" s="4">
        <f t="shared" ca="1" si="225"/>
        <v>6.9230805999772188E-2</v>
      </c>
      <c r="W746" s="13">
        <f t="shared" ca="1" si="226"/>
        <v>14435.868239999998</v>
      </c>
      <c r="X746" s="4">
        <f t="shared" ca="1" si="227"/>
        <v>0.63487554198563545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294</v>
      </c>
      <c r="M747" s="7">
        <f t="shared" ca="1" si="216"/>
        <v>706</v>
      </c>
      <c r="N747" s="44">
        <f t="shared" ca="1" si="217"/>
        <v>6</v>
      </c>
      <c r="O747" s="94">
        <f t="shared" ca="1" si="218"/>
        <v>1.8400154947923648</v>
      </c>
      <c r="P747" s="94">
        <f t="shared" ca="1" si="219"/>
        <v>18.400154947923649</v>
      </c>
      <c r="Q747" s="94">
        <f t="shared" ca="1" si="220"/>
        <v>18.400154947923649</v>
      </c>
      <c r="R747" s="94">
        <f t="shared" ca="1" si="221"/>
        <v>1.840015494792365</v>
      </c>
      <c r="S747" s="94">
        <f t="shared" ca="1" si="222"/>
        <v>1.8400154947923648</v>
      </c>
      <c r="T747" s="4">
        <f t="shared" ca="1" si="223"/>
        <v>1.0898599897699872E-6</v>
      </c>
      <c r="U747" s="46">
        <f t="shared" ca="1" si="224"/>
        <v>1552.1775001065089</v>
      </c>
      <c r="V747" s="4">
        <f t="shared" ca="1" si="225"/>
        <v>9.193706026797224E-4</v>
      </c>
      <c r="W747" s="13">
        <f t="shared" ca="1" si="226"/>
        <v>12033.033839999998</v>
      </c>
      <c r="X747" s="4">
        <f t="shared" ca="1" si="227"/>
        <v>7.1272889684247925E-3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272</v>
      </c>
      <c r="M748" s="7">
        <f t="shared" ca="1" si="216"/>
        <v>728</v>
      </c>
      <c r="N748" s="44">
        <f t="shared" ca="1" si="217"/>
        <v>6</v>
      </c>
      <c r="O748" s="94">
        <f t="shared" ca="1" si="218"/>
        <v>1.8400154947923648</v>
      </c>
      <c r="P748" s="94">
        <f t="shared" ca="1" si="219"/>
        <v>18.400154947923649</v>
      </c>
      <c r="Q748" s="94">
        <f t="shared" ca="1" si="220"/>
        <v>18.400154947923649</v>
      </c>
      <c r="R748" s="94">
        <f t="shared" ca="1" si="221"/>
        <v>1.840015494792365</v>
      </c>
      <c r="S748" s="94">
        <f t="shared" ca="1" si="222"/>
        <v>1.8400154947923648</v>
      </c>
      <c r="T748" s="4">
        <f t="shared" ca="1" si="223"/>
        <v>8.2565150740150641E-9</v>
      </c>
      <c r="U748" s="46">
        <f t="shared" ca="1" si="224"/>
        <v>1530.1775001065089</v>
      </c>
      <c r="V748" s="4">
        <f t="shared" ca="1" si="225"/>
        <v>6.8662104375233775E-6</v>
      </c>
      <c r="W748" s="13">
        <f t="shared" ca="1" si="226"/>
        <v>9630.1994399999985</v>
      </c>
      <c r="X748" s="4">
        <f t="shared" ca="1" si="227"/>
        <v>4.3212618082384067E-5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250</v>
      </c>
      <c r="M749" s="7">
        <f t="shared" ca="1" si="216"/>
        <v>750</v>
      </c>
      <c r="N749" s="44">
        <f t="shared" ca="1" si="217"/>
        <v>7</v>
      </c>
      <c r="O749" s="94">
        <f t="shared" ca="1" si="218"/>
        <v>2.0344056070903553</v>
      </c>
      <c r="P749" s="94">
        <f t="shared" ca="1" si="219"/>
        <v>20.344056070903559</v>
      </c>
      <c r="Q749" s="94">
        <f t="shared" ca="1" si="220"/>
        <v>19.760885734009584</v>
      </c>
      <c r="R749" s="94">
        <f t="shared" ca="1" si="221"/>
        <v>2.0052470902456569</v>
      </c>
      <c r="S749" s="94">
        <f t="shared" ca="1" si="222"/>
        <v>2.0344056070903553</v>
      </c>
      <c r="T749" s="4">
        <f t="shared" ca="1" si="223"/>
        <v>3.6883968188446874E-11</v>
      </c>
      <c r="U749" s="46">
        <f t="shared" ca="1" si="224"/>
        <v>1612.6970069562751</v>
      </c>
      <c r="V749" s="4">
        <f t="shared" ca="1" si="225"/>
        <v>2.9238350943817909E-8</v>
      </c>
      <c r="W749" s="13">
        <f t="shared" ca="1" si="226"/>
        <v>7227.3650399999988</v>
      </c>
      <c r="X749" s="4">
        <f t="shared" ca="1" si="227"/>
        <v>1.3103281926307309E-7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228</v>
      </c>
      <c r="M750" s="7">
        <f t="shared" ca="1" si="216"/>
        <v>772</v>
      </c>
      <c r="N750" s="44">
        <f t="shared" ca="1" si="217"/>
        <v>7</v>
      </c>
      <c r="O750" s="94">
        <f t="shared" ca="1" si="218"/>
        <v>2.0344056070903553</v>
      </c>
      <c r="P750" s="94">
        <f t="shared" ca="1" si="219"/>
        <v>20.344056070903559</v>
      </c>
      <c r="Q750" s="94">
        <f t="shared" ca="1" si="220"/>
        <v>20.344056070903559</v>
      </c>
      <c r="R750" s="94">
        <f t="shared" ca="1" si="221"/>
        <v>2.0344056070903558</v>
      </c>
      <c r="S750" s="94">
        <f t="shared" ca="1" si="222"/>
        <v>2.0344056070903553</v>
      </c>
      <c r="T750" s="4">
        <f t="shared" ca="1" si="223"/>
        <v>6.2094222539472906E-14</v>
      </c>
      <c r="U750" s="46">
        <f t="shared" ca="1" si="224"/>
        <v>1590.6970069562751</v>
      </c>
      <c r="V750" s="4">
        <f t="shared" ca="1" si="225"/>
        <v>4.855132801373052E-11</v>
      </c>
      <c r="W750" s="13">
        <f t="shared" ca="1" si="226"/>
        <v>4824.530639999999</v>
      </c>
      <c r="X750" s="4">
        <f t="shared" ca="1" si="227"/>
        <v>1.4725454853475554E-10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268</v>
      </c>
      <c r="M751" s="7">
        <f t="shared" ca="1" si="216"/>
        <v>732</v>
      </c>
      <c r="N751" s="44">
        <f t="shared" ca="1" si="217"/>
        <v>6</v>
      </c>
      <c r="O751" s="94">
        <f t="shared" ca="1" si="218"/>
        <v>1.8400154947923648</v>
      </c>
      <c r="P751" s="94">
        <f t="shared" ca="1" si="219"/>
        <v>18.400154947923649</v>
      </c>
      <c r="Q751" s="94">
        <f t="shared" ca="1" si="220"/>
        <v>18.400154947923649</v>
      </c>
      <c r="R751" s="94">
        <f t="shared" ca="1" si="221"/>
        <v>1.840015494792365</v>
      </c>
      <c r="S751" s="94">
        <f t="shared" ca="1" si="222"/>
        <v>1.8400154947923648</v>
      </c>
      <c r="T751" s="4">
        <f t="shared" ca="1" si="223"/>
        <v>0</v>
      </c>
      <c r="U751" s="46">
        <f t="shared" ca="1" si="224"/>
        <v>1526.1775001065089</v>
      </c>
      <c r="V751" s="4">
        <f t="shared" ca="1" si="225"/>
        <v>0</v>
      </c>
      <c r="W751" s="13">
        <f t="shared" ca="1" si="226"/>
        <v>19462.958639999997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246</v>
      </c>
      <c r="M752" s="7">
        <f t="shared" ca="1" si="216"/>
        <v>754</v>
      </c>
      <c r="N752" s="44">
        <f t="shared" ca="1" si="217"/>
        <v>7</v>
      </c>
      <c r="O752" s="94">
        <f t="shared" ca="1" si="218"/>
        <v>2.0344056070903553</v>
      </c>
      <c r="P752" s="94">
        <f t="shared" ca="1" si="219"/>
        <v>20.344056070903559</v>
      </c>
      <c r="Q752" s="94">
        <f t="shared" ca="1" si="220"/>
        <v>20.344056070903559</v>
      </c>
      <c r="R752" s="94">
        <f t="shared" ca="1" si="221"/>
        <v>2.0344056070903558</v>
      </c>
      <c r="S752" s="94">
        <f t="shared" ca="1" si="222"/>
        <v>2.0344056070903553</v>
      </c>
      <c r="T752" s="4">
        <f t="shared" ca="1" si="223"/>
        <v>5.9050987791314758E-4</v>
      </c>
      <c r="U752" s="46">
        <f t="shared" ca="1" si="224"/>
        <v>1608.6970069562751</v>
      </c>
      <c r="V752" s="4">
        <f t="shared" ca="1" si="225"/>
        <v>0.46694300775922171</v>
      </c>
      <c r="W752" s="13">
        <f t="shared" ca="1" si="226"/>
        <v>17060.124239999997</v>
      </c>
      <c r="X752" s="4">
        <f t="shared" ca="1" si="227"/>
        <v>4.9518993887132448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224</v>
      </c>
      <c r="M753" s="7">
        <f t="shared" ca="1" si="216"/>
        <v>776</v>
      </c>
      <c r="N753" s="44">
        <f t="shared" ca="1" si="217"/>
        <v>7</v>
      </c>
      <c r="O753" s="94">
        <f t="shared" ca="1" si="218"/>
        <v>2.0344056070903553</v>
      </c>
      <c r="P753" s="94">
        <f t="shared" ca="1" si="219"/>
        <v>20.344056070903559</v>
      </c>
      <c r="Q753" s="94">
        <f t="shared" ca="1" si="220"/>
        <v>20.344056070903559</v>
      </c>
      <c r="R753" s="94">
        <f t="shared" ca="1" si="221"/>
        <v>2.0344056070903558</v>
      </c>
      <c r="S753" s="94">
        <f t="shared" ca="1" si="222"/>
        <v>2.0344056070903553</v>
      </c>
      <c r="T753" s="4">
        <f t="shared" ca="1" si="223"/>
        <v>3.57884774492817E-5</v>
      </c>
      <c r="U753" s="46">
        <f t="shared" ca="1" si="224"/>
        <v>1586.6970069562751</v>
      </c>
      <c r="V753" s="4">
        <f t="shared" ca="1" si="225"/>
        <v>2.7912560727510506E-2</v>
      </c>
      <c r="W753" s="13">
        <f t="shared" ca="1" si="226"/>
        <v>14657.289839999998</v>
      </c>
      <c r="X753" s="4">
        <f t="shared" ca="1" si="227"/>
        <v>0.25784538003543167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202</v>
      </c>
      <c r="M754" s="7">
        <f t="shared" ca="1" si="216"/>
        <v>798</v>
      </c>
      <c r="N754" s="44">
        <f t="shared" ca="1" si="217"/>
        <v>7</v>
      </c>
      <c r="O754" s="94">
        <f t="shared" ca="1" si="218"/>
        <v>2.0344056070903553</v>
      </c>
      <c r="P754" s="94">
        <f t="shared" ca="1" si="219"/>
        <v>20.344056070903559</v>
      </c>
      <c r="Q754" s="94">
        <f t="shared" ca="1" si="220"/>
        <v>20.344056070903559</v>
      </c>
      <c r="R754" s="94">
        <f t="shared" ca="1" si="221"/>
        <v>2.0344056070903558</v>
      </c>
      <c r="S754" s="94">
        <f t="shared" ca="1" si="222"/>
        <v>2.0344056070903553</v>
      </c>
      <c r="T754" s="4">
        <f t="shared" ca="1" si="223"/>
        <v>9.0374943053741771E-7</v>
      </c>
      <c r="U754" s="46">
        <f t="shared" ca="1" si="224"/>
        <v>1564.6970069562751</v>
      </c>
      <c r="V754" s="4">
        <f t="shared" ca="1" si="225"/>
        <v>6.9508952593912631E-4</v>
      </c>
      <c r="W754" s="13">
        <f t="shared" ca="1" si="226"/>
        <v>12254.455439999998</v>
      </c>
      <c r="X754" s="4">
        <f t="shared" ca="1" si="227"/>
        <v>5.4438294344291392E-3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180</v>
      </c>
      <c r="M755" s="7">
        <f t="shared" ca="1" si="216"/>
        <v>820</v>
      </c>
      <c r="N755" s="44">
        <f t="shared" ca="1" si="217"/>
        <v>7</v>
      </c>
      <c r="O755" s="94">
        <f t="shared" ca="1" si="218"/>
        <v>2.0344056070903553</v>
      </c>
      <c r="P755" s="94">
        <f t="shared" ca="1" si="219"/>
        <v>20.344056070903559</v>
      </c>
      <c r="Q755" s="94">
        <f t="shared" ca="1" si="220"/>
        <v>20.344056070903559</v>
      </c>
      <c r="R755" s="94">
        <f t="shared" ca="1" si="221"/>
        <v>2.0344056070903558</v>
      </c>
      <c r="S755" s="94">
        <f t="shared" ca="1" si="222"/>
        <v>2.0344056070903553</v>
      </c>
      <c r="T755" s="4">
        <f t="shared" ca="1" si="223"/>
        <v>1.2171709502187452E-8</v>
      </c>
      <c r="U755" s="46">
        <f t="shared" ca="1" si="224"/>
        <v>1542.6970069562751</v>
      </c>
      <c r="V755" s="4">
        <f t="shared" ca="1" si="225"/>
        <v>9.2298506026147965E-6</v>
      </c>
      <c r="W755" s="13">
        <f t="shared" ca="1" si="226"/>
        <v>9851.6210399999982</v>
      </c>
      <c r="X755" s="4">
        <f t="shared" ca="1" si="227"/>
        <v>5.8941574387428493E-5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158</v>
      </c>
      <c r="M756" s="7">
        <f t="shared" ca="1" si="216"/>
        <v>842</v>
      </c>
      <c r="N756" s="44">
        <f t="shared" ca="1" si="217"/>
        <v>7</v>
      </c>
      <c r="O756" s="94">
        <f t="shared" ca="1" si="218"/>
        <v>2.0344056070903553</v>
      </c>
      <c r="P756" s="94">
        <f t="shared" ca="1" si="219"/>
        <v>20.344056070903559</v>
      </c>
      <c r="Q756" s="94">
        <f t="shared" ca="1" si="220"/>
        <v>20.344056070903559</v>
      </c>
      <c r="R756" s="94">
        <f t="shared" ca="1" si="221"/>
        <v>2.0344056070903558</v>
      </c>
      <c r="S756" s="94">
        <f t="shared" ca="1" si="222"/>
        <v>2.0344056070903553</v>
      </c>
      <c r="T756" s="4">
        <f t="shared" ca="1" si="223"/>
        <v>9.2209920471117179E-11</v>
      </c>
      <c r="U756" s="46">
        <f t="shared" ca="1" si="224"/>
        <v>1520.6970069562751</v>
      </c>
      <c r="V756" s="4">
        <f t="shared" ca="1" si="225"/>
        <v>6.8925955366714749E-8</v>
      </c>
      <c r="W756" s="13">
        <f t="shared" ca="1" si="226"/>
        <v>7448.7866399999994</v>
      </c>
      <c r="X756" s="4">
        <f t="shared" ca="1" si="227"/>
        <v>3.3761803510906983E-7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136</v>
      </c>
      <c r="M757" s="7">
        <f t="shared" ca="1" si="216"/>
        <v>864</v>
      </c>
      <c r="N757" s="44">
        <f t="shared" ca="1" si="217"/>
        <v>8</v>
      </c>
      <c r="O757" s="94">
        <f t="shared" ca="1" si="218"/>
        <v>2.2600865874275611</v>
      </c>
      <c r="P757" s="94">
        <f t="shared" ca="1" si="219"/>
        <v>22.37518489393841</v>
      </c>
      <c r="Q757" s="94">
        <f t="shared" ca="1" si="220"/>
        <v>20.344056070903559</v>
      </c>
      <c r="R757" s="94">
        <f t="shared" ca="1" si="221"/>
        <v>2.1359620482420985</v>
      </c>
      <c r="S757" s="94">
        <f t="shared" ca="1" si="222"/>
        <v>2.2600865874275611</v>
      </c>
      <c r="T757" s="4">
        <f t="shared" ca="1" si="223"/>
        <v>4.138948074929443E-13</v>
      </c>
      <c r="U757" s="46">
        <f t="shared" ca="1" si="224"/>
        <v>1620.040960572893</v>
      </c>
      <c r="V757" s="4">
        <f t="shared" ca="1" si="225"/>
        <v>2.9668179318306468E-10</v>
      </c>
      <c r="W757" s="13">
        <f t="shared" ca="1" si="226"/>
        <v>5045.9522399999996</v>
      </c>
      <c r="X757" s="4">
        <f t="shared" ca="1" si="227"/>
        <v>9.2407673343636003E-10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114</v>
      </c>
      <c r="M758" s="7">
        <f t="shared" ca="1" si="216"/>
        <v>886</v>
      </c>
      <c r="N758" s="44">
        <f t="shared" ca="1" si="217"/>
        <v>8</v>
      </c>
      <c r="O758" s="94">
        <f t="shared" ca="1" si="218"/>
        <v>2.2600865874275611</v>
      </c>
      <c r="P758" s="94">
        <f t="shared" ca="1" si="219"/>
        <v>22.600865874275616</v>
      </c>
      <c r="Q758" s="94">
        <f t="shared" ca="1" si="220"/>
        <v>22.600865874275616</v>
      </c>
      <c r="R758" s="94">
        <f t="shared" ca="1" si="221"/>
        <v>2.2600865874275615</v>
      </c>
      <c r="S758" s="94">
        <f t="shared" ca="1" si="222"/>
        <v>2.2600865874275611</v>
      </c>
      <c r="T758" s="4">
        <f t="shared" ca="1" si="223"/>
        <v>6.9679260520697753E-16</v>
      </c>
      <c r="U758" s="46">
        <f t="shared" ca="1" si="224"/>
        <v>1598.040960572893</v>
      </c>
      <c r="V758" s="4">
        <f t="shared" ca="1" si="225"/>
        <v>4.9268162128798813E-13</v>
      </c>
      <c r="W758" s="13">
        <f t="shared" ca="1" si="226"/>
        <v>2643.1178399999999</v>
      </c>
      <c r="X758" s="4">
        <f t="shared" ca="1" si="227"/>
        <v>8.1488248098444521E-13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268</v>
      </c>
      <c r="M759" s="7">
        <f t="shared" ca="1" si="216"/>
        <v>732</v>
      </c>
      <c r="N759" s="44">
        <f t="shared" ca="1" si="217"/>
        <v>6</v>
      </c>
      <c r="O759" s="94">
        <f t="shared" ca="1" si="218"/>
        <v>1.8400154947923648</v>
      </c>
      <c r="P759" s="94">
        <f t="shared" ca="1" si="219"/>
        <v>18.400154947923649</v>
      </c>
      <c r="Q759" s="94">
        <f t="shared" ca="1" si="220"/>
        <v>18.400154947923649</v>
      </c>
      <c r="R759" s="94">
        <f t="shared" ca="1" si="221"/>
        <v>1.840015494792365</v>
      </c>
      <c r="S759" s="94">
        <f t="shared" ca="1" si="222"/>
        <v>1.8400154947923648</v>
      </c>
      <c r="T759" s="4">
        <f t="shared" ca="1" si="223"/>
        <v>0</v>
      </c>
      <c r="U759" s="46">
        <f t="shared" ca="1" si="224"/>
        <v>1526.1775001065089</v>
      </c>
      <c r="V759" s="4">
        <f t="shared" ca="1" si="225"/>
        <v>0</v>
      </c>
      <c r="W759" s="13">
        <f t="shared" ca="1" si="226"/>
        <v>19001.253599999996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246</v>
      </c>
      <c r="M760" s="7">
        <f t="shared" ca="1" si="216"/>
        <v>754</v>
      </c>
      <c r="N760" s="44">
        <f t="shared" ca="1" si="217"/>
        <v>7</v>
      </c>
      <c r="O760" s="94">
        <f t="shared" ca="1" si="218"/>
        <v>2.0344056070903553</v>
      </c>
      <c r="P760" s="94">
        <f t="shared" ca="1" si="219"/>
        <v>20.344056070903559</v>
      </c>
      <c r="Q760" s="94">
        <f t="shared" ca="1" si="220"/>
        <v>20.344056070903559</v>
      </c>
      <c r="R760" s="94">
        <f t="shared" ca="1" si="221"/>
        <v>2.0344056070903558</v>
      </c>
      <c r="S760" s="94">
        <f t="shared" ca="1" si="222"/>
        <v>2.0344056070903553</v>
      </c>
      <c r="T760" s="4">
        <f t="shared" ca="1" si="223"/>
        <v>3.0768672586000828E-3</v>
      </c>
      <c r="U760" s="46">
        <f t="shared" ca="1" si="224"/>
        <v>1608.6970069562751</v>
      </c>
      <c r="V760" s="4">
        <f t="shared" ca="1" si="225"/>
        <v>2.4330188299033115</v>
      </c>
      <c r="W760" s="13">
        <f t="shared" ca="1" si="226"/>
        <v>16598.419199999997</v>
      </c>
      <c r="X760" s="4">
        <f t="shared" ca="1" si="227"/>
        <v>25.103712063614417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224</v>
      </c>
      <c r="M761" s="7">
        <f t="shared" ca="1" si="216"/>
        <v>776</v>
      </c>
      <c r="N761" s="44">
        <f t="shared" ca="1" si="217"/>
        <v>7</v>
      </c>
      <c r="O761" s="94">
        <f t="shared" ca="1" si="218"/>
        <v>2.0344056070903553</v>
      </c>
      <c r="P761" s="94">
        <f t="shared" ca="1" si="219"/>
        <v>20.344056070903559</v>
      </c>
      <c r="Q761" s="94">
        <f t="shared" ca="1" si="220"/>
        <v>20.344056070903559</v>
      </c>
      <c r="R761" s="94">
        <f t="shared" ca="1" si="221"/>
        <v>2.0344056070903558</v>
      </c>
      <c r="S761" s="94">
        <f t="shared" ca="1" si="222"/>
        <v>2.0344056070903553</v>
      </c>
      <c r="T761" s="4">
        <f t="shared" ca="1" si="223"/>
        <v>1.8647680355152028E-4</v>
      </c>
      <c r="U761" s="46">
        <f t="shared" ca="1" si="224"/>
        <v>1586.6970069562751</v>
      </c>
      <c r="V761" s="4">
        <f t="shared" ca="1" si="225"/>
        <v>0.14543913221176516</v>
      </c>
      <c r="W761" s="13">
        <f t="shared" ca="1" si="226"/>
        <v>14195.584799999999</v>
      </c>
      <c r="X761" s="4">
        <f t="shared" ca="1" si="227"/>
        <v>1.3011895311449453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202</v>
      </c>
      <c r="M762" s="7">
        <f t="shared" ca="1" si="216"/>
        <v>798</v>
      </c>
      <c r="N762" s="44">
        <f t="shared" ca="1" si="217"/>
        <v>7</v>
      </c>
      <c r="O762" s="94">
        <f t="shared" ca="1" si="218"/>
        <v>2.0344056070903553</v>
      </c>
      <c r="P762" s="94">
        <f t="shared" ca="1" si="219"/>
        <v>20.344056070903559</v>
      </c>
      <c r="Q762" s="94">
        <f t="shared" ca="1" si="220"/>
        <v>20.344056070903559</v>
      </c>
      <c r="R762" s="94">
        <f t="shared" ca="1" si="221"/>
        <v>2.0344056070903558</v>
      </c>
      <c r="S762" s="94">
        <f t="shared" ca="1" si="222"/>
        <v>2.0344056070903553</v>
      </c>
      <c r="T762" s="4">
        <f t="shared" ca="1" si="223"/>
        <v>4.7090101906949626E-6</v>
      </c>
      <c r="U762" s="46">
        <f t="shared" ca="1" si="224"/>
        <v>1564.6970069562751</v>
      </c>
      <c r="V762" s="4">
        <f t="shared" ca="1" si="225"/>
        <v>3.621782266735445E-3</v>
      </c>
      <c r="W762" s="13">
        <f t="shared" ca="1" si="226"/>
        <v>11792.750399999999</v>
      </c>
      <c r="X762" s="4">
        <f t="shared" ca="1" si="227"/>
        <v>2.7296514331449001E-2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180</v>
      </c>
      <c r="M763" s="7">
        <f t="shared" ca="1" si="216"/>
        <v>820</v>
      </c>
      <c r="N763" s="44">
        <f t="shared" ca="1" si="217"/>
        <v>7</v>
      </c>
      <c r="O763" s="94">
        <f t="shared" ca="1" si="218"/>
        <v>2.0344056070903553</v>
      </c>
      <c r="P763" s="94">
        <f t="shared" ca="1" si="219"/>
        <v>20.344056070903559</v>
      </c>
      <c r="Q763" s="94">
        <f t="shared" ca="1" si="220"/>
        <v>20.344056070903559</v>
      </c>
      <c r="R763" s="94">
        <f t="shared" ca="1" si="221"/>
        <v>2.0344056070903558</v>
      </c>
      <c r="S763" s="94">
        <f t="shared" ca="1" si="222"/>
        <v>2.0344056070903553</v>
      </c>
      <c r="T763" s="4">
        <f t="shared" ca="1" si="223"/>
        <v>6.3421012669292453E-8</v>
      </c>
      <c r="U763" s="46">
        <f t="shared" ca="1" si="224"/>
        <v>1542.6970069562751</v>
      </c>
      <c r="V763" s="4">
        <f t="shared" ca="1" si="225"/>
        <v>4.8092379455729682E-5</v>
      </c>
      <c r="W763" s="13">
        <f t="shared" ca="1" si="226"/>
        <v>9389.9159999999993</v>
      </c>
      <c r="X763" s="4">
        <f t="shared" ca="1" si="227"/>
        <v>2.9272332887998319E-4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158</v>
      </c>
      <c r="M764" s="7">
        <f t="shared" ca="1" si="216"/>
        <v>842</v>
      </c>
      <c r="N764" s="44">
        <f t="shared" ca="1" si="217"/>
        <v>7</v>
      </c>
      <c r="O764" s="94">
        <f t="shared" ca="1" si="218"/>
        <v>2.0344056070903553</v>
      </c>
      <c r="P764" s="94">
        <f t="shared" ca="1" si="219"/>
        <v>20.344056070903559</v>
      </c>
      <c r="Q764" s="94">
        <f t="shared" ca="1" si="220"/>
        <v>20.344056070903559</v>
      </c>
      <c r="R764" s="94">
        <f t="shared" ca="1" si="221"/>
        <v>2.0344056070903558</v>
      </c>
      <c r="S764" s="94">
        <f t="shared" ca="1" si="222"/>
        <v>2.0344056070903553</v>
      </c>
      <c r="T764" s="4">
        <f t="shared" ca="1" si="223"/>
        <v>4.8046221719161023E-10</v>
      </c>
      <c r="U764" s="46">
        <f t="shared" ca="1" si="224"/>
        <v>1520.6970069562751</v>
      </c>
      <c r="V764" s="4">
        <f t="shared" ca="1" si="225"/>
        <v>3.5914050427919762E-7</v>
      </c>
      <c r="W764" s="13">
        <f t="shared" ca="1" si="226"/>
        <v>6987.0815999999995</v>
      </c>
      <c r="X764" s="4">
        <f t="shared" ca="1" si="227"/>
        <v>1.6501275387438536E-6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136</v>
      </c>
      <c r="M765" s="7">
        <f t="shared" ca="1" si="216"/>
        <v>864</v>
      </c>
      <c r="N765" s="44">
        <f t="shared" ca="1" si="217"/>
        <v>8</v>
      </c>
      <c r="O765" s="94">
        <f t="shared" ca="1" si="218"/>
        <v>2.2600865874275611</v>
      </c>
      <c r="P765" s="94">
        <f t="shared" ca="1" si="219"/>
        <v>22.37518489393841</v>
      </c>
      <c r="Q765" s="94">
        <f t="shared" ca="1" si="220"/>
        <v>20.344056070903559</v>
      </c>
      <c r="R765" s="94">
        <f t="shared" ca="1" si="221"/>
        <v>2.1359620482420985</v>
      </c>
      <c r="S765" s="94">
        <f t="shared" ca="1" si="222"/>
        <v>2.2600865874275611</v>
      </c>
      <c r="T765" s="4">
        <f t="shared" ca="1" si="223"/>
        <v>2.1566097864106022E-12</v>
      </c>
      <c r="U765" s="46">
        <f t="shared" ca="1" si="224"/>
        <v>1620.040960572893</v>
      </c>
      <c r="V765" s="4">
        <f t="shared" ca="1" si="225"/>
        <v>1.5458682907959671E-9</v>
      </c>
      <c r="W765" s="13">
        <f t="shared" ca="1" si="226"/>
        <v>4584.2471999999998</v>
      </c>
      <c r="X765" s="4">
        <f t="shared" ca="1" si="227"/>
        <v>4.3743600045422049E-9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114</v>
      </c>
      <c r="M766" s="7">
        <f t="shared" ca="1" si="216"/>
        <v>886</v>
      </c>
      <c r="N766" s="44">
        <f t="shared" ca="1" si="217"/>
        <v>8</v>
      </c>
      <c r="O766" s="94">
        <f t="shared" ca="1" si="218"/>
        <v>2.2600865874275611</v>
      </c>
      <c r="P766" s="94">
        <f t="shared" ca="1" si="219"/>
        <v>22.600865874275616</v>
      </c>
      <c r="Q766" s="94">
        <f t="shared" ca="1" si="220"/>
        <v>22.600865874275616</v>
      </c>
      <c r="R766" s="94">
        <f t="shared" ca="1" si="221"/>
        <v>2.2600865874275615</v>
      </c>
      <c r="S766" s="94">
        <f t="shared" ca="1" si="222"/>
        <v>2.2600865874275611</v>
      </c>
      <c r="T766" s="4">
        <f t="shared" ca="1" si="223"/>
        <v>3.6306562060784585E-15</v>
      </c>
      <c r="U766" s="46">
        <f t="shared" ca="1" si="224"/>
        <v>1598.040960572893</v>
      </c>
      <c r="V766" s="4">
        <f t="shared" ca="1" si="225"/>
        <v>2.567130553026883E-12</v>
      </c>
      <c r="W766" s="13">
        <f t="shared" ca="1" si="226"/>
        <v>2181.4127999999996</v>
      </c>
      <c r="X766" s="4">
        <f t="shared" ca="1" si="227"/>
        <v>3.5042727851208185E-12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 s="44">
        <f t="shared" ca="1" si="217"/>
        <v>7</v>
      </c>
      <c r="O767" s="94">
        <f t="shared" ca="1" si="218"/>
        <v>2.0344056070903553</v>
      </c>
      <c r="P767" s="94">
        <f t="shared" ca="1" si="219"/>
        <v>20.344056070903559</v>
      </c>
      <c r="Q767" s="94">
        <f t="shared" ca="1" si="220"/>
        <v>20.344056070903559</v>
      </c>
      <c r="R767" s="94">
        <f t="shared" ca="1" si="221"/>
        <v>2.0344056070903558</v>
      </c>
      <c r="S767" s="94">
        <f t="shared" ca="1" si="222"/>
        <v>2.0344056070903553</v>
      </c>
      <c r="T767" s="4">
        <f t="shared" ca="1" si="223"/>
        <v>0</v>
      </c>
      <c r="U767" s="46">
        <f t="shared" ca="1" si="224"/>
        <v>1516.6970069562751</v>
      </c>
      <c r="V767" s="4">
        <f t="shared" ca="1" si="225"/>
        <v>0</v>
      </c>
      <c r="W767" s="13">
        <f t="shared" ca="1" si="226"/>
        <v>16819.840799999998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132</v>
      </c>
      <c r="M768" s="7">
        <f t="shared" ca="1" si="216"/>
        <v>868</v>
      </c>
      <c r="N768" s="44">
        <f t="shared" ca="1" si="217"/>
        <v>8</v>
      </c>
      <c r="O768" s="94">
        <f t="shared" ca="1" si="218"/>
        <v>2.2600865874275611</v>
      </c>
      <c r="P768" s="94">
        <f t="shared" ca="1" si="219"/>
        <v>22.600865874275616</v>
      </c>
      <c r="Q768" s="94">
        <f t="shared" ca="1" si="220"/>
        <v>21.021099011915176</v>
      </c>
      <c r="R768" s="94">
        <f t="shared" ca="1" si="221"/>
        <v>2.1810982443095397</v>
      </c>
      <c r="S768" s="94">
        <f t="shared" ca="1" si="222"/>
        <v>2.2600865874275611</v>
      </c>
      <c r="T768" s="4">
        <f t="shared" ca="1" si="223"/>
        <v>3.4527179265882822E-5</v>
      </c>
      <c r="U768" s="46">
        <f t="shared" ca="1" si="224"/>
        <v>1616.040960572893</v>
      </c>
      <c r="V768" s="4">
        <f t="shared" ca="1" si="225"/>
        <v>2.4688140824824983E-2</v>
      </c>
      <c r="W768" s="13">
        <f t="shared" ca="1" si="226"/>
        <v>14417.006399999998</v>
      </c>
      <c r="X768" s="4">
        <f t="shared" ca="1" si="227"/>
        <v>0.22024756361956613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110</v>
      </c>
      <c r="M769" s="7">
        <f t="shared" ca="1" si="216"/>
        <v>890</v>
      </c>
      <c r="N769" s="44">
        <f t="shared" ca="1" si="217"/>
        <v>8</v>
      </c>
      <c r="O769" s="94">
        <f t="shared" ca="1" si="218"/>
        <v>2.2600865874275611</v>
      </c>
      <c r="P769" s="94">
        <f t="shared" ca="1" si="219"/>
        <v>22.600865874275616</v>
      </c>
      <c r="Q769" s="94">
        <f t="shared" ca="1" si="220"/>
        <v>22.600865874275616</v>
      </c>
      <c r="R769" s="94">
        <f t="shared" ca="1" si="221"/>
        <v>2.2600865874275615</v>
      </c>
      <c r="S769" s="94">
        <f t="shared" ca="1" si="222"/>
        <v>2.2600865874275611</v>
      </c>
      <c r="T769" s="4">
        <f t="shared" ca="1" si="223"/>
        <v>2.092556319144415E-6</v>
      </c>
      <c r="U769" s="46">
        <f t="shared" ca="1" si="224"/>
        <v>1594.040960572893</v>
      </c>
      <c r="V769" s="4">
        <f t="shared" ca="1" si="225"/>
        <v>1.4758817222212961E-3</v>
      </c>
      <c r="W769" s="13">
        <f t="shared" ca="1" si="226"/>
        <v>12014.171999999999</v>
      </c>
      <c r="X769" s="4">
        <f t="shared" ca="1" si="227"/>
        <v>1.1123614324220521E-2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88</v>
      </c>
      <c r="M770" s="7">
        <f t="shared" ca="1" si="216"/>
        <v>912</v>
      </c>
      <c r="N770" s="44">
        <f t="shared" ca="1" si="217"/>
        <v>8</v>
      </c>
      <c r="O770" s="94">
        <f t="shared" ca="1" si="218"/>
        <v>2.2600865874275611</v>
      </c>
      <c r="P770" s="94">
        <f t="shared" ca="1" si="219"/>
        <v>22.600865874275616</v>
      </c>
      <c r="Q770" s="94">
        <f t="shared" ca="1" si="220"/>
        <v>22.600865874275616</v>
      </c>
      <c r="R770" s="94">
        <f t="shared" ca="1" si="221"/>
        <v>2.2600865874275615</v>
      </c>
      <c r="S770" s="94">
        <f t="shared" ca="1" si="222"/>
        <v>2.2600865874275611</v>
      </c>
      <c r="T770" s="4">
        <f t="shared" ca="1" si="223"/>
        <v>5.2842331291525692E-8</v>
      </c>
      <c r="U770" s="46">
        <f t="shared" ca="1" si="224"/>
        <v>1572.040960572893</v>
      </c>
      <c r="V770" s="4">
        <f t="shared" ca="1" si="225"/>
        <v>3.6755365791977034E-5</v>
      </c>
      <c r="W770" s="13">
        <f t="shared" ca="1" si="226"/>
        <v>9611.3375999999989</v>
      </c>
      <c r="X770" s="4">
        <f t="shared" ca="1" si="227"/>
        <v>2.247194812973845E-4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66</v>
      </c>
      <c r="M771" s="7">
        <f t="shared" ca="1" si="216"/>
        <v>934</v>
      </c>
      <c r="N771" s="44">
        <f t="shared" ca="1" si="217"/>
        <v>8</v>
      </c>
      <c r="O771" s="94">
        <f t="shared" ca="1" si="218"/>
        <v>2.2600865874275611</v>
      </c>
      <c r="P771" s="94">
        <f t="shared" ca="1" si="219"/>
        <v>22.600865874275616</v>
      </c>
      <c r="Q771" s="94">
        <f t="shared" ca="1" si="220"/>
        <v>22.600865874275616</v>
      </c>
      <c r="R771" s="94">
        <f t="shared" ca="1" si="221"/>
        <v>2.2600865874275615</v>
      </c>
      <c r="S771" s="94">
        <f t="shared" ca="1" si="222"/>
        <v>2.2600865874275611</v>
      </c>
      <c r="T771" s="4">
        <f t="shared" ca="1" si="223"/>
        <v>7.1168122951549805E-10</v>
      </c>
      <c r="U771" s="46">
        <f t="shared" ca="1" si="224"/>
        <v>1550.040960572893</v>
      </c>
      <c r="V771" s="4">
        <f t="shared" ca="1" si="225"/>
        <v>4.8809415654976855E-7</v>
      </c>
      <c r="W771" s="13">
        <f t="shared" ca="1" si="226"/>
        <v>7208.5031999999992</v>
      </c>
      <c r="X771" s="4">
        <f t="shared" ca="1" si="227"/>
        <v>2.269893750478633E-6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44</v>
      </c>
      <c r="M772" s="7">
        <f t="shared" ca="1" si="216"/>
        <v>956</v>
      </c>
      <c r="N772" s="44">
        <f t="shared" ca="1" si="217"/>
        <v>8</v>
      </c>
      <c r="O772" s="94">
        <f t="shared" ca="1" si="218"/>
        <v>2.2600865874275611</v>
      </c>
      <c r="P772" s="94">
        <f t="shared" ca="1" si="219"/>
        <v>22.600865874275616</v>
      </c>
      <c r="Q772" s="94">
        <f t="shared" ca="1" si="220"/>
        <v>22.600865874275616</v>
      </c>
      <c r="R772" s="94">
        <f t="shared" ca="1" si="221"/>
        <v>2.2600865874275615</v>
      </c>
      <c r="S772" s="94">
        <f t="shared" ca="1" si="222"/>
        <v>2.2600865874275611</v>
      </c>
      <c r="T772" s="4">
        <f t="shared" ca="1" si="223"/>
        <v>5.3915244660265062E-12</v>
      </c>
      <c r="U772" s="46">
        <f t="shared" ca="1" si="224"/>
        <v>1528.040960572893</v>
      </c>
      <c r="V772" s="4">
        <f t="shared" ca="1" si="225"/>
        <v>3.6452011484199173E-9</v>
      </c>
      <c r="W772" s="13">
        <f t="shared" ca="1" si="226"/>
        <v>4805.6687999999995</v>
      </c>
      <c r="X772" s="4">
        <f t="shared" ca="1" si="227"/>
        <v>1.14641098509022E-8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22</v>
      </c>
      <c r="M773" s="7">
        <f t="shared" ca="1" si="216"/>
        <v>978</v>
      </c>
      <c r="N773" s="44">
        <f t="shared" ca="1" si="217"/>
        <v>9</v>
      </c>
      <c r="O773" s="94">
        <f t="shared" ca="1" si="218"/>
        <v>2.4661453746567612</v>
      </c>
      <c r="P773" s="94">
        <f t="shared" ca="1" si="219"/>
        <v>22.806924661504816</v>
      </c>
      <c r="Q773" s="94">
        <f t="shared" ca="1" si="220"/>
        <v>22.600865874275616</v>
      </c>
      <c r="R773" s="94">
        <f t="shared" ca="1" si="221"/>
        <v>2.270389526789022</v>
      </c>
      <c r="S773" s="94">
        <f t="shared" ca="1" si="222"/>
        <v>2.4661453746567612</v>
      </c>
      <c r="T773" s="4">
        <f t="shared" ca="1" si="223"/>
        <v>2.3770043305589686E-14</v>
      </c>
      <c r="U773" s="46">
        <f t="shared" ca="1" si="224"/>
        <v>1616.8344704312622</v>
      </c>
      <c r="V773" s="4">
        <f t="shared" ca="1" si="225"/>
        <v>1.5583925333465095E-11</v>
      </c>
      <c r="W773" s="13">
        <f t="shared" ca="1" si="226"/>
        <v>2402.8343999999997</v>
      </c>
      <c r="X773" s="4">
        <f t="shared" ca="1" si="227"/>
        <v>2.3159817880610527E-11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2.4661453746567612</v>
      </c>
      <c r="P774" s="94">
        <f t="shared" ca="1" si="219"/>
        <v>24.661453746567613</v>
      </c>
      <c r="Q774" s="94">
        <f t="shared" ca="1" si="220"/>
        <v>24.661453746567613</v>
      </c>
      <c r="R774" s="94">
        <f t="shared" ca="1" si="221"/>
        <v>2.4661453746567612</v>
      </c>
      <c r="S774" s="94">
        <f t="shared" ca="1" si="222"/>
        <v>2.4661453746567612</v>
      </c>
      <c r="T774" s="4">
        <f t="shared" ca="1" si="223"/>
        <v>4.0016907921868191E-17</v>
      </c>
      <c r="U774" s="46">
        <f t="shared" ca="1" si="224"/>
        <v>1594.8344704312622</v>
      </c>
      <c r="V774" s="4">
        <f t="shared" ca="1" si="225"/>
        <v>2.5878581534453042E-14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382</v>
      </c>
      <c r="M775" s="7">
        <f t="shared" ca="1" si="216"/>
        <v>618</v>
      </c>
      <c r="N775" s="44">
        <f t="shared" ca="1" si="217"/>
        <v>6</v>
      </c>
      <c r="O775" s="94">
        <f t="shared" ca="1" si="218"/>
        <v>1.8400154947923648</v>
      </c>
      <c r="P775" s="94">
        <f t="shared" ca="1" si="219"/>
        <v>17.425868077386049</v>
      </c>
      <c r="Q775" s="94">
        <f t="shared" ca="1" si="220"/>
        <v>15.15253204613165</v>
      </c>
      <c r="R775" s="94">
        <f t="shared" ca="1" si="221"/>
        <v>1.6289200061758848</v>
      </c>
      <c r="S775" s="94">
        <f t="shared" ca="1" si="222"/>
        <v>1.8400154947923648</v>
      </c>
      <c r="T775" s="4">
        <f t="shared" ca="1" si="223"/>
        <v>0</v>
      </c>
      <c r="U775" s="46">
        <f t="shared" ca="1" si="224"/>
        <v>1640.1775001065089</v>
      </c>
      <c r="V775" s="4">
        <f t="shared" ca="1" si="225"/>
        <v>0</v>
      </c>
      <c r="W775" s="13">
        <f t="shared" ca="1" si="226"/>
        <v>21644.371439999995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360</v>
      </c>
      <c r="M776" s="7">
        <f t="shared" ca="1" si="216"/>
        <v>640</v>
      </c>
      <c r="N776" s="44">
        <f t="shared" ca="1" si="217"/>
        <v>6</v>
      </c>
      <c r="O776" s="94">
        <f t="shared" ca="1" si="218"/>
        <v>1.8400154947923648</v>
      </c>
      <c r="P776" s="94">
        <f t="shared" ca="1" si="219"/>
        <v>18.400154947923649</v>
      </c>
      <c r="Q776" s="94">
        <f t="shared" ca="1" si="220"/>
        <v>18.400154947923649</v>
      </c>
      <c r="R776" s="94">
        <f t="shared" ca="1" si="221"/>
        <v>1.840015494792365</v>
      </c>
      <c r="S776" s="94">
        <f t="shared" ca="1" si="222"/>
        <v>1.8400154947923648</v>
      </c>
      <c r="T776" s="4">
        <f t="shared" ca="1" si="223"/>
        <v>0</v>
      </c>
      <c r="U776" s="46">
        <f t="shared" ca="1" si="224"/>
        <v>1618.1775001065089</v>
      </c>
      <c r="V776" s="4">
        <f t="shared" ca="1" si="225"/>
        <v>0</v>
      </c>
      <c r="W776" s="13">
        <f t="shared" ca="1" si="226"/>
        <v>19241.537039999996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338</v>
      </c>
      <c r="M777" s="7">
        <f t="shared" ca="1" si="216"/>
        <v>662</v>
      </c>
      <c r="N777" s="44">
        <f t="shared" ca="1" si="217"/>
        <v>6</v>
      </c>
      <c r="O777" s="94">
        <f t="shared" ca="1" si="218"/>
        <v>1.8400154947923648</v>
      </c>
      <c r="P777" s="94">
        <f t="shared" ca="1" si="219"/>
        <v>18.400154947923649</v>
      </c>
      <c r="Q777" s="94">
        <f t="shared" ca="1" si="220"/>
        <v>18.400154947923649</v>
      </c>
      <c r="R777" s="94">
        <f t="shared" ca="1" si="221"/>
        <v>1.840015494792365</v>
      </c>
      <c r="S777" s="94">
        <f t="shared" ca="1" si="222"/>
        <v>1.8400154947923648</v>
      </c>
      <c r="T777" s="4">
        <f t="shared" ca="1" si="223"/>
        <v>0</v>
      </c>
      <c r="U777" s="46">
        <f t="shared" ca="1" si="224"/>
        <v>1596.1775001065089</v>
      </c>
      <c r="V777" s="4">
        <f t="shared" ca="1" si="225"/>
        <v>0</v>
      </c>
      <c r="W777" s="13">
        <f t="shared" ca="1" si="226"/>
        <v>16838.702639999996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316</v>
      </c>
      <c r="M778" s="7">
        <f t="shared" ca="1" si="216"/>
        <v>684</v>
      </c>
      <c r="N778" s="44">
        <f t="shared" ca="1" si="217"/>
        <v>6</v>
      </c>
      <c r="O778" s="94">
        <f t="shared" ca="1" si="218"/>
        <v>1.8400154947923648</v>
      </c>
      <c r="P778" s="94">
        <f t="shared" ca="1" si="219"/>
        <v>18.400154947923649</v>
      </c>
      <c r="Q778" s="94">
        <f t="shared" ca="1" si="220"/>
        <v>18.400154947923649</v>
      </c>
      <c r="R778" s="94">
        <f t="shared" ca="1" si="221"/>
        <v>1.840015494792365</v>
      </c>
      <c r="S778" s="94">
        <f t="shared" ca="1" si="222"/>
        <v>1.8400154947923648</v>
      </c>
      <c r="T778" s="4">
        <f t="shared" ca="1" si="223"/>
        <v>0</v>
      </c>
      <c r="U778" s="46">
        <f t="shared" ca="1" si="224"/>
        <v>1574.1775001065089</v>
      </c>
      <c r="V778" s="4">
        <f t="shared" ca="1" si="225"/>
        <v>0</v>
      </c>
      <c r="W778" s="13">
        <f t="shared" ca="1" si="226"/>
        <v>14435.868239999998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294</v>
      </c>
      <c r="M779" s="7">
        <f t="shared" ca="1" si="216"/>
        <v>706</v>
      </c>
      <c r="N779" s="44">
        <f t="shared" ca="1" si="217"/>
        <v>6</v>
      </c>
      <c r="O779" s="94">
        <f t="shared" ca="1" si="218"/>
        <v>1.8400154947923648</v>
      </c>
      <c r="P779" s="94">
        <f t="shared" ca="1" si="219"/>
        <v>18.400154947923649</v>
      </c>
      <c r="Q779" s="94">
        <f t="shared" ca="1" si="220"/>
        <v>18.400154947923649</v>
      </c>
      <c r="R779" s="94">
        <f t="shared" ca="1" si="221"/>
        <v>1.840015494792365</v>
      </c>
      <c r="S779" s="94">
        <f t="shared" ca="1" si="222"/>
        <v>1.8400154947923648</v>
      </c>
      <c r="T779" s="4">
        <f t="shared" ca="1" si="223"/>
        <v>0</v>
      </c>
      <c r="U779" s="46">
        <f t="shared" ca="1" si="224"/>
        <v>1552.1775001065089</v>
      </c>
      <c r="V779" s="4">
        <f t="shared" ca="1" si="225"/>
        <v>0</v>
      </c>
      <c r="W779" s="13">
        <f t="shared" ca="1" si="226"/>
        <v>12033.033839999998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272</v>
      </c>
      <c r="M780" s="7">
        <f t="shared" ca="1" si="216"/>
        <v>728</v>
      </c>
      <c r="N780" s="44">
        <f t="shared" ca="1" si="217"/>
        <v>6</v>
      </c>
      <c r="O780" s="94">
        <f t="shared" ca="1" si="218"/>
        <v>1.8400154947923648</v>
      </c>
      <c r="P780" s="94">
        <f t="shared" ca="1" si="219"/>
        <v>18.400154947923649</v>
      </c>
      <c r="Q780" s="94">
        <f t="shared" ca="1" si="220"/>
        <v>18.400154947923649</v>
      </c>
      <c r="R780" s="94">
        <f t="shared" ca="1" si="221"/>
        <v>1.840015494792365</v>
      </c>
      <c r="S780" s="94">
        <f t="shared" ca="1" si="222"/>
        <v>1.8400154947923648</v>
      </c>
      <c r="T780" s="4">
        <f t="shared" ca="1" si="223"/>
        <v>0</v>
      </c>
      <c r="U780" s="46">
        <f t="shared" ca="1" si="224"/>
        <v>1530.1775001065089</v>
      </c>
      <c r="V780" s="4">
        <f t="shared" ca="1" si="225"/>
        <v>0</v>
      </c>
      <c r="W780" s="13">
        <f t="shared" ca="1" si="226"/>
        <v>9630.1994399999985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250</v>
      </c>
      <c r="M781" s="7">
        <f t="shared" ca="1" si="216"/>
        <v>750</v>
      </c>
      <c r="N781" s="44">
        <f t="shared" ca="1" si="217"/>
        <v>7</v>
      </c>
      <c r="O781" s="94">
        <f t="shared" ca="1" si="218"/>
        <v>2.0344056070903553</v>
      </c>
      <c r="P781" s="94">
        <f t="shared" ca="1" si="219"/>
        <v>20.344056070903559</v>
      </c>
      <c r="Q781" s="94">
        <f t="shared" ca="1" si="220"/>
        <v>19.760885734009584</v>
      </c>
      <c r="R781" s="94">
        <f t="shared" ca="1" si="221"/>
        <v>2.0052470902456569</v>
      </c>
      <c r="S781" s="94">
        <f t="shared" ca="1" si="222"/>
        <v>2.0344056070903553</v>
      </c>
      <c r="T781" s="4">
        <f t="shared" ca="1" si="223"/>
        <v>0</v>
      </c>
      <c r="U781" s="46">
        <f t="shared" ca="1" si="224"/>
        <v>1612.6970069562751</v>
      </c>
      <c r="V781" s="4">
        <f t="shared" ca="1" si="225"/>
        <v>0</v>
      </c>
      <c r="W781" s="13">
        <f t="shared" ca="1" si="226"/>
        <v>7227.3650399999988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228</v>
      </c>
      <c r="M782" s="7">
        <f t="shared" ca="1" si="216"/>
        <v>772</v>
      </c>
      <c r="N782" s="44">
        <f t="shared" ca="1" si="217"/>
        <v>7</v>
      </c>
      <c r="O782" s="94">
        <f t="shared" ca="1" si="218"/>
        <v>2.0344056070903553</v>
      </c>
      <c r="P782" s="94">
        <f t="shared" ca="1" si="219"/>
        <v>20.344056070903559</v>
      </c>
      <c r="Q782" s="94">
        <f t="shared" ca="1" si="220"/>
        <v>20.344056070903559</v>
      </c>
      <c r="R782" s="94">
        <f t="shared" ca="1" si="221"/>
        <v>2.0344056070903558</v>
      </c>
      <c r="S782" s="94">
        <f t="shared" ca="1" si="222"/>
        <v>2.0344056070903553</v>
      </c>
      <c r="T782" s="4">
        <f t="shared" ca="1" si="223"/>
        <v>0</v>
      </c>
      <c r="U782" s="46">
        <f t="shared" ca="1" si="224"/>
        <v>1590.6970069562751</v>
      </c>
      <c r="V782" s="4">
        <f t="shared" ca="1" si="225"/>
        <v>0</v>
      </c>
      <c r="W782" s="13">
        <f t="shared" ca="1" si="226"/>
        <v>4824.530639999999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268</v>
      </c>
      <c r="M783" s="7">
        <f t="shared" ca="1" si="216"/>
        <v>732</v>
      </c>
      <c r="N783" s="44">
        <f t="shared" ca="1" si="217"/>
        <v>6</v>
      </c>
      <c r="O783" s="94">
        <f t="shared" ca="1" si="218"/>
        <v>1.8400154947923648</v>
      </c>
      <c r="P783" s="94">
        <f t="shared" ca="1" si="219"/>
        <v>18.400154947923649</v>
      </c>
      <c r="Q783" s="94">
        <f t="shared" ca="1" si="220"/>
        <v>18.400154947923649</v>
      </c>
      <c r="R783" s="94">
        <f t="shared" ca="1" si="221"/>
        <v>1.840015494792365</v>
      </c>
      <c r="S783" s="94">
        <f t="shared" ca="1" si="222"/>
        <v>1.8400154947923648</v>
      </c>
      <c r="T783" s="4">
        <f t="shared" ca="1" si="223"/>
        <v>0</v>
      </c>
      <c r="U783" s="46">
        <f t="shared" ca="1" si="224"/>
        <v>1526.1775001065089</v>
      </c>
      <c r="V783" s="4">
        <f t="shared" ca="1" si="225"/>
        <v>0</v>
      </c>
      <c r="W783" s="13">
        <f t="shared" ca="1" si="226"/>
        <v>19462.958639999997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246</v>
      </c>
      <c r="M784" s="7">
        <f t="shared" ca="1" si="216"/>
        <v>754</v>
      </c>
      <c r="N784" s="44">
        <f t="shared" ca="1" si="217"/>
        <v>7</v>
      </c>
      <c r="O784" s="94">
        <f t="shared" ca="1" si="218"/>
        <v>2.0344056070903553</v>
      </c>
      <c r="P784" s="94">
        <f t="shared" ca="1" si="219"/>
        <v>20.344056070903559</v>
      </c>
      <c r="Q784" s="94">
        <f t="shared" ca="1" si="220"/>
        <v>20.344056070903559</v>
      </c>
      <c r="R784" s="94">
        <f t="shared" ca="1" si="221"/>
        <v>2.0344056070903558</v>
      </c>
      <c r="S784" s="94">
        <f t="shared" ca="1" si="222"/>
        <v>2.0344056070903553</v>
      </c>
      <c r="T784" s="4">
        <f t="shared" ca="1" si="223"/>
        <v>0</v>
      </c>
      <c r="U784" s="46">
        <f t="shared" ca="1" si="224"/>
        <v>1608.6970069562751</v>
      </c>
      <c r="V784" s="4">
        <f t="shared" ca="1" si="225"/>
        <v>0</v>
      </c>
      <c r="W784" s="13">
        <f t="shared" ca="1" si="226"/>
        <v>17060.124239999997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224</v>
      </c>
      <c r="M785" s="7">
        <f t="shared" ca="1" si="216"/>
        <v>776</v>
      </c>
      <c r="N785" s="44">
        <f t="shared" ca="1" si="217"/>
        <v>7</v>
      </c>
      <c r="O785" s="94">
        <f t="shared" ca="1" si="218"/>
        <v>2.0344056070903553</v>
      </c>
      <c r="P785" s="94">
        <f t="shared" ca="1" si="219"/>
        <v>20.344056070903559</v>
      </c>
      <c r="Q785" s="94">
        <f t="shared" ca="1" si="220"/>
        <v>20.344056070903559</v>
      </c>
      <c r="R785" s="94">
        <f t="shared" ca="1" si="221"/>
        <v>2.0344056070903558</v>
      </c>
      <c r="S785" s="94">
        <f t="shared" ca="1" si="222"/>
        <v>2.0344056070903553</v>
      </c>
      <c r="T785" s="4">
        <f t="shared" ca="1" si="223"/>
        <v>0</v>
      </c>
      <c r="U785" s="46">
        <f t="shared" ca="1" si="224"/>
        <v>1586.6970069562751</v>
      </c>
      <c r="V785" s="4">
        <f t="shared" ca="1" si="225"/>
        <v>0</v>
      </c>
      <c r="W785" s="13">
        <f t="shared" ca="1" si="226"/>
        <v>14657.289839999998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202</v>
      </c>
      <c r="M786" s="7">
        <f t="shared" ca="1" si="216"/>
        <v>798</v>
      </c>
      <c r="N786" s="44">
        <f t="shared" ca="1" si="217"/>
        <v>7</v>
      </c>
      <c r="O786" s="94">
        <f t="shared" ca="1" si="218"/>
        <v>2.0344056070903553</v>
      </c>
      <c r="P786" s="94">
        <f t="shared" ca="1" si="219"/>
        <v>20.344056070903559</v>
      </c>
      <c r="Q786" s="94">
        <f t="shared" ca="1" si="220"/>
        <v>20.344056070903559</v>
      </c>
      <c r="R786" s="94">
        <f t="shared" ca="1" si="221"/>
        <v>2.0344056070903558</v>
      </c>
      <c r="S786" s="94">
        <f t="shared" ca="1" si="222"/>
        <v>2.0344056070903553</v>
      </c>
      <c r="T786" s="4">
        <f t="shared" ca="1" si="223"/>
        <v>0</v>
      </c>
      <c r="U786" s="46">
        <f t="shared" ca="1" si="224"/>
        <v>1564.6970069562751</v>
      </c>
      <c r="V786" s="4">
        <f t="shared" ca="1" si="225"/>
        <v>0</v>
      </c>
      <c r="W786" s="13">
        <f t="shared" ca="1" si="226"/>
        <v>12254.455439999998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180</v>
      </c>
      <c r="M787" s="7">
        <f t="shared" ca="1" si="216"/>
        <v>820</v>
      </c>
      <c r="N787" s="44">
        <f t="shared" ca="1" si="217"/>
        <v>7</v>
      </c>
      <c r="O787" s="94">
        <f t="shared" ca="1" si="218"/>
        <v>2.0344056070903553</v>
      </c>
      <c r="P787" s="94">
        <f t="shared" ca="1" si="219"/>
        <v>20.344056070903559</v>
      </c>
      <c r="Q787" s="94">
        <f t="shared" ca="1" si="220"/>
        <v>20.344056070903559</v>
      </c>
      <c r="R787" s="94">
        <f t="shared" ca="1" si="221"/>
        <v>2.0344056070903558</v>
      </c>
      <c r="S787" s="94">
        <f t="shared" ca="1" si="222"/>
        <v>2.0344056070903553</v>
      </c>
      <c r="T787" s="4">
        <f t="shared" ca="1" si="223"/>
        <v>0</v>
      </c>
      <c r="U787" s="46">
        <f t="shared" ca="1" si="224"/>
        <v>1542.6970069562751</v>
      </c>
      <c r="V787" s="4">
        <f t="shared" ca="1" si="225"/>
        <v>0</v>
      </c>
      <c r="W787" s="13">
        <f t="shared" ca="1" si="226"/>
        <v>9851.6210399999982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158</v>
      </c>
      <c r="M788" s="7">
        <f t="shared" ca="1" si="216"/>
        <v>842</v>
      </c>
      <c r="N788" s="44">
        <f t="shared" ca="1" si="217"/>
        <v>7</v>
      </c>
      <c r="O788" s="94">
        <f t="shared" ca="1" si="218"/>
        <v>2.0344056070903553</v>
      </c>
      <c r="P788" s="94">
        <f t="shared" ca="1" si="219"/>
        <v>20.344056070903559</v>
      </c>
      <c r="Q788" s="94">
        <f t="shared" ca="1" si="220"/>
        <v>20.344056070903559</v>
      </c>
      <c r="R788" s="94">
        <f t="shared" ca="1" si="221"/>
        <v>2.0344056070903558</v>
      </c>
      <c r="S788" s="94">
        <f t="shared" ca="1" si="222"/>
        <v>2.0344056070903553</v>
      </c>
      <c r="T788" s="4">
        <f t="shared" ca="1" si="223"/>
        <v>0</v>
      </c>
      <c r="U788" s="46">
        <f t="shared" ca="1" si="224"/>
        <v>1520.6970069562751</v>
      </c>
      <c r="V788" s="4">
        <f t="shared" ca="1" si="225"/>
        <v>0</v>
      </c>
      <c r="W788" s="13">
        <f t="shared" ca="1" si="226"/>
        <v>7448.7866399999994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136</v>
      </c>
      <c r="M789" s="7">
        <f t="shared" ca="1" si="216"/>
        <v>864</v>
      </c>
      <c r="N789" s="44">
        <f t="shared" ca="1" si="217"/>
        <v>8</v>
      </c>
      <c r="O789" s="94">
        <f t="shared" ca="1" si="218"/>
        <v>2.2600865874275611</v>
      </c>
      <c r="P789" s="94">
        <f t="shared" ca="1" si="219"/>
        <v>22.37518489393841</v>
      </c>
      <c r="Q789" s="94">
        <f t="shared" ca="1" si="220"/>
        <v>20.344056070903559</v>
      </c>
      <c r="R789" s="94">
        <f t="shared" ca="1" si="221"/>
        <v>2.1359620482420985</v>
      </c>
      <c r="S789" s="94">
        <f t="shared" ca="1" si="222"/>
        <v>2.2600865874275611</v>
      </c>
      <c r="T789" s="4">
        <f t="shared" ca="1" si="223"/>
        <v>0</v>
      </c>
      <c r="U789" s="46">
        <f t="shared" ca="1" si="224"/>
        <v>1620.040960572893</v>
      </c>
      <c r="V789" s="4">
        <f t="shared" ca="1" si="225"/>
        <v>0</v>
      </c>
      <c r="W789" s="13">
        <f t="shared" ca="1" si="226"/>
        <v>5045.9522399999996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114</v>
      </c>
      <c r="M790" s="7">
        <f t="shared" ca="1" si="216"/>
        <v>886</v>
      </c>
      <c r="N790" s="44">
        <f t="shared" ca="1" si="217"/>
        <v>8</v>
      </c>
      <c r="O790" s="94">
        <f t="shared" ca="1" si="218"/>
        <v>2.2600865874275611</v>
      </c>
      <c r="P790" s="94">
        <f t="shared" ca="1" si="219"/>
        <v>22.600865874275616</v>
      </c>
      <c r="Q790" s="94">
        <f t="shared" ca="1" si="220"/>
        <v>22.600865874275616</v>
      </c>
      <c r="R790" s="94">
        <f t="shared" ca="1" si="221"/>
        <v>2.2600865874275615</v>
      </c>
      <c r="S790" s="94">
        <f t="shared" ca="1" si="222"/>
        <v>2.2600865874275611</v>
      </c>
      <c r="T790" s="4">
        <f t="shared" ca="1" si="223"/>
        <v>0</v>
      </c>
      <c r="U790" s="46">
        <f t="shared" ca="1" si="224"/>
        <v>1598.040960572893</v>
      </c>
      <c r="V790" s="4">
        <f t="shared" ca="1" si="225"/>
        <v>0</v>
      </c>
      <c r="W790" s="13">
        <f t="shared" ca="1" si="226"/>
        <v>2643.1178399999999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268</v>
      </c>
      <c r="M791" s="7">
        <f t="shared" ca="1" si="216"/>
        <v>732</v>
      </c>
      <c r="N791" s="44">
        <f t="shared" ca="1" si="217"/>
        <v>6</v>
      </c>
      <c r="O791" s="94">
        <f t="shared" ca="1" si="218"/>
        <v>1.8400154947923648</v>
      </c>
      <c r="P791" s="94">
        <f t="shared" ca="1" si="219"/>
        <v>18.400154947923649</v>
      </c>
      <c r="Q791" s="94">
        <f t="shared" ca="1" si="220"/>
        <v>18.400154947923649</v>
      </c>
      <c r="R791" s="94">
        <f t="shared" ca="1" si="221"/>
        <v>1.840015494792365</v>
      </c>
      <c r="S791" s="94">
        <f t="shared" ca="1" si="222"/>
        <v>1.8400154947923648</v>
      </c>
      <c r="T791" s="4">
        <f t="shared" ca="1" si="223"/>
        <v>0</v>
      </c>
      <c r="U791" s="46">
        <f t="shared" ca="1" si="224"/>
        <v>1526.1775001065089</v>
      </c>
      <c r="V791" s="4">
        <f t="shared" ca="1" si="225"/>
        <v>0</v>
      </c>
      <c r="W791" s="13">
        <f t="shared" ca="1" si="226"/>
        <v>19001.253599999996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246</v>
      </c>
      <c r="M792" s="7">
        <f t="shared" ca="1" si="216"/>
        <v>754</v>
      </c>
      <c r="N792" s="44">
        <f t="shared" ca="1" si="217"/>
        <v>7</v>
      </c>
      <c r="O792" s="94">
        <f t="shared" ca="1" si="218"/>
        <v>2.0344056070903553</v>
      </c>
      <c r="P792" s="94">
        <f t="shared" ca="1" si="219"/>
        <v>20.344056070903559</v>
      </c>
      <c r="Q792" s="94">
        <f t="shared" ca="1" si="220"/>
        <v>20.344056070903559</v>
      </c>
      <c r="R792" s="94">
        <f t="shared" ca="1" si="221"/>
        <v>2.0344056070903558</v>
      </c>
      <c r="S792" s="94">
        <f t="shared" ca="1" si="222"/>
        <v>2.0344056070903553</v>
      </c>
      <c r="T792" s="4">
        <f t="shared" ca="1" si="223"/>
        <v>0</v>
      </c>
      <c r="U792" s="46">
        <f t="shared" ca="1" si="224"/>
        <v>1608.6970069562751</v>
      </c>
      <c r="V792" s="4">
        <f t="shared" ca="1" si="225"/>
        <v>0</v>
      </c>
      <c r="W792" s="13">
        <f t="shared" ca="1" si="226"/>
        <v>16598.419199999997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224</v>
      </c>
      <c r="M793" s="7">
        <f t="shared" ca="1" si="216"/>
        <v>776</v>
      </c>
      <c r="N793" s="44">
        <f t="shared" ca="1" si="217"/>
        <v>7</v>
      </c>
      <c r="O793" s="94">
        <f t="shared" ca="1" si="218"/>
        <v>2.0344056070903553</v>
      </c>
      <c r="P793" s="94">
        <f t="shared" ca="1" si="219"/>
        <v>20.344056070903559</v>
      </c>
      <c r="Q793" s="94">
        <f t="shared" ca="1" si="220"/>
        <v>20.344056070903559</v>
      </c>
      <c r="R793" s="94">
        <f t="shared" ca="1" si="221"/>
        <v>2.0344056070903558</v>
      </c>
      <c r="S793" s="94">
        <f t="shared" ca="1" si="222"/>
        <v>2.0344056070903553</v>
      </c>
      <c r="T793" s="4">
        <f t="shared" ca="1" si="223"/>
        <v>0</v>
      </c>
      <c r="U793" s="46">
        <f t="shared" ca="1" si="224"/>
        <v>1586.6970069562751</v>
      </c>
      <c r="V793" s="4">
        <f t="shared" ca="1" si="225"/>
        <v>0</v>
      </c>
      <c r="W793" s="13">
        <f t="shared" ca="1" si="226"/>
        <v>14195.584799999999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202</v>
      </c>
      <c r="M794" s="7">
        <f t="shared" ca="1" si="216"/>
        <v>798</v>
      </c>
      <c r="N794" s="44">
        <f t="shared" ca="1" si="217"/>
        <v>7</v>
      </c>
      <c r="O794" s="94">
        <f t="shared" ca="1" si="218"/>
        <v>2.0344056070903553</v>
      </c>
      <c r="P794" s="94">
        <f t="shared" ca="1" si="219"/>
        <v>20.344056070903559</v>
      </c>
      <c r="Q794" s="94">
        <f t="shared" ca="1" si="220"/>
        <v>20.344056070903559</v>
      </c>
      <c r="R794" s="94">
        <f t="shared" ca="1" si="221"/>
        <v>2.0344056070903558</v>
      </c>
      <c r="S794" s="94">
        <f t="shared" ca="1" si="222"/>
        <v>2.0344056070903553</v>
      </c>
      <c r="T794" s="4">
        <f t="shared" ca="1" si="223"/>
        <v>0</v>
      </c>
      <c r="U794" s="46">
        <f t="shared" ca="1" si="224"/>
        <v>1564.6970069562751</v>
      </c>
      <c r="V794" s="4">
        <f t="shared" ca="1" si="225"/>
        <v>0</v>
      </c>
      <c r="W794" s="13">
        <f t="shared" ca="1" si="226"/>
        <v>11792.750399999999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180</v>
      </c>
      <c r="M795" s="7">
        <f t="shared" ca="1" si="216"/>
        <v>820</v>
      </c>
      <c r="N795" s="44">
        <f t="shared" ca="1" si="217"/>
        <v>7</v>
      </c>
      <c r="O795" s="94">
        <f t="shared" ca="1" si="218"/>
        <v>2.0344056070903553</v>
      </c>
      <c r="P795" s="94">
        <f t="shared" ca="1" si="219"/>
        <v>20.344056070903559</v>
      </c>
      <c r="Q795" s="94">
        <f t="shared" ca="1" si="220"/>
        <v>20.344056070903559</v>
      </c>
      <c r="R795" s="94">
        <f t="shared" ca="1" si="221"/>
        <v>2.0344056070903558</v>
      </c>
      <c r="S795" s="94">
        <f t="shared" ca="1" si="222"/>
        <v>2.0344056070903553</v>
      </c>
      <c r="T795" s="4">
        <f t="shared" ca="1" si="223"/>
        <v>0</v>
      </c>
      <c r="U795" s="46">
        <f t="shared" ca="1" si="224"/>
        <v>1542.6970069562751</v>
      </c>
      <c r="V795" s="4">
        <f t="shared" ca="1" si="225"/>
        <v>0</v>
      </c>
      <c r="W795" s="13">
        <f t="shared" ca="1" si="226"/>
        <v>9389.9159999999993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158</v>
      </c>
      <c r="M796" s="7">
        <f t="shared" ca="1" si="216"/>
        <v>842</v>
      </c>
      <c r="N796" s="44">
        <f t="shared" ca="1" si="217"/>
        <v>7</v>
      </c>
      <c r="O796" s="94">
        <f t="shared" ca="1" si="218"/>
        <v>2.0344056070903553</v>
      </c>
      <c r="P796" s="94">
        <f t="shared" ca="1" si="219"/>
        <v>20.344056070903559</v>
      </c>
      <c r="Q796" s="94">
        <f t="shared" ca="1" si="220"/>
        <v>20.344056070903559</v>
      </c>
      <c r="R796" s="94">
        <f t="shared" ca="1" si="221"/>
        <v>2.0344056070903558</v>
      </c>
      <c r="S796" s="94">
        <f t="shared" ca="1" si="222"/>
        <v>2.0344056070903553</v>
      </c>
      <c r="T796" s="4">
        <f t="shared" ca="1" si="223"/>
        <v>0</v>
      </c>
      <c r="U796" s="46">
        <f t="shared" ca="1" si="224"/>
        <v>1520.6970069562751</v>
      </c>
      <c r="V796" s="4">
        <f t="shared" ca="1" si="225"/>
        <v>0</v>
      </c>
      <c r="W796" s="13">
        <f t="shared" ca="1" si="226"/>
        <v>6987.0815999999995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136</v>
      </c>
      <c r="M797" s="7">
        <f t="shared" ca="1" si="216"/>
        <v>864</v>
      </c>
      <c r="N797" s="44">
        <f t="shared" ca="1" si="217"/>
        <v>8</v>
      </c>
      <c r="O797" s="94">
        <f t="shared" ca="1" si="218"/>
        <v>2.2600865874275611</v>
      </c>
      <c r="P797" s="94">
        <f t="shared" ca="1" si="219"/>
        <v>22.37518489393841</v>
      </c>
      <c r="Q797" s="94">
        <f t="shared" ca="1" si="220"/>
        <v>20.344056070903559</v>
      </c>
      <c r="R797" s="94">
        <f t="shared" ca="1" si="221"/>
        <v>2.1359620482420985</v>
      </c>
      <c r="S797" s="94">
        <f t="shared" ca="1" si="222"/>
        <v>2.2600865874275611</v>
      </c>
      <c r="T797" s="4">
        <f t="shared" ca="1" si="223"/>
        <v>0</v>
      </c>
      <c r="U797" s="46">
        <f t="shared" ca="1" si="224"/>
        <v>1620.040960572893</v>
      </c>
      <c r="V797" s="4">
        <f t="shared" ca="1" si="225"/>
        <v>0</v>
      </c>
      <c r="W797" s="13">
        <f t="shared" ca="1" si="226"/>
        <v>4584.2471999999998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114</v>
      </c>
      <c r="M798" s="7">
        <f t="shared" ca="1" si="216"/>
        <v>886</v>
      </c>
      <c r="N798" s="44">
        <f t="shared" ca="1" si="217"/>
        <v>8</v>
      </c>
      <c r="O798" s="94">
        <f t="shared" ca="1" si="218"/>
        <v>2.2600865874275611</v>
      </c>
      <c r="P798" s="94">
        <f t="shared" ca="1" si="219"/>
        <v>22.600865874275616</v>
      </c>
      <c r="Q798" s="94">
        <f t="shared" ca="1" si="220"/>
        <v>22.600865874275616</v>
      </c>
      <c r="R798" s="94">
        <f t="shared" ca="1" si="221"/>
        <v>2.2600865874275615</v>
      </c>
      <c r="S798" s="94">
        <f t="shared" ca="1" si="222"/>
        <v>2.2600865874275611</v>
      </c>
      <c r="T798" s="4">
        <f t="shared" ca="1" si="223"/>
        <v>0</v>
      </c>
      <c r="U798" s="46">
        <f t="shared" ca="1" si="224"/>
        <v>1598.040960572893</v>
      </c>
      <c r="V798" s="4">
        <f t="shared" ca="1" si="225"/>
        <v>0</v>
      </c>
      <c r="W798" s="13">
        <f t="shared" ca="1" si="226"/>
        <v>2181.4127999999996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 s="44">
        <f t="shared" ca="1" si="217"/>
        <v>7</v>
      </c>
      <c r="O799" s="94">
        <f t="shared" ca="1" si="218"/>
        <v>2.0344056070903553</v>
      </c>
      <c r="P799" s="94">
        <f t="shared" ca="1" si="219"/>
        <v>20.344056070903559</v>
      </c>
      <c r="Q799" s="94">
        <f t="shared" ca="1" si="220"/>
        <v>20.344056070903559</v>
      </c>
      <c r="R799" s="94">
        <f t="shared" ca="1" si="221"/>
        <v>2.0344056070903558</v>
      </c>
      <c r="S799" s="94">
        <f t="shared" ca="1" si="222"/>
        <v>2.0344056070903553</v>
      </c>
      <c r="T799" s="4">
        <f t="shared" ca="1" si="223"/>
        <v>0</v>
      </c>
      <c r="U799" s="46">
        <f t="shared" ca="1" si="224"/>
        <v>1516.6970069562751</v>
      </c>
      <c r="V799" s="4">
        <f t="shared" ca="1" si="225"/>
        <v>0</v>
      </c>
      <c r="W799" s="13">
        <f t="shared" ca="1" si="226"/>
        <v>16819.840799999998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132</v>
      </c>
      <c r="M800" s="7">
        <f t="shared" ca="1" si="216"/>
        <v>868</v>
      </c>
      <c r="N800" s="44">
        <f t="shared" ca="1" si="217"/>
        <v>8</v>
      </c>
      <c r="O800" s="94">
        <f t="shared" ca="1" si="218"/>
        <v>2.2600865874275611</v>
      </c>
      <c r="P800" s="94">
        <f t="shared" ca="1" si="219"/>
        <v>22.600865874275616</v>
      </c>
      <c r="Q800" s="94">
        <f t="shared" ca="1" si="220"/>
        <v>21.021099011915176</v>
      </c>
      <c r="R800" s="94">
        <f t="shared" ca="1" si="221"/>
        <v>2.1810982443095397</v>
      </c>
      <c r="S800" s="94">
        <f t="shared" ca="1" si="222"/>
        <v>2.2600865874275611</v>
      </c>
      <c r="T800" s="4">
        <f t="shared" ca="1" si="223"/>
        <v>0</v>
      </c>
      <c r="U800" s="46">
        <f t="shared" ca="1" si="224"/>
        <v>1616.040960572893</v>
      </c>
      <c r="V800" s="4">
        <f t="shared" ca="1" si="225"/>
        <v>0</v>
      </c>
      <c r="W800" s="13">
        <f t="shared" ca="1" si="226"/>
        <v>14417.006399999998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110</v>
      </c>
      <c r="M801" s="7">
        <f t="shared" ca="1" si="216"/>
        <v>890</v>
      </c>
      <c r="N801" s="44">
        <f t="shared" ca="1" si="217"/>
        <v>8</v>
      </c>
      <c r="O801" s="94">
        <f t="shared" ca="1" si="218"/>
        <v>2.2600865874275611</v>
      </c>
      <c r="P801" s="94">
        <f t="shared" ca="1" si="219"/>
        <v>22.600865874275616</v>
      </c>
      <c r="Q801" s="94">
        <f t="shared" ca="1" si="220"/>
        <v>22.600865874275616</v>
      </c>
      <c r="R801" s="94">
        <f t="shared" ca="1" si="221"/>
        <v>2.2600865874275615</v>
      </c>
      <c r="S801" s="94">
        <f t="shared" ca="1" si="222"/>
        <v>2.2600865874275611</v>
      </c>
      <c r="T801" s="4">
        <f t="shared" ca="1" si="223"/>
        <v>0</v>
      </c>
      <c r="U801" s="46">
        <f t="shared" ca="1" si="224"/>
        <v>1594.040960572893</v>
      </c>
      <c r="V801" s="4">
        <f t="shared" ca="1" si="225"/>
        <v>0</v>
      </c>
      <c r="W801" s="13">
        <f t="shared" ca="1" si="226"/>
        <v>12014.171999999999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88</v>
      </c>
      <c r="M802" s="7">
        <f t="shared" ca="1" si="216"/>
        <v>912</v>
      </c>
      <c r="N802" s="44">
        <f t="shared" ca="1" si="217"/>
        <v>8</v>
      </c>
      <c r="O802" s="94">
        <f t="shared" ca="1" si="218"/>
        <v>2.2600865874275611</v>
      </c>
      <c r="P802" s="94">
        <f t="shared" ca="1" si="219"/>
        <v>22.600865874275616</v>
      </c>
      <c r="Q802" s="94">
        <f t="shared" ca="1" si="220"/>
        <v>22.600865874275616</v>
      </c>
      <c r="R802" s="94">
        <f t="shared" ca="1" si="221"/>
        <v>2.2600865874275615</v>
      </c>
      <c r="S802" s="94">
        <f t="shared" ca="1" si="222"/>
        <v>2.2600865874275611</v>
      </c>
      <c r="T802" s="4">
        <f t="shared" ca="1" si="223"/>
        <v>0</v>
      </c>
      <c r="U802" s="46">
        <f t="shared" ca="1" si="224"/>
        <v>1572.040960572893</v>
      </c>
      <c r="V802" s="4">
        <f t="shared" ca="1" si="225"/>
        <v>0</v>
      </c>
      <c r="W802" s="13">
        <f t="shared" ca="1" si="226"/>
        <v>9611.3375999999989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66</v>
      </c>
      <c r="M803" s="7">
        <f t="shared" ca="1" si="216"/>
        <v>934</v>
      </c>
      <c r="N803" s="44">
        <f t="shared" ca="1" si="217"/>
        <v>8</v>
      </c>
      <c r="O803" s="94">
        <f t="shared" ca="1" si="218"/>
        <v>2.2600865874275611</v>
      </c>
      <c r="P803" s="94">
        <f t="shared" ca="1" si="219"/>
        <v>22.600865874275616</v>
      </c>
      <c r="Q803" s="94">
        <f t="shared" ca="1" si="220"/>
        <v>22.600865874275616</v>
      </c>
      <c r="R803" s="94">
        <f t="shared" ca="1" si="221"/>
        <v>2.2600865874275615</v>
      </c>
      <c r="S803" s="94">
        <f t="shared" ca="1" si="222"/>
        <v>2.2600865874275611</v>
      </c>
      <c r="T803" s="4">
        <f t="shared" ca="1" si="223"/>
        <v>0</v>
      </c>
      <c r="U803" s="46">
        <f t="shared" ca="1" si="224"/>
        <v>1550.040960572893</v>
      </c>
      <c r="V803" s="4">
        <f t="shared" ca="1" si="225"/>
        <v>0</v>
      </c>
      <c r="W803" s="13">
        <f t="shared" ca="1" si="226"/>
        <v>7208.5031999999992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44</v>
      </c>
      <c r="M804" s="7">
        <f t="shared" ca="1" si="216"/>
        <v>956</v>
      </c>
      <c r="N804" s="44">
        <f t="shared" ca="1" si="217"/>
        <v>8</v>
      </c>
      <c r="O804" s="94">
        <f t="shared" ca="1" si="218"/>
        <v>2.2600865874275611</v>
      </c>
      <c r="P804" s="94">
        <f t="shared" ca="1" si="219"/>
        <v>22.600865874275616</v>
      </c>
      <c r="Q804" s="94">
        <f t="shared" ca="1" si="220"/>
        <v>22.600865874275616</v>
      </c>
      <c r="R804" s="94">
        <f t="shared" ca="1" si="221"/>
        <v>2.2600865874275615</v>
      </c>
      <c r="S804" s="94">
        <f t="shared" ca="1" si="222"/>
        <v>2.2600865874275611</v>
      </c>
      <c r="T804" s="4">
        <f t="shared" ca="1" si="223"/>
        <v>0</v>
      </c>
      <c r="U804" s="46">
        <f t="shared" ca="1" si="224"/>
        <v>1528.040960572893</v>
      </c>
      <c r="V804" s="4">
        <f t="shared" ca="1" si="225"/>
        <v>0</v>
      </c>
      <c r="W804" s="13">
        <f t="shared" ca="1" si="226"/>
        <v>4805.6687999999995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22</v>
      </c>
      <c r="M805" s="7">
        <f t="shared" ca="1" si="216"/>
        <v>978</v>
      </c>
      <c r="N805" s="44">
        <f t="shared" ca="1" si="217"/>
        <v>9</v>
      </c>
      <c r="O805" s="94">
        <f t="shared" ca="1" si="218"/>
        <v>2.4661453746567612</v>
      </c>
      <c r="P805" s="94">
        <f t="shared" ca="1" si="219"/>
        <v>22.806924661504816</v>
      </c>
      <c r="Q805" s="94">
        <f t="shared" ca="1" si="220"/>
        <v>22.600865874275616</v>
      </c>
      <c r="R805" s="94">
        <f t="shared" ca="1" si="221"/>
        <v>2.270389526789022</v>
      </c>
      <c r="S805" s="94">
        <f t="shared" ca="1" si="222"/>
        <v>2.4661453746567612</v>
      </c>
      <c r="T805" s="4">
        <f t="shared" ca="1" si="223"/>
        <v>0</v>
      </c>
      <c r="U805" s="46">
        <f t="shared" ca="1" si="224"/>
        <v>1616.8344704312622</v>
      </c>
      <c r="V805" s="4">
        <f t="shared" ca="1" si="225"/>
        <v>0</v>
      </c>
      <c r="W805" s="13">
        <f t="shared" ca="1" si="226"/>
        <v>2402.8343999999997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2.4661453746567612</v>
      </c>
      <c r="P806" s="94">
        <f t="shared" ca="1" si="219"/>
        <v>24.661453746567613</v>
      </c>
      <c r="Q806" s="94">
        <f t="shared" ca="1" si="220"/>
        <v>24.661453746567613</v>
      </c>
      <c r="R806" s="94">
        <f t="shared" ca="1" si="221"/>
        <v>2.4661453746567612</v>
      </c>
      <c r="S806" s="94">
        <f t="shared" ca="1" si="222"/>
        <v>2.4661453746567612</v>
      </c>
      <c r="T806" s="4">
        <f t="shared" ca="1" si="223"/>
        <v>0</v>
      </c>
      <c r="U806" s="46">
        <f t="shared" ca="1" si="224"/>
        <v>1594.8344704312622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382</v>
      </c>
      <c r="M807" s="7">
        <f t="shared" ref="M807:M870" ca="1" si="235">MAX(Set2MinTP-(L807+Set2Regain), 0)</f>
        <v>618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1.8400154947923648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17.425868077386049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15.15253204613165</v>
      </c>
      <c r="R807" s="94">
        <f t="shared" ref="R807:R870" ca="1" si="240">(P807+Q807)/20</f>
        <v>1.6289200061758848</v>
      </c>
      <c r="S807" s="94">
        <f t="shared" ref="S807:S870" ca="1" si="241">R807*Set2ConserveTP + O807*(1-Set2ConserveTP)</f>
        <v>1.8400154947923648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1640.1775001065089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21644.371439999995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360</v>
      </c>
      <c r="M808" s="7">
        <f t="shared" ca="1" si="235"/>
        <v>640</v>
      </c>
      <c r="N808" s="44">
        <f t="shared" ca="1" si="236"/>
        <v>6</v>
      </c>
      <c r="O808" s="94">
        <f t="shared" ca="1" si="237"/>
        <v>1.8400154947923648</v>
      </c>
      <c r="P808" s="94">
        <f t="shared" ca="1" si="238"/>
        <v>18.400154947923649</v>
      </c>
      <c r="Q808" s="94">
        <f t="shared" ca="1" si="239"/>
        <v>18.400154947923649</v>
      </c>
      <c r="R808" s="94">
        <f t="shared" ca="1" si="240"/>
        <v>1.840015494792365</v>
      </c>
      <c r="S808" s="94">
        <f t="shared" ca="1" si="241"/>
        <v>1.8400154947923648</v>
      </c>
      <c r="T808" s="4">
        <f t="shared" ca="1" si="242"/>
        <v>0.17701464017927088</v>
      </c>
      <c r="U808" s="46">
        <f t="shared" ca="1" si="243"/>
        <v>1618.1775001065089</v>
      </c>
      <c r="V808" s="4">
        <f t="shared" ca="1" si="244"/>
        <v>155.67320424107024</v>
      </c>
      <c r="W808" s="13">
        <f t="shared" ca="1" si="245"/>
        <v>19241.537039999996</v>
      </c>
      <c r="X808" s="4">
        <f t="shared" ca="1" si="246"/>
        <v>1851.0897137939935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338</v>
      </c>
      <c r="M809" s="7">
        <f t="shared" ca="1" si="235"/>
        <v>662</v>
      </c>
      <c r="N809" s="44">
        <f t="shared" ca="1" si="236"/>
        <v>6</v>
      </c>
      <c r="O809" s="94">
        <f t="shared" ca="1" si="237"/>
        <v>1.8400154947923648</v>
      </c>
      <c r="P809" s="94">
        <f t="shared" ca="1" si="238"/>
        <v>18.400154947923649</v>
      </c>
      <c r="Q809" s="94">
        <f t="shared" ca="1" si="239"/>
        <v>18.400154947923649</v>
      </c>
      <c r="R809" s="94">
        <f t="shared" ca="1" si="240"/>
        <v>1.840015494792365</v>
      </c>
      <c r="S809" s="94">
        <f t="shared" ca="1" si="241"/>
        <v>1.8400154947923648</v>
      </c>
      <c r="T809" s="4">
        <f t="shared" ca="1" si="242"/>
        <v>1.072816001086491E-2</v>
      </c>
      <c r="U809" s="46">
        <f t="shared" ca="1" si="243"/>
        <v>1596.1775001065089</v>
      </c>
      <c r="V809" s="4">
        <f t="shared" ca="1" si="244"/>
        <v>9.3064692527588306</v>
      </c>
      <c r="W809" s="13">
        <f t="shared" ca="1" si="245"/>
        <v>16838.702639999996</v>
      </c>
      <c r="X809" s="4">
        <f t="shared" ca="1" si="246"/>
        <v>98.177595139044456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316</v>
      </c>
      <c r="M810" s="7">
        <f t="shared" ca="1" si="235"/>
        <v>684</v>
      </c>
      <c r="N810" s="44">
        <f t="shared" ca="1" si="236"/>
        <v>6</v>
      </c>
      <c r="O810" s="94">
        <f t="shared" ca="1" si="237"/>
        <v>1.8400154947923648</v>
      </c>
      <c r="P810" s="94">
        <f t="shared" ca="1" si="238"/>
        <v>18.400154947923649</v>
      </c>
      <c r="Q810" s="94">
        <f t="shared" ca="1" si="239"/>
        <v>18.400154947923649</v>
      </c>
      <c r="R810" s="94">
        <f t="shared" ca="1" si="240"/>
        <v>1.840015494792365</v>
      </c>
      <c r="S810" s="94">
        <f t="shared" ca="1" si="241"/>
        <v>1.8400154947923648</v>
      </c>
      <c r="T810" s="4">
        <f t="shared" ca="1" si="242"/>
        <v>2.7091313158749802E-4</v>
      </c>
      <c r="U810" s="46">
        <f t="shared" ca="1" si="243"/>
        <v>1574.1775001065089</v>
      </c>
      <c r="V810" s="4">
        <f t="shared" ca="1" si="244"/>
        <v>0.23177269834706335</v>
      </c>
      <c r="W810" s="13">
        <f t="shared" ca="1" si="245"/>
        <v>14435.868239999998</v>
      </c>
      <c r="X810" s="4">
        <f t="shared" ca="1" si="246"/>
        <v>2.1254529014301706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294</v>
      </c>
      <c r="M811" s="7">
        <f t="shared" ca="1" si="235"/>
        <v>706</v>
      </c>
      <c r="N811" s="44">
        <f t="shared" ca="1" si="236"/>
        <v>6</v>
      </c>
      <c r="O811" s="94">
        <f t="shared" ca="1" si="237"/>
        <v>1.8400154947923648</v>
      </c>
      <c r="P811" s="94">
        <f t="shared" ca="1" si="238"/>
        <v>18.400154947923649</v>
      </c>
      <c r="Q811" s="94">
        <f t="shared" ca="1" si="239"/>
        <v>18.400154947923649</v>
      </c>
      <c r="R811" s="94">
        <f t="shared" ca="1" si="240"/>
        <v>1.840015494792365</v>
      </c>
      <c r="S811" s="94">
        <f t="shared" ca="1" si="241"/>
        <v>1.8400154947923648</v>
      </c>
      <c r="T811" s="4">
        <f t="shared" ca="1" si="242"/>
        <v>3.6486617048821309E-6</v>
      </c>
      <c r="U811" s="46">
        <f t="shared" ca="1" si="243"/>
        <v>1552.1775001065089</v>
      </c>
      <c r="V811" s="4">
        <f t="shared" ca="1" si="244"/>
        <v>3.0778928872321138E-3</v>
      </c>
      <c r="W811" s="13">
        <f t="shared" ca="1" si="245"/>
        <v>12033.033839999998</v>
      </c>
      <c r="X811" s="4">
        <f t="shared" ca="1" si="246"/>
        <v>2.3860923937769955E-2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272</v>
      </c>
      <c r="M812" s="7">
        <f t="shared" ca="1" si="235"/>
        <v>728</v>
      </c>
      <c r="N812" s="44">
        <f t="shared" ca="1" si="236"/>
        <v>6</v>
      </c>
      <c r="O812" s="94">
        <f t="shared" ca="1" si="237"/>
        <v>1.8400154947923648</v>
      </c>
      <c r="P812" s="94">
        <f t="shared" ca="1" si="238"/>
        <v>18.400154947923649</v>
      </c>
      <c r="Q812" s="94">
        <f t="shared" ca="1" si="239"/>
        <v>18.400154947923649</v>
      </c>
      <c r="R812" s="94">
        <f t="shared" ca="1" si="240"/>
        <v>1.840015494792365</v>
      </c>
      <c r="S812" s="94">
        <f t="shared" ca="1" si="241"/>
        <v>1.8400154947923648</v>
      </c>
      <c r="T812" s="4">
        <f t="shared" ca="1" si="242"/>
        <v>2.7641376552137391E-8</v>
      </c>
      <c r="U812" s="46">
        <f t="shared" ca="1" si="243"/>
        <v>1530.1775001065089</v>
      </c>
      <c r="V812" s="4">
        <f t="shared" ca="1" si="244"/>
        <v>2.2986878421273918E-5</v>
      </c>
      <c r="W812" s="13">
        <f t="shared" ca="1" si="245"/>
        <v>9630.1994399999985</v>
      </c>
      <c r="X812" s="4">
        <f t="shared" ca="1" si="246"/>
        <v>1.446683301018945E-4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250</v>
      </c>
      <c r="M813" s="7">
        <f t="shared" ca="1" si="235"/>
        <v>750</v>
      </c>
      <c r="N813" s="44">
        <f t="shared" ca="1" si="236"/>
        <v>7</v>
      </c>
      <c r="O813" s="94">
        <f t="shared" ca="1" si="237"/>
        <v>2.0344056070903553</v>
      </c>
      <c r="P813" s="94">
        <f t="shared" ca="1" si="238"/>
        <v>20.344056070903559</v>
      </c>
      <c r="Q813" s="94">
        <f t="shared" ca="1" si="239"/>
        <v>19.760885734009584</v>
      </c>
      <c r="R813" s="94">
        <f t="shared" ca="1" si="240"/>
        <v>2.0052470902456569</v>
      </c>
      <c r="S813" s="94">
        <f t="shared" ca="1" si="241"/>
        <v>2.0344056070903553</v>
      </c>
      <c r="T813" s="4">
        <f t="shared" ca="1" si="242"/>
        <v>1.234811108917569E-10</v>
      </c>
      <c r="U813" s="46">
        <f t="shared" ca="1" si="243"/>
        <v>1612.6970069562751</v>
      </c>
      <c r="V813" s="4">
        <f t="shared" ca="1" si="244"/>
        <v>9.7884914029303421E-8</v>
      </c>
      <c r="W813" s="13">
        <f t="shared" ca="1" si="245"/>
        <v>7227.3650399999988</v>
      </c>
      <c r="X813" s="4">
        <f t="shared" ca="1" si="246"/>
        <v>4.3867509057637504E-7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228</v>
      </c>
      <c r="M814" s="7">
        <f t="shared" ca="1" si="235"/>
        <v>772</v>
      </c>
      <c r="N814" s="44">
        <f t="shared" ca="1" si="236"/>
        <v>7</v>
      </c>
      <c r="O814" s="94">
        <f t="shared" ca="1" si="237"/>
        <v>2.0344056070903553</v>
      </c>
      <c r="P814" s="94">
        <f t="shared" ca="1" si="238"/>
        <v>20.344056070903559</v>
      </c>
      <c r="Q814" s="94">
        <f t="shared" ca="1" si="239"/>
        <v>20.344056070903559</v>
      </c>
      <c r="R814" s="94">
        <f t="shared" ca="1" si="240"/>
        <v>2.0344056070903558</v>
      </c>
      <c r="S814" s="94">
        <f t="shared" ca="1" si="241"/>
        <v>2.0344056070903553</v>
      </c>
      <c r="T814" s="4">
        <f t="shared" ca="1" si="242"/>
        <v>2.0788065806693101E-13</v>
      </c>
      <c r="U814" s="46">
        <f t="shared" ca="1" si="243"/>
        <v>1590.6970069562751</v>
      </c>
      <c r="V814" s="4">
        <f t="shared" ca="1" si="244"/>
        <v>1.6254140248074999E-10</v>
      </c>
      <c r="W814" s="13">
        <f t="shared" ca="1" si="245"/>
        <v>4824.530639999999</v>
      </c>
      <c r="X814" s="4">
        <f t="shared" ca="1" si="246"/>
        <v>4.9298261900765983E-10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268</v>
      </c>
      <c r="M815" s="7">
        <f t="shared" ca="1" si="235"/>
        <v>732</v>
      </c>
      <c r="N815" s="44">
        <f t="shared" ca="1" si="236"/>
        <v>6</v>
      </c>
      <c r="O815" s="94">
        <f t="shared" ca="1" si="237"/>
        <v>1.8400154947923648</v>
      </c>
      <c r="P815" s="94">
        <f t="shared" ca="1" si="238"/>
        <v>18.400154947923649</v>
      </c>
      <c r="Q815" s="94">
        <f t="shared" ca="1" si="239"/>
        <v>18.400154947923649</v>
      </c>
      <c r="R815" s="94">
        <f t="shared" ca="1" si="240"/>
        <v>1.840015494792365</v>
      </c>
      <c r="S815" s="94">
        <f t="shared" ca="1" si="241"/>
        <v>1.8400154947923648</v>
      </c>
      <c r="T815" s="4">
        <f t="shared" ca="1" si="242"/>
        <v>0</v>
      </c>
      <c r="U815" s="46">
        <f t="shared" ca="1" si="243"/>
        <v>1526.1775001065089</v>
      </c>
      <c r="V815" s="4">
        <f t="shared" ca="1" si="244"/>
        <v>0</v>
      </c>
      <c r="W815" s="13">
        <f t="shared" ca="1" si="245"/>
        <v>19462.958639999997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246</v>
      </c>
      <c r="M816" s="7">
        <f t="shared" ca="1" si="235"/>
        <v>754</v>
      </c>
      <c r="N816" s="44">
        <f t="shared" ca="1" si="236"/>
        <v>7</v>
      </c>
      <c r="O816" s="94">
        <f t="shared" ca="1" si="237"/>
        <v>2.0344056070903553</v>
      </c>
      <c r="P816" s="94">
        <f t="shared" ca="1" si="238"/>
        <v>20.344056070903559</v>
      </c>
      <c r="Q816" s="94">
        <f t="shared" ca="1" si="239"/>
        <v>20.344056070903559</v>
      </c>
      <c r="R816" s="94">
        <f t="shared" ca="1" si="240"/>
        <v>2.0344056070903558</v>
      </c>
      <c r="S816" s="94">
        <f t="shared" ca="1" si="241"/>
        <v>2.0344056070903553</v>
      </c>
      <c r="T816" s="4">
        <f t="shared" ca="1" si="242"/>
        <v>1.9769243738831464E-3</v>
      </c>
      <c r="U816" s="46">
        <f t="shared" ca="1" si="243"/>
        <v>1608.6970069562751</v>
      </c>
      <c r="V816" s="4">
        <f t="shared" ca="1" si="244"/>
        <v>1.563243982498264</v>
      </c>
      <c r="W816" s="13">
        <f t="shared" ca="1" si="245"/>
        <v>17060.124239999997</v>
      </c>
      <c r="X816" s="4">
        <f t="shared" ca="1" si="246"/>
        <v>16.578097953518252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224</v>
      </c>
      <c r="M817" s="7">
        <f t="shared" ca="1" si="235"/>
        <v>776</v>
      </c>
      <c r="N817" s="44">
        <f t="shared" ca="1" si="236"/>
        <v>7</v>
      </c>
      <c r="O817" s="94">
        <f t="shared" ca="1" si="237"/>
        <v>2.0344056070903553</v>
      </c>
      <c r="P817" s="94">
        <f t="shared" ca="1" si="238"/>
        <v>20.344056070903559</v>
      </c>
      <c r="Q817" s="94">
        <f t="shared" ca="1" si="239"/>
        <v>20.344056070903559</v>
      </c>
      <c r="R817" s="94">
        <f t="shared" ca="1" si="240"/>
        <v>2.0344056070903558</v>
      </c>
      <c r="S817" s="94">
        <f t="shared" ca="1" si="241"/>
        <v>2.0344056070903553</v>
      </c>
      <c r="T817" s="4">
        <f t="shared" ca="1" si="242"/>
        <v>1.1981359841716048E-4</v>
      </c>
      <c r="U817" s="46">
        <f t="shared" ca="1" si="243"/>
        <v>1586.6970069562751</v>
      </c>
      <c r="V817" s="4">
        <f t="shared" ca="1" si="244"/>
        <v>9.3446398957317781E-2</v>
      </c>
      <c r="W817" s="13">
        <f t="shared" ca="1" si="245"/>
        <v>14657.289839999998</v>
      </c>
      <c r="X817" s="4">
        <f t="shared" ca="1" si="246"/>
        <v>0.86322148968383638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202</v>
      </c>
      <c r="M818" s="7">
        <f t="shared" ca="1" si="235"/>
        <v>798</v>
      </c>
      <c r="N818" s="44">
        <f t="shared" ca="1" si="236"/>
        <v>7</v>
      </c>
      <c r="O818" s="94">
        <f t="shared" ca="1" si="237"/>
        <v>2.0344056070903553</v>
      </c>
      <c r="P818" s="94">
        <f t="shared" ca="1" si="238"/>
        <v>20.344056070903559</v>
      </c>
      <c r="Q818" s="94">
        <f t="shared" ca="1" si="239"/>
        <v>20.344056070903559</v>
      </c>
      <c r="R818" s="94">
        <f t="shared" ca="1" si="240"/>
        <v>2.0344056070903558</v>
      </c>
      <c r="S818" s="94">
        <f t="shared" ca="1" si="241"/>
        <v>2.0344056070903553</v>
      </c>
      <c r="T818" s="4">
        <f t="shared" ca="1" si="242"/>
        <v>3.0255959196252683E-6</v>
      </c>
      <c r="U818" s="46">
        <f t="shared" ca="1" si="243"/>
        <v>1564.6970069562751</v>
      </c>
      <c r="V818" s="4">
        <f t="shared" ca="1" si="244"/>
        <v>2.3270388477092492E-3</v>
      </c>
      <c r="W818" s="13">
        <f t="shared" ca="1" si="245"/>
        <v>12254.455439999998</v>
      </c>
      <c r="X818" s="4">
        <f t="shared" ca="1" si="246"/>
        <v>1.8224994193523643E-2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180</v>
      </c>
      <c r="M819" s="7">
        <f t="shared" ca="1" si="235"/>
        <v>820</v>
      </c>
      <c r="N819" s="44">
        <f t="shared" ca="1" si="236"/>
        <v>7</v>
      </c>
      <c r="O819" s="94">
        <f t="shared" ca="1" si="237"/>
        <v>2.0344056070903553</v>
      </c>
      <c r="P819" s="94">
        <f t="shared" ca="1" si="238"/>
        <v>20.344056070903559</v>
      </c>
      <c r="Q819" s="94">
        <f t="shared" ca="1" si="239"/>
        <v>20.344056070903559</v>
      </c>
      <c r="R819" s="94">
        <f t="shared" ca="1" si="240"/>
        <v>2.0344056070903558</v>
      </c>
      <c r="S819" s="94">
        <f t="shared" ca="1" si="241"/>
        <v>2.0344056070903553</v>
      </c>
      <c r="T819" s="4">
        <f t="shared" ca="1" si="242"/>
        <v>4.0748766594279727E-8</v>
      </c>
      <c r="U819" s="46">
        <f t="shared" ca="1" si="243"/>
        <v>1542.6970069562751</v>
      </c>
      <c r="V819" s="4">
        <f t="shared" ca="1" si="244"/>
        <v>3.0899934626145184E-5</v>
      </c>
      <c r="W819" s="13">
        <f t="shared" ca="1" si="245"/>
        <v>9851.6210399999982</v>
      </c>
      <c r="X819" s="4">
        <f t="shared" ca="1" si="246"/>
        <v>1.9732614034052149E-4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158</v>
      </c>
      <c r="M820" s="7">
        <f t="shared" ca="1" si="235"/>
        <v>842</v>
      </c>
      <c r="N820" s="44">
        <f t="shared" ca="1" si="236"/>
        <v>7</v>
      </c>
      <c r="O820" s="94">
        <f t="shared" ca="1" si="237"/>
        <v>2.0344056070903553</v>
      </c>
      <c r="P820" s="94">
        <f t="shared" ca="1" si="238"/>
        <v>20.344056070903559</v>
      </c>
      <c r="Q820" s="94">
        <f t="shared" ca="1" si="239"/>
        <v>20.344056070903559</v>
      </c>
      <c r="R820" s="94">
        <f t="shared" ca="1" si="240"/>
        <v>2.0344056070903558</v>
      </c>
      <c r="S820" s="94">
        <f t="shared" ca="1" si="241"/>
        <v>2.0344056070903553</v>
      </c>
      <c r="T820" s="4">
        <f t="shared" ca="1" si="242"/>
        <v>3.087027772293923E-10</v>
      </c>
      <c r="U820" s="46">
        <f t="shared" ca="1" si="243"/>
        <v>1520.6970069562751</v>
      </c>
      <c r="V820" s="4">
        <f t="shared" ca="1" si="244"/>
        <v>2.307521114450885E-7</v>
      </c>
      <c r="W820" s="13">
        <f t="shared" ca="1" si="245"/>
        <v>7448.7866399999994</v>
      </c>
      <c r="X820" s="4">
        <f t="shared" ca="1" si="246"/>
        <v>1.1302864653651467E-6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136</v>
      </c>
      <c r="M821" s="7">
        <f t="shared" ca="1" si="235"/>
        <v>864</v>
      </c>
      <c r="N821" s="44">
        <f t="shared" ca="1" si="236"/>
        <v>8</v>
      </c>
      <c r="O821" s="94">
        <f t="shared" ca="1" si="237"/>
        <v>2.2600865874275611</v>
      </c>
      <c r="P821" s="94">
        <f t="shared" ca="1" si="238"/>
        <v>22.37518489393841</v>
      </c>
      <c r="Q821" s="94">
        <f t="shared" ca="1" si="239"/>
        <v>20.344056070903559</v>
      </c>
      <c r="R821" s="94">
        <f t="shared" ca="1" si="240"/>
        <v>2.1359620482420985</v>
      </c>
      <c r="S821" s="94">
        <f t="shared" ca="1" si="241"/>
        <v>2.2600865874275611</v>
      </c>
      <c r="T821" s="4">
        <f t="shared" ca="1" si="242"/>
        <v>1.3856478337807266E-12</v>
      </c>
      <c r="U821" s="46">
        <f t="shared" ca="1" si="243"/>
        <v>1620.040960572893</v>
      </c>
      <c r="V821" s="4">
        <f t="shared" ca="1" si="244"/>
        <v>9.9323904674330357E-10</v>
      </c>
      <c r="W821" s="13">
        <f t="shared" ca="1" si="245"/>
        <v>5045.9522399999996</v>
      </c>
      <c r="X821" s="4">
        <f t="shared" ca="1" si="246"/>
        <v>3.0936481945478137E-9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114</v>
      </c>
      <c r="M822" s="7">
        <f t="shared" ca="1" si="235"/>
        <v>886</v>
      </c>
      <c r="N822" s="44">
        <f t="shared" ca="1" si="236"/>
        <v>8</v>
      </c>
      <c r="O822" s="94">
        <f t="shared" ca="1" si="237"/>
        <v>2.2600865874275611</v>
      </c>
      <c r="P822" s="94">
        <f t="shared" ca="1" si="238"/>
        <v>22.600865874275616</v>
      </c>
      <c r="Q822" s="94">
        <f t="shared" ca="1" si="239"/>
        <v>22.600865874275616</v>
      </c>
      <c r="R822" s="94">
        <f t="shared" ca="1" si="240"/>
        <v>2.2600865874275615</v>
      </c>
      <c r="S822" s="94">
        <f t="shared" ca="1" si="241"/>
        <v>2.2600865874275611</v>
      </c>
      <c r="T822" s="4">
        <f t="shared" ca="1" si="242"/>
        <v>2.3327404609103159E-15</v>
      </c>
      <c r="U822" s="46">
        <f t="shared" ca="1" si="243"/>
        <v>1598.040960572893</v>
      </c>
      <c r="V822" s="4">
        <f t="shared" ca="1" si="244"/>
        <v>1.64941238431196E-12</v>
      </c>
      <c r="W822" s="13">
        <f t="shared" ca="1" si="245"/>
        <v>2643.1178399999999</v>
      </c>
      <c r="X822" s="4">
        <f t="shared" ca="1" si="246"/>
        <v>2.7280848276435773E-12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268</v>
      </c>
      <c r="M823" s="7">
        <f t="shared" ca="1" si="235"/>
        <v>732</v>
      </c>
      <c r="N823" s="44">
        <f t="shared" ca="1" si="236"/>
        <v>6</v>
      </c>
      <c r="O823" s="94">
        <f t="shared" ca="1" si="237"/>
        <v>1.8400154947923648</v>
      </c>
      <c r="P823" s="94">
        <f t="shared" ca="1" si="238"/>
        <v>18.400154947923649</v>
      </c>
      <c r="Q823" s="94">
        <f t="shared" ca="1" si="239"/>
        <v>18.400154947923649</v>
      </c>
      <c r="R823" s="94">
        <f t="shared" ca="1" si="240"/>
        <v>1.840015494792365</v>
      </c>
      <c r="S823" s="94">
        <f t="shared" ca="1" si="241"/>
        <v>1.8400154947923648</v>
      </c>
      <c r="T823" s="4">
        <f t="shared" ca="1" si="242"/>
        <v>0</v>
      </c>
      <c r="U823" s="46">
        <f t="shared" ca="1" si="243"/>
        <v>1526.1775001065089</v>
      </c>
      <c r="V823" s="4">
        <f t="shared" ca="1" si="244"/>
        <v>0</v>
      </c>
      <c r="W823" s="13">
        <f t="shared" ca="1" si="245"/>
        <v>19001.253599999996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246</v>
      </c>
      <c r="M824" s="7">
        <f t="shared" ca="1" si="235"/>
        <v>754</v>
      </c>
      <c r="N824" s="44">
        <f t="shared" ca="1" si="236"/>
        <v>7</v>
      </c>
      <c r="O824" s="94">
        <f t="shared" ca="1" si="237"/>
        <v>2.0344056070903553</v>
      </c>
      <c r="P824" s="94">
        <f t="shared" ca="1" si="238"/>
        <v>20.344056070903559</v>
      </c>
      <c r="Q824" s="94">
        <f t="shared" ca="1" si="239"/>
        <v>20.344056070903559</v>
      </c>
      <c r="R824" s="94">
        <f t="shared" ca="1" si="240"/>
        <v>2.0344056070903558</v>
      </c>
      <c r="S824" s="94">
        <f t="shared" ca="1" si="241"/>
        <v>2.0344056070903553</v>
      </c>
      <c r="T824" s="4">
        <f t="shared" ca="1" si="242"/>
        <v>1.0300816474443754E-2</v>
      </c>
      <c r="U824" s="46">
        <f t="shared" ca="1" si="243"/>
        <v>1608.6970069562751</v>
      </c>
      <c r="V824" s="4">
        <f t="shared" ca="1" si="244"/>
        <v>8.1453239088067377</v>
      </c>
      <c r="W824" s="13">
        <f t="shared" ca="1" si="245"/>
        <v>16598.419199999997</v>
      </c>
      <c r="X824" s="4">
        <f t="shared" ca="1" si="246"/>
        <v>84.042862126013489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224</v>
      </c>
      <c r="M825" s="7">
        <f t="shared" ca="1" si="235"/>
        <v>776</v>
      </c>
      <c r="N825" s="44">
        <f t="shared" ca="1" si="236"/>
        <v>7</v>
      </c>
      <c r="O825" s="94">
        <f t="shared" ca="1" si="237"/>
        <v>2.0344056070903553</v>
      </c>
      <c r="P825" s="94">
        <f t="shared" ca="1" si="238"/>
        <v>20.344056070903559</v>
      </c>
      <c r="Q825" s="94">
        <f t="shared" ca="1" si="239"/>
        <v>20.344056070903559</v>
      </c>
      <c r="R825" s="94">
        <f t="shared" ca="1" si="240"/>
        <v>2.0344056070903558</v>
      </c>
      <c r="S825" s="94">
        <f t="shared" ca="1" si="241"/>
        <v>2.0344056070903553</v>
      </c>
      <c r="T825" s="4">
        <f t="shared" ca="1" si="242"/>
        <v>6.242919075420462E-4</v>
      </c>
      <c r="U825" s="46">
        <f t="shared" ca="1" si="243"/>
        <v>1586.6970069562751</v>
      </c>
      <c r="V825" s="4">
        <f t="shared" ca="1" si="244"/>
        <v>0.48690492088286597</v>
      </c>
      <c r="W825" s="13">
        <f t="shared" ca="1" si="245"/>
        <v>14195.584799999999</v>
      </c>
      <c r="X825" s="4">
        <f t="shared" ca="1" si="246"/>
        <v>4.356156256441774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202</v>
      </c>
      <c r="M826" s="7">
        <f t="shared" ca="1" si="235"/>
        <v>798</v>
      </c>
      <c r="N826" s="44">
        <f t="shared" ca="1" si="236"/>
        <v>7</v>
      </c>
      <c r="O826" s="94">
        <f t="shared" ca="1" si="237"/>
        <v>2.0344056070903553</v>
      </c>
      <c r="P826" s="94">
        <f t="shared" ca="1" si="238"/>
        <v>20.344056070903559</v>
      </c>
      <c r="Q826" s="94">
        <f t="shared" ca="1" si="239"/>
        <v>20.344056070903559</v>
      </c>
      <c r="R826" s="94">
        <f t="shared" ca="1" si="240"/>
        <v>2.0344056070903558</v>
      </c>
      <c r="S826" s="94">
        <f t="shared" ca="1" si="241"/>
        <v>2.0344056070903553</v>
      </c>
      <c r="T826" s="4">
        <f t="shared" ca="1" si="242"/>
        <v>1.5764947160152701E-5</v>
      </c>
      <c r="U826" s="46">
        <f t="shared" ca="1" si="243"/>
        <v>1564.6970069562751</v>
      </c>
      <c r="V826" s="4">
        <f t="shared" ca="1" si="244"/>
        <v>1.2125097153853445E-2</v>
      </c>
      <c r="W826" s="13">
        <f t="shared" ca="1" si="245"/>
        <v>11792.750399999999</v>
      </c>
      <c r="X826" s="4">
        <f t="shared" ca="1" si="246"/>
        <v>9.1383982761807522E-2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180</v>
      </c>
      <c r="M827" s="7">
        <f t="shared" ca="1" si="235"/>
        <v>820</v>
      </c>
      <c r="N827" s="44">
        <f t="shared" ca="1" si="236"/>
        <v>7</v>
      </c>
      <c r="O827" s="94">
        <f t="shared" ca="1" si="237"/>
        <v>2.0344056070903553</v>
      </c>
      <c r="P827" s="94">
        <f t="shared" ca="1" si="238"/>
        <v>20.344056070903559</v>
      </c>
      <c r="Q827" s="94">
        <f t="shared" ca="1" si="239"/>
        <v>20.344056070903559</v>
      </c>
      <c r="R827" s="94">
        <f t="shared" ca="1" si="240"/>
        <v>2.0344056070903558</v>
      </c>
      <c r="S827" s="94">
        <f t="shared" ca="1" si="241"/>
        <v>2.0344056070903553</v>
      </c>
      <c r="T827" s="4">
        <f t="shared" ca="1" si="242"/>
        <v>2.1232252067545737E-7</v>
      </c>
      <c r="U827" s="46">
        <f t="shared" ca="1" si="243"/>
        <v>1542.6970069562751</v>
      </c>
      <c r="V827" s="4">
        <f t="shared" ca="1" si="244"/>
        <v>1.6100492252570372E-4</v>
      </c>
      <c r="W827" s="13">
        <f t="shared" ca="1" si="245"/>
        <v>9389.9159999999993</v>
      </c>
      <c r="X827" s="4">
        <f t="shared" ca="1" si="246"/>
        <v>9.7998679668516095E-4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158</v>
      </c>
      <c r="M828" s="7">
        <f t="shared" ca="1" si="235"/>
        <v>842</v>
      </c>
      <c r="N828" s="44">
        <f t="shared" ca="1" si="236"/>
        <v>7</v>
      </c>
      <c r="O828" s="94">
        <f t="shared" ca="1" si="237"/>
        <v>2.0344056070903553</v>
      </c>
      <c r="P828" s="94">
        <f t="shared" ca="1" si="238"/>
        <v>20.344056070903559</v>
      </c>
      <c r="Q828" s="94">
        <f t="shared" ca="1" si="239"/>
        <v>20.344056070903559</v>
      </c>
      <c r="R828" s="94">
        <f t="shared" ca="1" si="240"/>
        <v>2.0344056070903558</v>
      </c>
      <c r="S828" s="94">
        <f t="shared" ca="1" si="241"/>
        <v>2.0344056070903553</v>
      </c>
      <c r="T828" s="4">
        <f t="shared" ca="1" si="242"/>
        <v>1.6085039445110429E-9</v>
      </c>
      <c r="U828" s="46">
        <f t="shared" ca="1" si="243"/>
        <v>1520.6970069562751</v>
      </c>
      <c r="V828" s="4">
        <f t="shared" ca="1" si="244"/>
        <v>1.2023399491086183E-6</v>
      </c>
      <c r="W828" s="13">
        <f t="shared" ca="1" si="245"/>
        <v>6987.0815999999995</v>
      </c>
      <c r="X828" s="4">
        <f t="shared" ca="1" si="246"/>
        <v>5.5243400210120313E-6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136</v>
      </c>
      <c r="M829" s="7">
        <f t="shared" ca="1" si="235"/>
        <v>864</v>
      </c>
      <c r="N829" s="44">
        <f t="shared" ca="1" si="236"/>
        <v>8</v>
      </c>
      <c r="O829" s="94">
        <f t="shared" ca="1" si="237"/>
        <v>2.2600865874275611</v>
      </c>
      <c r="P829" s="94">
        <f t="shared" ca="1" si="238"/>
        <v>22.37518489393841</v>
      </c>
      <c r="Q829" s="94">
        <f t="shared" ca="1" si="239"/>
        <v>20.344056070903559</v>
      </c>
      <c r="R829" s="94">
        <f t="shared" ca="1" si="240"/>
        <v>2.1359620482420985</v>
      </c>
      <c r="S829" s="94">
        <f t="shared" ca="1" si="241"/>
        <v>2.2600865874275611</v>
      </c>
      <c r="T829" s="4">
        <f t="shared" ca="1" si="242"/>
        <v>7.2199545023311476E-12</v>
      </c>
      <c r="U829" s="46">
        <f t="shared" ca="1" si="243"/>
        <v>1620.040960572893</v>
      </c>
      <c r="V829" s="4">
        <f t="shared" ca="1" si="244"/>
        <v>5.1752981909256293E-9</v>
      </c>
      <c r="W829" s="13">
        <f t="shared" ca="1" si="245"/>
        <v>4584.2471999999998</v>
      </c>
      <c r="X829" s="4">
        <f t="shared" ca="1" si="246"/>
        <v>1.4644596536945642E-8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114</v>
      </c>
      <c r="M830" s="7">
        <f t="shared" ca="1" si="235"/>
        <v>886</v>
      </c>
      <c r="N830" s="44">
        <f t="shared" ca="1" si="236"/>
        <v>8</v>
      </c>
      <c r="O830" s="94">
        <f t="shared" ca="1" si="237"/>
        <v>2.2600865874275611</v>
      </c>
      <c r="P830" s="94">
        <f t="shared" ca="1" si="238"/>
        <v>22.600865874275616</v>
      </c>
      <c r="Q830" s="94">
        <f t="shared" ca="1" si="239"/>
        <v>22.600865874275616</v>
      </c>
      <c r="R830" s="94">
        <f t="shared" ca="1" si="240"/>
        <v>2.2600865874275615</v>
      </c>
      <c r="S830" s="94">
        <f t="shared" ca="1" si="241"/>
        <v>2.2600865874275611</v>
      </c>
      <c r="T830" s="4">
        <f t="shared" ca="1" si="242"/>
        <v>1.2154805559480057E-14</v>
      </c>
      <c r="U830" s="46">
        <f t="shared" ca="1" si="243"/>
        <v>1598.040960572893</v>
      </c>
      <c r="V830" s="4">
        <f t="shared" ca="1" si="244"/>
        <v>8.5943066340465206E-12</v>
      </c>
      <c r="W830" s="13">
        <f t="shared" ca="1" si="245"/>
        <v>2181.4127999999996</v>
      </c>
      <c r="X830" s="4">
        <f t="shared" ca="1" si="246"/>
        <v>1.1731695845839262E-11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 s="44">
        <f t="shared" ca="1" si="236"/>
        <v>7</v>
      </c>
      <c r="O831" s="94">
        <f t="shared" ca="1" si="237"/>
        <v>2.0344056070903553</v>
      </c>
      <c r="P831" s="94">
        <f t="shared" ca="1" si="238"/>
        <v>20.344056070903559</v>
      </c>
      <c r="Q831" s="94">
        <f t="shared" ca="1" si="239"/>
        <v>20.344056070903559</v>
      </c>
      <c r="R831" s="94">
        <f t="shared" ca="1" si="240"/>
        <v>2.0344056070903558</v>
      </c>
      <c r="S831" s="94">
        <f t="shared" ca="1" si="241"/>
        <v>2.0344056070903553</v>
      </c>
      <c r="T831" s="4">
        <f t="shared" ca="1" si="242"/>
        <v>0</v>
      </c>
      <c r="U831" s="46">
        <f t="shared" ca="1" si="243"/>
        <v>1516.6970069562751</v>
      </c>
      <c r="V831" s="4">
        <f t="shared" ca="1" si="244"/>
        <v>0</v>
      </c>
      <c r="W831" s="13">
        <f t="shared" ca="1" si="245"/>
        <v>16819.840799999998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132</v>
      </c>
      <c r="M832" s="7">
        <f t="shared" ca="1" si="235"/>
        <v>868</v>
      </c>
      <c r="N832" s="44">
        <f t="shared" ca="1" si="236"/>
        <v>8</v>
      </c>
      <c r="O832" s="94">
        <f t="shared" ca="1" si="237"/>
        <v>2.2600865874275611</v>
      </c>
      <c r="P832" s="94">
        <f t="shared" ca="1" si="238"/>
        <v>22.600865874275616</v>
      </c>
      <c r="Q832" s="94">
        <f t="shared" ca="1" si="239"/>
        <v>21.021099011915176</v>
      </c>
      <c r="R832" s="94">
        <f t="shared" ca="1" si="240"/>
        <v>2.1810982443095397</v>
      </c>
      <c r="S832" s="94">
        <f t="shared" ca="1" si="241"/>
        <v>2.2600865874275611</v>
      </c>
      <c r="T832" s="4">
        <f t="shared" ca="1" si="242"/>
        <v>1.1559099145534683E-4</v>
      </c>
      <c r="U832" s="46">
        <f t="shared" ca="1" si="243"/>
        <v>1616.040960572893</v>
      </c>
      <c r="V832" s="4">
        <f t="shared" ca="1" si="244"/>
        <v>8.2651601891805371E-2</v>
      </c>
      <c r="W832" s="13">
        <f t="shared" ca="1" si="245"/>
        <v>14417.006399999998</v>
      </c>
      <c r="X832" s="4">
        <f t="shared" ca="1" si="246"/>
        <v>0.73735053907419967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110</v>
      </c>
      <c r="M833" s="7">
        <f t="shared" ca="1" si="235"/>
        <v>890</v>
      </c>
      <c r="N833" s="44">
        <f t="shared" ca="1" si="236"/>
        <v>8</v>
      </c>
      <c r="O833" s="94">
        <f t="shared" ca="1" si="237"/>
        <v>2.2600865874275611</v>
      </c>
      <c r="P833" s="94">
        <f t="shared" ca="1" si="238"/>
        <v>22.600865874275616</v>
      </c>
      <c r="Q833" s="94">
        <f t="shared" ca="1" si="239"/>
        <v>22.600865874275616</v>
      </c>
      <c r="R833" s="94">
        <f t="shared" ca="1" si="240"/>
        <v>2.2600865874275615</v>
      </c>
      <c r="S833" s="94">
        <f t="shared" ca="1" si="241"/>
        <v>2.2600865874275611</v>
      </c>
      <c r="T833" s="4">
        <f t="shared" ca="1" si="242"/>
        <v>7.0055146336573892E-6</v>
      </c>
      <c r="U833" s="46">
        <f t="shared" ca="1" si="243"/>
        <v>1594.040960572893</v>
      </c>
      <c r="V833" s="4">
        <f t="shared" ca="1" si="244"/>
        <v>4.940995330914774E-3</v>
      </c>
      <c r="W833" s="13">
        <f t="shared" ca="1" si="245"/>
        <v>12014.171999999999</v>
      </c>
      <c r="X833" s="4">
        <f t="shared" ca="1" si="246"/>
        <v>3.7239926215868698E-2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88</v>
      </c>
      <c r="M834" s="7">
        <f t="shared" ca="1" si="235"/>
        <v>912</v>
      </c>
      <c r="N834" s="44">
        <f t="shared" ca="1" si="236"/>
        <v>8</v>
      </c>
      <c r="O834" s="94">
        <f t="shared" ca="1" si="237"/>
        <v>2.2600865874275611</v>
      </c>
      <c r="P834" s="94">
        <f t="shared" ca="1" si="238"/>
        <v>22.600865874275616</v>
      </c>
      <c r="Q834" s="94">
        <f t="shared" ca="1" si="239"/>
        <v>22.600865874275616</v>
      </c>
      <c r="R834" s="94">
        <f t="shared" ca="1" si="240"/>
        <v>2.2600865874275615</v>
      </c>
      <c r="S834" s="94">
        <f t="shared" ca="1" si="241"/>
        <v>2.2600865874275611</v>
      </c>
      <c r="T834" s="4">
        <f t="shared" ca="1" si="242"/>
        <v>1.7690693519336863E-7</v>
      </c>
      <c r="U834" s="46">
        <f t="shared" ca="1" si="243"/>
        <v>1572.040960572893</v>
      </c>
      <c r="V834" s="4">
        <f t="shared" ca="1" si="244"/>
        <v>1.2305057243401006E-4</v>
      </c>
      <c r="W834" s="13">
        <f t="shared" ca="1" si="245"/>
        <v>9611.3375999999989</v>
      </c>
      <c r="X834" s="4">
        <f t="shared" ca="1" si="246"/>
        <v>7.5232174173472206E-4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66</v>
      </c>
      <c r="M835" s="7">
        <f t="shared" ca="1" si="235"/>
        <v>934</v>
      </c>
      <c r="N835" s="44">
        <f t="shared" ca="1" si="236"/>
        <v>8</v>
      </c>
      <c r="O835" s="94">
        <f t="shared" ca="1" si="237"/>
        <v>2.2600865874275611</v>
      </c>
      <c r="P835" s="94">
        <f t="shared" ca="1" si="238"/>
        <v>22.600865874275616</v>
      </c>
      <c r="Q835" s="94">
        <f t="shared" ca="1" si="239"/>
        <v>22.600865874275616</v>
      </c>
      <c r="R835" s="94">
        <f t="shared" ca="1" si="240"/>
        <v>2.2600865874275615</v>
      </c>
      <c r="S835" s="94">
        <f t="shared" ca="1" si="241"/>
        <v>2.2600865874275611</v>
      </c>
      <c r="T835" s="4">
        <f t="shared" ca="1" si="242"/>
        <v>2.3825849857692759E-9</v>
      </c>
      <c r="U835" s="46">
        <f t="shared" ca="1" si="243"/>
        <v>1550.040960572893</v>
      </c>
      <c r="V835" s="4">
        <f t="shared" ca="1" si="244"/>
        <v>1.6340543501883555E-6</v>
      </c>
      <c r="W835" s="13">
        <f t="shared" ca="1" si="245"/>
        <v>7208.5031999999992</v>
      </c>
      <c r="X835" s="4">
        <f t="shared" ca="1" si="246"/>
        <v>7.5992095124719454E-6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44</v>
      </c>
      <c r="M836" s="7">
        <f t="shared" ca="1" si="235"/>
        <v>956</v>
      </c>
      <c r="N836" s="44">
        <f t="shared" ca="1" si="236"/>
        <v>8</v>
      </c>
      <c r="O836" s="94">
        <f t="shared" ca="1" si="237"/>
        <v>2.2600865874275611</v>
      </c>
      <c r="P836" s="94">
        <f t="shared" ca="1" si="238"/>
        <v>22.600865874275616</v>
      </c>
      <c r="Q836" s="94">
        <f t="shared" ca="1" si="239"/>
        <v>22.600865874275616</v>
      </c>
      <c r="R836" s="94">
        <f t="shared" ca="1" si="240"/>
        <v>2.2600865874275615</v>
      </c>
      <c r="S836" s="94">
        <f t="shared" ca="1" si="241"/>
        <v>2.2600865874275611</v>
      </c>
      <c r="T836" s="4">
        <f t="shared" ca="1" si="242"/>
        <v>1.8049886255827871E-11</v>
      </c>
      <c r="U836" s="46">
        <f t="shared" ca="1" si="243"/>
        <v>1528.040960572893</v>
      </c>
      <c r="V836" s="4">
        <f t="shared" ca="1" si="244"/>
        <v>1.2203499496884072E-8</v>
      </c>
      <c r="W836" s="13">
        <f t="shared" ca="1" si="245"/>
        <v>4805.6687999999995</v>
      </c>
      <c r="X836" s="4">
        <f t="shared" ca="1" si="246"/>
        <v>3.8379846022585631E-8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22</v>
      </c>
      <c r="M837" s="7">
        <f t="shared" ca="1" si="235"/>
        <v>978</v>
      </c>
      <c r="N837" s="44">
        <f t="shared" ca="1" si="236"/>
        <v>9</v>
      </c>
      <c r="O837" s="94">
        <f t="shared" ca="1" si="237"/>
        <v>2.4661453746567612</v>
      </c>
      <c r="P837" s="94">
        <f t="shared" ca="1" si="238"/>
        <v>22.806924661504816</v>
      </c>
      <c r="Q837" s="94">
        <f t="shared" ca="1" si="239"/>
        <v>22.600865874275616</v>
      </c>
      <c r="R837" s="94">
        <f t="shared" ca="1" si="240"/>
        <v>2.270389526789022</v>
      </c>
      <c r="S837" s="94">
        <f t="shared" ca="1" si="241"/>
        <v>2.4661453746567612</v>
      </c>
      <c r="T837" s="4">
        <f t="shared" ca="1" si="242"/>
        <v>7.9577971066539376E-14</v>
      </c>
      <c r="U837" s="46">
        <f t="shared" ca="1" si="243"/>
        <v>1616.8344704312622</v>
      </c>
      <c r="V837" s="4">
        <f t="shared" ca="1" si="244"/>
        <v>5.2172271768557054E-11</v>
      </c>
      <c r="W837" s="13">
        <f t="shared" ca="1" si="245"/>
        <v>2402.8343999999997</v>
      </c>
      <c r="X837" s="4">
        <f t="shared" ca="1" si="246"/>
        <v>7.7535042469870013E-11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2.4661453746567612</v>
      </c>
      <c r="P838" s="94">
        <f t="shared" ca="1" si="238"/>
        <v>24.661453746567613</v>
      </c>
      <c r="Q838" s="94">
        <f t="shared" ca="1" si="239"/>
        <v>24.661453746567613</v>
      </c>
      <c r="R838" s="94">
        <f t="shared" ca="1" si="240"/>
        <v>2.4661453746567612</v>
      </c>
      <c r="S838" s="94">
        <f t="shared" ca="1" si="241"/>
        <v>2.4661453746567612</v>
      </c>
      <c r="T838" s="4">
        <f t="shared" ca="1" si="242"/>
        <v>1.3396964826016742E-16</v>
      </c>
      <c r="U838" s="46">
        <f t="shared" ca="1" si="243"/>
        <v>1594.8344704312622</v>
      </c>
      <c r="V838" s="4">
        <f t="shared" ca="1" si="244"/>
        <v>8.6636990354473231E-14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382</v>
      </c>
      <c r="M839" s="7">
        <f t="shared" ca="1" si="235"/>
        <v>618</v>
      </c>
      <c r="N839" s="44">
        <f t="shared" ca="1" si="236"/>
        <v>6</v>
      </c>
      <c r="O839" s="94">
        <f t="shared" ca="1" si="237"/>
        <v>1.8400154947923648</v>
      </c>
      <c r="P839" s="94">
        <f t="shared" ca="1" si="238"/>
        <v>17.425868077386049</v>
      </c>
      <c r="Q839" s="94">
        <f t="shared" ca="1" si="239"/>
        <v>15.15253204613165</v>
      </c>
      <c r="R839" s="94">
        <f t="shared" ca="1" si="240"/>
        <v>1.6289200061758848</v>
      </c>
      <c r="S839" s="94">
        <f t="shared" ca="1" si="241"/>
        <v>1.8400154947923648</v>
      </c>
      <c r="T839" s="4">
        <f t="shared" ca="1" si="242"/>
        <v>0</v>
      </c>
      <c r="U839" s="46">
        <f t="shared" ca="1" si="243"/>
        <v>1640.1775001065089</v>
      </c>
      <c r="V839" s="4">
        <f t="shared" ca="1" si="244"/>
        <v>0</v>
      </c>
      <c r="W839" s="13">
        <f t="shared" ca="1" si="245"/>
        <v>21644.371439999995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360</v>
      </c>
      <c r="M840" s="7">
        <f t="shared" ca="1" si="235"/>
        <v>640</v>
      </c>
      <c r="N840" s="44">
        <f t="shared" ca="1" si="236"/>
        <v>6</v>
      </c>
      <c r="O840" s="94">
        <f t="shared" ca="1" si="237"/>
        <v>1.8400154947923648</v>
      </c>
      <c r="P840" s="94">
        <f t="shared" ca="1" si="238"/>
        <v>18.400154947923649</v>
      </c>
      <c r="Q840" s="94">
        <f t="shared" ca="1" si="239"/>
        <v>18.400154947923649</v>
      </c>
      <c r="R840" s="94">
        <f t="shared" ca="1" si="240"/>
        <v>1.840015494792365</v>
      </c>
      <c r="S840" s="94">
        <f t="shared" ca="1" si="241"/>
        <v>1.8400154947923648</v>
      </c>
      <c r="T840" s="4">
        <f t="shared" ca="1" si="242"/>
        <v>5.2874502910691297E-2</v>
      </c>
      <c r="U840" s="46">
        <f t="shared" ca="1" si="243"/>
        <v>1618.1775001065089</v>
      </c>
      <c r="V840" s="4">
        <f t="shared" ca="1" si="244"/>
        <v>46.4997882798002</v>
      </c>
      <c r="W840" s="13">
        <f t="shared" ca="1" si="245"/>
        <v>19241.537039999996</v>
      </c>
      <c r="X840" s="4">
        <f t="shared" ca="1" si="246"/>
        <v>552.92290152288115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338</v>
      </c>
      <c r="M841" s="7">
        <f t="shared" ca="1" si="235"/>
        <v>662</v>
      </c>
      <c r="N841" s="44">
        <f t="shared" ca="1" si="236"/>
        <v>6</v>
      </c>
      <c r="O841" s="94">
        <f t="shared" ca="1" si="237"/>
        <v>1.8400154947923648</v>
      </c>
      <c r="P841" s="94">
        <f t="shared" ca="1" si="238"/>
        <v>18.400154947923649</v>
      </c>
      <c r="Q841" s="94">
        <f t="shared" ca="1" si="239"/>
        <v>18.400154947923649</v>
      </c>
      <c r="R841" s="94">
        <f t="shared" ca="1" si="240"/>
        <v>1.840015494792365</v>
      </c>
      <c r="S841" s="94">
        <f t="shared" ca="1" si="241"/>
        <v>1.8400154947923648</v>
      </c>
      <c r="T841" s="4">
        <f t="shared" ca="1" si="242"/>
        <v>3.2045153279206874E-3</v>
      </c>
      <c r="U841" s="46">
        <f t="shared" ca="1" si="243"/>
        <v>1596.1775001065089</v>
      </c>
      <c r="V841" s="4">
        <f t="shared" ca="1" si="244"/>
        <v>2.7798544521227675</v>
      </c>
      <c r="W841" s="13">
        <f t="shared" ca="1" si="245"/>
        <v>16838.702639999996</v>
      </c>
      <c r="X841" s="4">
        <f t="shared" ca="1" si="246"/>
        <v>29.325775171402888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316</v>
      </c>
      <c r="M842" s="7">
        <f t="shared" ca="1" si="235"/>
        <v>684</v>
      </c>
      <c r="N842" s="44">
        <f t="shared" ca="1" si="236"/>
        <v>6</v>
      </c>
      <c r="O842" s="94">
        <f t="shared" ca="1" si="237"/>
        <v>1.8400154947923648</v>
      </c>
      <c r="P842" s="94">
        <f t="shared" ca="1" si="238"/>
        <v>18.400154947923649</v>
      </c>
      <c r="Q842" s="94">
        <f t="shared" ca="1" si="239"/>
        <v>18.400154947923649</v>
      </c>
      <c r="R842" s="94">
        <f t="shared" ca="1" si="240"/>
        <v>1.840015494792365</v>
      </c>
      <c r="S842" s="94">
        <f t="shared" ca="1" si="241"/>
        <v>1.8400154947923648</v>
      </c>
      <c r="T842" s="4">
        <f t="shared" ca="1" si="242"/>
        <v>8.0922104240421493E-5</v>
      </c>
      <c r="U842" s="46">
        <f t="shared" ca="1" si="243"/>
        <v>1574.1775001065089</v>
      </c>
      <c r="V842" s="4">
        <f t="shared" ca="1" si="244"/>
        <v>6.9230805999772188E-2</v>
      </c>
      <c r="W842" s="13">
        <f t="shared" ca="1" si="245"/>
        <v>14435.868239999998</v>
      </c>
      <c r="X842" s="4">
        <f t="shared" ca="1" si="246"/>
        <v>0.63487554198563545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294</v>
      </c>
      <c r="M843" s="7">
        <f t="shared" ca="1" si="235"/>
        <v>706</v>
      </c>
      <c r="N843" s="44">
        <f t="shared" ca="1" si="236"/>
        <v>6</v>
      </c>
      <c r="O843" s="94">
        <f t="shared" ca="1" si="237"/>
        <v>1.8400154947923648</v>
      </c>
      <c r="P843" s="94">
        <f t="shared" ca="1" si="238"/>
        <v>18.400154947923649</v>
      </c>
      <c r="Q843" s="94">
        <f t="shared" ca="1" si="239"/>
        <v>18.400154947923649</v>
      </c>
      <c r="R843" s="94">
        <f t="shared" ca="1" si="240"/>
        <v>1.840015494792365</v>
      </c>
      <c r="S843" s="94">
        <f t="shared" ca="1" si="241"/>
        <v>1.8400154947923648</v>
      </c>
      <c r="T843" s="4">
        <f t="shared" ca="1" si="242"/>
        <v>1.0898599897699872E-6</v>
      </c>
      <c r="U843" s="46">
        <f t="shared" ca="1" si="243"/>
        <v>1552.1775001065089</v>
      </c>
      <c r="V843" s="4">
        <f t="shared" ca="1" si="244"/>
        <v>9.193706026797224E-4</v>
      </c>
      <c r="W843" s="13">
        <f t="shared" ca="1" si="245"/>
        <v>12033.033839999998</v>
      </c>
      <c r="X843" s="4">
        <f t="shared" ca="1" si="246"/>
        <v>7.1272889684247925E-3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272</v>
      </c>
      <c r="M844" s="7">
        <f t="shared" ca="1" si="235"/>
        <v>728</v>
      </c>
      <c r="N844" s="44">
        <f t="shared" ca="1" si="236"/>
        <v>6</v>
      </c>
      <c r="O844" s="94">
        <f t="shared" ca="1" si="237"/>
        <v>1.8400154947923648</v>
      </c>
      <c r="P844" s="94">
        <f t="shared" ca="1" si="238"/>
        <v>18.400154947923649</v>
      </c>
      <c r="Q844" s="94">
        <f t="shared" ca="1" si="239"/>
        <v>18.400154947923649</v>
      </c>
      <c r="R844" s="94">
        <f t="shared" ca="1" si="240"/>
        <v>1.840015494792365</v>
      </c>
      <c r="S844" s="94">
        <f t="shared" ca="1" si="241"/>
        <v>1.8400154947923648</v>
      </c>
      <c r="T844" s="4">
        <f t="shared" ca="1" si="242"/>
        <v>8.2565150740150641E-9</v>
      </c>
      <c r="U844" s="46">
        <f t="shared" ca="1" si="243"/>
        <v>1530.1775001065089</v>
      </c>
      <c r="V844" s="4">
        <f t="shared" ca="1" si="244"/>
        <v>6.8662104375233775E-6</v>
      </c>
      <c r="W844" s="13">
        <f t="shared" ca="1" si="245"/>
        <v>9630.1994399999985</v>
      </c>
      <c r="X844" s="4">
        <f t="shared" ca="1" si="246"/>
        <v>4.3212618082384067E-5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250</v>
      </c>
      <c r="M845" s="7">
        <f t="shared" ca="1" si="235"/>
        <v>750</v>
      </c>
      <c r="N845" s="44">
        <f t="shared" ca="1" si="236"/>
        <v>7</v>
      </c>
      <c r="O845" s="94">
        <f t="shared" ca="1" si="237"/>
        <v>2.0344056070903553</v>
      </c>
      <c r="P845" s="94">
        <f t="shared" ca="1" si="238"/>
        <v>20.344056070903559</v>
      </c>
      <c r="Q845" s="94">
        <f t="shared" ca="1" si="239"/>
        <v>19.760885734009584</v>
      </c>
      <c r="R845" s="94">
        <f t="shared" ca="1" si="240"/>
        <v>2.0052470902456569</v>
      </c>
      <c r="S845" s="94">
        <f t="shared" ca="1" si="241"/>
        <v>2.0344056070903553</v>
      </c>
      <c r="T845" s="4">
        <f t="shared" ca="1" si="242"/>
        <v>3.6883968188446874E-11</v>
      </c>
      <c r="U845" s="46">
        <f t="shared" ca="1" si="243"/>
        <v>1612.6970069562751</v>
      </c>
      <c r="V845" s="4">
        <f t="shared" ca="1" si="244"/>
        <v>2.9238350943817909E-8</v>
      </c>
      <c r="W845" s="13">
        <f t="shared" ca="1" si="245"/>
        <v>7227.3650399999988</v>
      </c>
      <c r="X845" s="4">
        <f t="shared" ca="1" si="246"/>
        <v>1.3103281926307309E-7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228</v>
      </c>
      <c r="M846" s="7">
        <f t="shared" ca="1" si="235"/>
        <v>772</v>
      </c>
      <c r="N846" s="44">
        <f t="shared" ca="1" si="236"/>
        <v>7</v>
      </c>
      <c r="O846" s="94">
        <f t="shared" ca="1" si="237"/>
        <v>2.0344056070903553</v>
      </c>
      <c r="P846" s="94">
        <f t="shared" ca="1" si="238"/>
        <v>20.344056070903559</v>
      </c>
      <c r="Q846" s="94">
        <f t="shared" ca="1" si="239"/>
        <v>20.344056070903559</v>
      </c>
      <c r="R846" s="94">
        <f t="shared" ca="1" si="240"/>
        <v>2.0344056070903558</v>
      </c>
      <c r="S846" s="94">
        <f t="shared" ca="1" si="241"/>
        <v>2.0344056070903553</v>
      </c>
      <c r="T846" s="4">
        <f t="shared" ca="1" si="242"/>
        <v>6.2094222539472906E-14</v>
      </c>
      <c r="U846" s="46">
        <f t="shared" ca="1" si="243"/>
        <v>1590.6970069562751</v>
      </c>
      <c r="V846" s="4">
        <f t="shared" ca="1" si="244"/>
        <v>4.855132801373052E-11</v>
      </c>
      <c r="W846" s="13">
        <f t="shared" ca="1" si="245"/>
        <v>4824.530639999999</v>
      </c>
      <c r="X846" s="4">
        <f t="shared" ca="1" si="246"/>
        <v>1.4725454853475554E-10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268</v>
      </c>
      <c r="M847" s="7">
        <f t="shared" ca="1" si="235"/>
        <v>732</v>
      </c>
      <c r="N847" s="44">
        <f t="shared" ca="1" si="236"/>
        <v>6</v>
      </c>
      <c r="O847" s="94">
        <f t="shared" ca="1" si="237"/>
        <v>1.8400154947923648</v>
      </c>
      <c r="P847" s="94">
        <f t="shared" ca="1" si="238"/>
        <v>18.400154947923649</v>
      </c>
      <c r="Q847" s="94">
        <f t="shared" ca="1" si="239"/>
        <v>18.400154947923649</v>
      </c>
      <c r="R847" s="94">
        <f t="shared" ca="1" si="240"/>
        <v>1.840015494792365</v>
      </c>
      <c r="S847" s="94">
        <f t="shared" ca="1" si="241"/>
        <v>1.8400154947923648</v>
      </c>
      <c r="T847" s="4">
        <f t="shared" ca="1" si="242"/>
        <v>0</v>
      </c>
      <c r="U847" s="46">
        <f t="shared" ca="1" si="243"/>
        <v>1526.1775001065089</v>
      </c>
      <c r="V847" s="4">
        <f t="shared" ca="1" si="244"/>
        <v>0</v>
      </c>
      <c r="W847" s="13">
        <f t="shared" ca="1" si="245"/>
        <v>19462.958639999997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246</v>
      </c>
      <c r="M848" s="7">
        <f t="shared" ca="1" si="235"/>
        <v>754</v>
      </c>
      <c r="N848" s="44">
        <f t="shared" ca="1" si="236"/>
        <v>7</v>
      </c>
      <c r="O848" s="94">
        <f t="shared" ca="1" si="237"/>
        <v>2.0344056070903553</v>
      </c>
      <c r="P848" s="94">
        <f t="shared" ca="1" si="238"/>
        <v>20.344056070903559</v>
      </c>
      <c r="Q848" s="94">
        <f t="shared" ca="1" si="239"/>
        <v>20.344056070903559</v>
      </c>
      <c r="R848" s="94">
        <f t="shared" ca="1" si="240"/>
        <v>2.0344056070903558</v>
      </c>
      <c r="S848" s="94">
        <f t="shared" ca="1" si="241"/>
        <v>2.0344056070903553</v>
      </c>
      <c r="T848" s="4">
        <f t="shared" ca="1" si="242"/>
        <v>5.9050987791314758E-4</v>
      </c>
      <c r="U848" s="46">
        <f t="shared" ca="1" si="243"/>
        <v>1608.6970069562751</v>
      </c>
      <c r="V848" s="4">
        <f t="shared" ca="1" si="244"/>
        <v>0.46694300775922171</v>
      </c>
      <c r="W848" s="13">
        <f t="shared" ca="1" si="245"/>
        <v>17060.124239999997</v>
      </c>
      <c r="X848" s="4">
        <f t="shared" ca="1" si="246"/>
        <v>4.9518993887132448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224</v>
      </c>
      <c r="M849" s="7">
        <f t="shared" ca="1" si="235"/>
        <v>776</v>
      </c>
      <c r="N849" s="44">
        <f t="shared" ca="1" si="236"/>
        <v>7</v>
      </c>
      <c r="O849" s="94">
        <f t="shared" ca="1" si="237"/>
        <v>2.0344056070903553</v>
      </c>
      <c r="P849" s="94">
        <f t="shared" ca="1" si="238"/>
        <v>20.344056070903559</v>
      </c>
      <c r="Q849" s="94">
        <f t="shared" ca="1" si="239"/>
        <v>20.344056070903559</v>
      </c>
      <c r="R849" s="94">
        <f t="shared" ca="1" si="240"/>
        <v>2.0344056070903558</v>
      </c>
      <c r="S849" s="94">
        <f t="shared" ca="1" si="241"/>
        <v>2.0344056070903553</v>
      </c>
      <c r="T849" s="4">
        <f t="shared" ca="1" si="242"/>
        <v>3.57884774492817E-5</v>
      </c>
      <c r="U849" s="46">
        <f t="shared" ca="1" si="243"/>
        <v>1586.6970069562751</v>
      </c>
      <c r="V849" s="4">
        <f t="shared" ca="1" si="244"/>
        <v>2.7912560727510506E-2</v>
      </c>
      <c r="W849" s="13">
        <f t="shared" ca="1" si="245"/>
        <v>14657.289839999998</v>
      </c>
      <c r="X849" s="4">
        <f t="shared" ca="1" si="246"/>
        <v>0.25784538003543167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202</v>
      </c>
      <c r="M850" s="7">
        <f t="shared" ca="1" si="235"/>
        <v>798</v>
      </c>
      <c r="N850" s="44">
        <f t="shared" ca="1" si="236"/>
        <v>7</v>
      </c>
      <c r="O850" s="94">
        <f t="shared" ca="1" si="237"/>
        <v>2.0344056070903553</v>
      </c>
      <c r="P850" s="94">
        <f t="shared" ca="1" si="238"/>
        <v>20.344056070903559</v>
      </c>
      <c r="Q850" s="94">
        <f t="shared" ca="1" si="239"/>
        <v>20.344056070903559</v>
      </c>
      <c r="R850" s="94">
        <f t="shared" ca="1" si="240"/>
        <v>2.0344056070903558</v>
      </c>
      <c r="S850" s="94">
        <f t="shared" ca="1" si="241"/>
        <v>2.0344056070903553</v>
      </c>
      <c r="T850" s="4">
        <f t="shared" ca="1" si="242"/>
        <v>9.0374943053741771E-7</v>
      </c>
      <c r="U850" s="46">
        <f t="shared" ca="1" si="243"/>
        <v>1564.6970069562751</v>
      </c>
      <c r="V850" s="4">
        <f t="shared" ca="1" si="244"/>
        <v>6.9508952593912631E-4</v>
      </c>
      <c r="W850" s="13">
        <f t="shared" ca="1" si="245"/>
        <v>12254.455439999998</v>
      </c>
      <c r="X850" s="4">
        <f t="shared" ca="1" si="246"/>
        <v>5.4438294344291392E-3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180</v>
      </c>
      <c r="M851" s="7">
        <f t="shared" ca="1" si="235"/>
        <v>820</v>
      </c>
      <c r="N851" s="44">
        <f t="shared" ca="1" si="236"/>
        <v>7</v>
      </c>
      <c r="O851" s="94">
        <f t="shared" ca="1" si="237"/>
        <v>2.0344056070903553</v>
      </c>
      <c r="P851" s="94">
        <f t="shared" ca="1" si="238"/>
        <v>20.344056070903559</v>
      </c>
      <c r="Q851" s="94">
        <f t="shared" ca="1" si="239"/>
        <v>20.344056070903559</v>
      </c>
      <c r="R851" s="94">
        <f t="shared" ca="1" si="240"/>
        <v>2.0344056070903558</v>
      </c>
      <c r="S851" s="94">
        <f t="shared" ca="1" si="241"/>
        <v>2.0344056070903553</v>
      </c>
      <c r="T851" s="4">
        <f t="shared" ca="1" si="242"/>
        <v>1.2171709502187452E-8</v>
      </c>
      <c r="U851" s="46">
        <f t="shared" ca="1" si="243"/>
        <v>1542.6970069562751</v>
      </c>
      <c r="V851" s="4">
        <f t="shared" ca="1" si="244"/>
        <v>9.2298506026147965E-6</v>
      </c>
      <c r="W851" s="13">
        <f t="shared" ca="1" si="245"/>
        <v>9851.6210399999982</v>
      </c>
      <c r="X851" s="4">
        <f t="shared" ca="1" si="246"/>
        <v>5.8941574387428493E-5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158</v>
      </c>
      <c r="M852" s="7">
        <f t="shared" ca="1" si="235"/>
        <v>842</v>
      </c>
      <c r="N852" s="44">
        <f t="shared" ca="1" si="236"/>
        <v>7</v>
      </c>
      <c r="O852" s="94">
        <f t="shared" ca="1" si="237"/>
        <v>2.0344056070903553</v>
      </c>
      <c r="P852" s="94">
        <f t="shared" ca="1" si="238"/>
        <v>20.344056070903559</v>
      </c>
      <c r="Q852" s="94">
        <f t="shared" ca="1" si="239"/>
        <v>20.344056070903559</v>
      </c>
      <c r="R852" s="94">
        <f t="shared" ca="1" si="240"/>
        <v>2.0344056070903558</v>
      </c>
      <c r="S852" s="94">
        <f t="shared" ca="1" si="241"/>
        <v>2.0344056070903553</v>
      </c>
      <c r="T852" s="4">
        <f t="shared" ca="1" si="242"/>
        <v>9.2209920471117179E-11</v>
      </c>
      <c r="U852" s="46">
        <f t="shared" ca="1" si="243"/>
        <v>1520.6970069562751</v>
      </c>
      <c r="V852" s="4">
        <f t="shared" ca="1" si="244"/>
        <v>6.8925955366714749E-8</v>
      </c>
      <c r="W852" s="13">
        <f t="shared" ca="1" si="245"/>
        <v>7448.7866399999994</v>
      </c>
      <c r="X852" s="4">
        <f t="shared" ca="1" si="246"/>
        <v>3.3761803510906983E-7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136</v>
      </c>
      <c r="M853" s="7">
        <f t="shared" ca="1" si="235"/>
        <v>864</v>
      </c>
      <c r="N853" s="44">
        <f t="shared" ca="1" si="236"/>
        <v>8</v>
      </c>
      <c r="O853" s="94">
        <f t="shared" ca="1" si="237"/>
        <v>2.2600865874275611</v>
      </c>
      <c r="P853" s="94">
        <f t="shared" ca="1" si="238"/>
        <v>22.37518489393841</v>
      </c>
      <c r="Q853" s="94">
        <f t="shared" ca="1" si="239"/>
        <v>20.344056070903559</v>
      </c>
      <c r="R853" s="94">
        <f t="shared" ca="1" si="240"/>
        <v>2.1359620482420985</v>
      </c>
      <c r="S853" s="94">
        <f t="shared" ca="1" si="241"/>
        <v>2.2600865874275611</v>
      </c>
      <c r="T853" s="4">
        <f t="shared" ca="1" si="242"/>
        <v>4.138948074929443E-13</v>
      </c>
      <c r="U853" s="46">
        <f t="shared" ca="1" si="243"/>
        <v>1620.040960572893</v>
      </c>
      <c r="V853" s="4">
        <f t="shared" ca="1" si="244"/>
        <v>2.9668179318306468E-10</v>
      </c>
      <c r="W853" s="13">
        <f t="shared" ca="1" si="245"/>
        <v>5045.9522399999996</v>
      </c>
      <c r="X853" s="4">
        <f t="shared" ca="1" si="246"/>
        <v>9.2407673343636003E-10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114</v>
      </c>
      <c r="M854" s="7">
        <f t="shared" ca="1" si="235"/>
        <v>886</v>
      </c>
      <c r="N854" s="44">
        <f t="shared" ca="1" si="236"/>
        <v>8</v>
      </c>
      <c r="O854" s="94">
        <f t="shared" ca="1" si="237"/>
        <v>2.2600865874275611</v>
      </c>
      <c r="P854" s="94">
        <f t="shared" ca="1" si="238"/>
        <v>22.600865874275616</v>
      </c>
      <c r="Q854" s="94">
        <f t="shared" ca="1" si="239"/>
        <v>22.600865874275616</v>
      </c>
      <c r="R854" s="94">
        <f t="shared" ca="1" si="240"/>
        <v>2.2600865874275615</v>
      </c>
      <c r="S854" s="94">
        <f t="shared" ca="1" si="241"/>
        <v>2.2600865874275611</v>
      </c>
      <c r="T854" s="4">
        <f t="shared" ca="1" si="242"/>
        <v>6.9679260520697753E-16</v>
      </c>
      <c r="U854" s="46">
        <f t="shared" ca="1" si="243"/>
        <v>1598.040960572893</v>
      </c>
      <c r="V854" s="4">
        <f t="shared" ca="1" si="244"/>
        <v>4.9268162128798813E-13</v>
      </c>
      <c r="W854" s="13">
        <f t="shared" ca="1" si="245"/>
        <v>2643.1178399999999</v>
      </c>
      <c r="X854" s="4">
        <f t="shared" ca="1" si="246"/>
        <v>8.1488248098444521E-13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268</v>
      </c>
      <c r="M855" s="7">
        <f t="shared" ca="1" si="235"/>
        <v>732</v>
      </c>
      <c r="N855" s="44">
        <f t="shared" ca="1" si="236"/>
        <v>6</v>
      </c>
      <c r="O855" s="94">
        <f t="shared" ca="1" si="237"/>
        <v>1.8400154947923648</v>
      </c>
      <c r="P855" s="94">
        <f t="shared" ca="1" si="238"/>
        <v>18.400154947923649</v>
      </c>
      <c r="Q855" s="94">
        <f t="shared" ca="1" si="239"/>
        <v>18.400154947923649</v>
      </c>
      <c r="R855" s="94">
        <f t="shared" ca="1" si="240"/>
        <v>1.840015494792365</v>
      </c>
      <c r="S855" s="94">
        <f t="shared" ca="1" si="241"/>
        <v>1.8400154947923648</v>
      </c>
      <c r="T855" s="4">
        <f t="shared" ca="1" si="242"/>
        <v>0</v>
      </c>
      <c r="U855" s="46">
        <f t="shared" ca="1" si="243"/>
        <v>1526.1775001065089</v>
      </c>
      <c r="V855" s="4">
        <f t="shared" ca="1" si="244"/>
        <v>0</v>
      </c>
      <c r="W855" s="13">
        <f t="shared" ca="1" si="245"/>
        <v>19001.253599999996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246</v>
      </c>
      <c r="M856" s="7">
        <f t="shared" ca="1" si="235"/>
        <v>754</v>
      </c>
      <c r="N856" s="44">
        <f t="shared" ca="1" si="236"/>
        <v>7</v>
      </c>
      <c r="O856" s="94">
        <f t="shared" ca="1" si="237"/>
        <v>2.0344056070903553</v>
      </c>
      <c r="P856" s="94">
        <f t="shared" ca="1" si="238"/>
        <v>20.344056070903559</v>
      </c>
      <c r="Q856" s="94">
        <f t="shared" ca="1" si="239"/>
        <v>20.344056070903559</v>
      </c>
      <c r="R856" s="94">
        <f t="shared" ca="1" si="240"/>
        <v>2.0344056070903558</v>
      </c>
      <c r="S856" s="94">
        <f t="shared" ca="1" si="241"/>
        <v>2.0344056070903553</v>
      </c>
      <c r="T856" s="4">
        <f t="shared" ca="1" si="242"/>
        <v>3.0768672586000828E-3</v>
      </c>
      <c r="U856" s="46">
        <f t="shared" ca="1" si="243"/>
        <v>1608.6970069562751</v>
      </c>
      <c r="V856" s="4">
        <f t="shared" ca="1" si="244"/>
        <v>2.4330188299033115</v>
      </c>
      <c r="W856" s="13">
        <f t="shared" ca="1" si="245"/>
        <v>16598.419199999997</v>
      </c>
      <c r="X856" s="4">
        <f t="shared" ca="1" si="246"/>
        <v>25.103712063614417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224</v>
      </c>
      <c r="M857" s="7">
        <f t="shared" ca="1" si="235"/>
        <v>776</v>
      </c>
      <c r="N857" s="44">
        <f t="shared" ca="1" si="236"/>
        <v>7</v>
      </c>
      <c r="O857" s="94">
        <f t="shared" ca="1" si="237"/>
        <v>2.0344056070903553</v>
      </c>
      <c r="P857" s="94">
        <f t="shared" ca="1" si="238"/>
        <v>20.344056070903559</v>
      </c>
      <c r="Q857" s="94">
        <f t="shared" ca="1" si="239"/>
        <v>20.344056070903559</v>
      </c>
      <c r="R857" s="94">
        <f t="shared" ca="1" si="240"/>
        <v>2.0344056070903558</v>
      </c>
      <c r="S857" s="94">
        <f t="shared" ca="1" si="241"/>
        <v>2.0344056070903553</v>
      </c>
      <c r="T857" s="4">
        <f t="shared" ca="1" si="242"/>
        <v>1.8647680355152028E-4</v>
      </c>
      <c r="U857" s="46">
        <f t="shared" ca="1" si="243"/>
        <v>1586.6970069562751</v>
      </c>
      <c r="V857" s="4">
        <f t="shared" ca="1" si="244"/>
        <v>0.14543913221176516</v>
      </c>
      <c r="W857" s="13">
        <f t="shared" ca="1" si="245"/>
        <v>14195.584799999999</v>
      </c>
      <c r="X857" s="4">
        <f t="shared" ca="1" si="246"/>
        <v>1.3011895311449453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202</v>
      </c>
      <c r="M858" s="7">
        <f t="shared" ca="1" si="235"/>
        <v>798</v>
      </c>
      <c r="N858" s="44">
        <f t="shared" ca="1" si="236"/>
        <v>7</v>
      </c>
      <c r="O858" s="94">
        <f t="shared" ca="1" si="237"/>
        <v>2.0344056070903553</v>
      </c>
      <c r="P858" s="94">
        <f t="shared" ca="1" si="238"/>
        <v>20.344056070903559</v>
      </c>
      <c r="Q858" s="94">
        <f t="shared" ca="1" si="239"/>
        <v>20.344056070903559</v>
      </c>
      <c r="R858" s="94">
        <f t="shared" ca="1" si="240"/>
        <v>2.0344056070903558</v>
      </c>
      <c r="S858" s="94">
        <f t="shared" ca="1" si="241"/>
        <v>2.0344056070903553</v>
      </c>
      <c r="T858" s="4">
        <f t="shared" ca="1" si="242"/>
        <v>4.7090101906949626E-6</v>
      </c>
      <c r="U858" s="46">
        <f t="shared" ca="1" si="243"/>
        <v>1564.6970069562751</v>
      </c>
      <c r="V858" s="4">
        <f t="shared" ca="1" si="244"/>
        <v>3.621782266735445E-3</v>
      </c>
      <c r="W858" s="13">
        <f t="shared" ca="1" si="245"/>
        <v>11792.750399999999</v>
      </c>
      <c r="X858" s="4">
        <f t="shared" ca="1" si="246"/>
        <v>2.7296514331449001E-2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180</v>
      </c>
      <c r="M859" s="7">
        <f t="shared" ca="1" si="235"/>
        <v>820</v>
      </c>
      <c r="N859" s="44">
        <f t="shared" ca="1" si="236"/>
        <v>7</v>
      </c>
      <c r="O859" s="94">
        <f t="shared" ca="1" si="237"/>
        <v>2.0344056070903553</v>
      </c>
      <c r="P859" s="94">
        <f t="shared" ca="1" si="238"/>
        <v>20.344056070903559</v>
      </c>
      <c r="Q859" s="94">
        <f t="shared" ca="1" si="239"/>
        <v>20.344056070903559</v>
      </c>
      <c r="R859" s="94">
        <f t="shared" ca="1" si="240"/>
        <v>2.0344056070903558</v>
      </c>
      <c r="S859" s="94">
        <f t="shared" ca="1" si="241"/>
        <v>2.0344056070903553</v>
      </c>
      <c r="T859" s="4">
        <f t="shared" ca="1" si="242"/>
        <v>6.3421012669292453E-8</v>
      </c>
      <c r="U859" s="46">
        <f t="shared" ca="1" si="243"/>
        <v>1542.6970069562751</v>
      </c>
      <c r="V859" s="4">
        <f t="shared" ca="1" si="244"/>
        <v>4.8092379455729682E-5</v>
      </c>
      <c r="W859" s="13">
        <f t="shared" ca="1" si="245"/>
        <v>9389.9159999999993</v>
      </c>
      <c r="X859" s="4">
        <f t="shared" ca="1" si="246"/>
        <v>2.9272332887998319E-4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158</v>
      </c>
      <c r="M860" s="7">
        <f t="shared" ca="1" si="235"/>
        <v>842</v>
      </c>
      <c r="N860" s="44">
        <f t="shared" ca="1" si="236"/>
        <v>7</v>
      </c>
      <c r="O860" s="94">
        <f t="shared" ca="1" si="237"/>
        <v>2.0344056070903553</v>
      </c>
      <c r="P860" s="94">
        <f t="shared" ca="1" si="238"/>
        <v>20.344056070903559</v>
      </c>
      <c r="Q860" s="94">
        <f t="shared" ca="1" si="239"/>
        <v>20.344056070903559</v>
      </c>
      <c r="R860" s="94">
        <f t="shared" ca="1" si="240"/>
        <v>2.0344056070903558</v>
      </c>
      <c r="S860" s="94">
        <f t="shared" ca="1" si="241"/>
        <v>2.0344056070903553</v>
      </c>
      <c r="T860" s="4">
        <f t="shared" ca="1" si="242"/>
        <v>4.8046221719161023E-10</v>
      </c>
      <c r="U860" s="46">
        <f t="shared" ca="1" si="243"/>
        <v>1520.6970069562751</v>
      </c>
      <c r="V860" s="4">
        <f t="shared" ca="1" si="244"/>
        <v>3.5914050427919762E-7</v>
      </c>
      <c r="W860" s="13">
        <f t="shared" ca="1" si="245"/>
        <v>6987.0815999999995</v>
      </c>
      <c r="X860" s="4">
        <f t="shared" ca="1" si="246"/>
        <v>1.6501275387438536E-6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136</v>
      </c>
      <c r="M861" s="7">
        <f t="shared" ca="1" si="235"/>
        <v>864</v>
      </c>
      <c r="N861" s="44">
        <f t="shared" ca="1" si="236"/>
        <v>8</v>
      </c>
      <c r="O861" s="94">
        <f t="shared" ca="1" si="237"/>
        <v>2.2600865874275611</v>
      </c>
      <c r="P861" s="94">
        <f t="shared" ca="1" si="238"/>
        <v>22.37518489393841</v>
      </c>
      <c r="Q861" s="94">
        <f t="shared" ca="1" si="239"/>
        <v>20.344056070903559</v>
      </c>
      <c r="R861" s="94">
        <f t="shared" ca="1" si="240"/>
        <v>2.1359620482420985</v>
      </c>
      <c r="S861" s="94">
        <f t="shared" ca="1" si="241"/>
        <v>2.2600865874275611</v>
      </c>
      <c r="T861" s="4">
        <f t="shared" ca="1" si="242"/>
        <v>2.1566097864106022E-12</v>
      </c>
      <c r="U861" s="46">
        <f t="shared" ca="1" si="243"/>
        <v>1620.040960572893</v>
      </c>
      <c r="V861" s="4">
        <f t="shared" ca="1" si="244"/>
        <v>1.5458682907959671E-9</v>
      </c>
      <c r="W861" s="13">
        <f t="shared" ca="1" si="245"/>
        <v>4584.2471999999998</v>
      </c>
      <c r="X861" s="4">
        <f t="shared" ca="1" si="246"/>
        <v>4.3743600045422049E-9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114</v>
      </c>
      <c r="M862" s="7">
        <f t="shared" ca="1" si="235"/>
        <v>886</v>
      </c>
      <c r="N862" s="44">
        <f t="shared" ca="1" si="236"/>
        <v>8</v>
      </c>
      <c r="O862" s="94">
        <f t="shared" ca="1" si="237"/>
        <v>2.2600865874275611</v>
      </c>
      <c r="P862" s="94">
        <f t="shared" ca="1" si="238"/>
        <v>22.600865874275616</v>
      </c>
      <c r="Q862" s="94">
        <f t="shared" ca="1" si="239"/>
        <v>22.600865874275616</v>
      </c>
      <c r="R862" s="94">
        <f t="shared" ca="1" si="240"/>
        <v>2.2600865874275615</v>
      </c>
      <c r="S862" s="94">
        <f t="shared" ca="1" si="241"/>
        <v>2.2600865874275611</v>
      </c>
      <c r="T862" s="4">
        <f t="shared" ca="1" si="242"/>
        <v>3.6306562060784585E-15</v>
      </c>
      <c r="U862" s="46">
        <f t="shared" ca="1" si="243"/>
        <v>1598.040960572893</v>
      </c>
      <c r="V862" s="4">
        <f t="shared" ca="1" si="244"/>
        <v>2.567130553026883E-12</v>
      </c>
      <c r="W862" s="13">
        <f t="shared" ca="1" si="245"/>
        <v>2181.4127999999996</v>
      </c>
      <c r="X862" s="4">
        <f t="shared" ca="1" si="246"/>
        <v>3.5042727851208185E-12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 s="44">
        <f t="shared" ca="1" si="236"/>
        <v>7</v>
      </c>
      <c r="O863" s="94">
        <f t="shared" ca="1" si="237"/>
        <v>2.0344056070903553</v>
      </c>
      <c r="P863" s="94">
        <f t="shared" ca="1" si="238"/>
        <v>20.344056070903559</v>
      </c>
      <c r="Q863" s="94">
        <f t="shared" ca="1" si="239"/>
        <v>20.344056070903559</v>
      </c>
      <c r="R863" s="94">
        <f t="shared" ca="1" si="240"/>
        <v>2.0344056070903558</v>
      </c>
      <c r="S863" s="94">
        <f t="shared" ca="1" si="241"/>
        <v>2.0344056070903553</v>
      </c>
      <c r="T863" s="4">
        <f t="shared" ca="1" si="242"/>
        <v>0</v>
      </c>
      <c r="U863" s="46">
        <f t="shared" ca="1" si="243"/>
        <v>1516.6970069562751</v>
      </c>
      <c r="V863" s="4">
        <f t="shared" ca="1" si="244"/>
        <v>0</v>
      </c>
      <c r="W863" s="13">
        <f t="shared" ca="1" si="245"/>
        <v>16819.840799999998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132</v>
      </c>
      <c r="M864" s="7">
        <f t="shared" ca="1" si="235"/>
        <v>868</v>
      </c>
      <c r="N864" s="44">
        <f t="shared" ca="1" si="236"/>
        <v>8</v>
      </c>
      <c r="O864" s="94">
        <f t="shared" ca="1" si="237"/>
        <v>2.2600865874275611</v>
      </c>
      <c r="P864" s="94">
        <f t="shared" ca="1" si="238"/>
        <v>22.600865874275616</v>
      </c>
      <c r="Q864" s="94">
        <f t="shared" ca="1" si="239"/>
        <v>21.021099011915176</v>
      </c>
      <c r="R864" s="94">
        <f t="shared" ca="1" si="240"/>
        <v>2.1810982443095397</v>
      </c>
      <c r="S864" s="94">
        <f t="shared" ca="1" si="241"/>
        <v>2.2600865874275611</v>
      </c>
      <c r="T864" s="4">
        <f t="shared" ca="1" si="242"/>
        <v>3.4527179265882822E-5</v>
      </c>
      <c r="U864" s="46">
        <f t="shared" ca="1" si="243"/>
        <v>1616.040960572893</v>
      </c>
      <c r="V864" s="4">
        <f t="shared" ca="1" si="244"/>
        <v>2.4688140824824983E-2</v>
      </c>
      <c r="W864" s="13">
        <f t="shared" ca="1" si="245"/>
        <v>14417.006399999998</v>
      </c>
      <c r="X864" s="4">
        <f t="shared" ca="1" si="246"/>
        <v>0.22024756361956613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110</v>
      </c>
      <c r="M865" s="7">
        <f t="shared" ca="1" si="235"/>
        <v>890</v>
      </c>
      <c r="N865" s="44">
        <f t="shared" ca="1" si="236"/>
        <v>8</v>
      </c>
      <c r="O865" s="94">
        <f t="shared" ca="1" si="237"/>
        <v>2.2600865874275611</v>
      </c>
      <c r="P865" s="94">
        <f t="shared" ca="1" si="238"/>
        <v>22.600865874275616</v>
      </c>
      <c r="Q865" s="94">
        <f t="shared" ca="1" si="239"/>
        <v>22.600865874275616</v>
      </c>
      <c r="R865" s="94">
        <f t="shared" ca="1" si="240"/>
        <v>2.2600865874275615</v>
      </c>
      <c r="S865" s="94">
        <f t="shared" ca="1" si="241"/>
        <v>2.2600865874275611</v>
      </c>
      <c r="T865" s="4">
        <f t="shared" ca="1" si="242"/>
        <v>2.092556319144415E-6</v>
      </c>
      <c r="U865" s="46">
        <f t="shared" ca="1" si="243"/>
        <v>1594.040960572893</v>
      </c>
      <c r="V865" s="4">
        <f t="shared" ca="1" si="244"/>
        <v>1.4758817222212961E-3</v>
      </c>
      <c r="W865" s="13">
        <f t="shared" ca="1" si="245"/>
        <v>12014.171999999999</v>
      </c>
      <c r="X865" s="4">
        <f t="shared" ca="1" si="246"/>
        <v>1.1123614324220521E-2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88</v>
      </c>
      <c r="M866" s="7">
        <f t="shared" ca="1" si="235"/>
        <v>912</v>
      </c>
      <c r="N866" s="44">
        <f t="shared" ca="1" si="236"/>
        <v>8</v>
      </c>
      <c r="O866" s="94">
        <f t="shared" ca="1" si="237"/>
        <v>2.2600865874275611</v>
      </c>
      <c r="P866" s="94">
        <f t="shared" ca="1" si="238"/>
        <v>22.600865874275616</v>
      </c>
      <c r="Q866" s="94">
        <f t="shared" ca="1" si="239"/>
        <v>22.600865874275616</v>
      </c>
      <c r="R866" s="94">
        <f t="shared" ca="1" si="240"/>
        <v>2.2600865874275615</v>
      </c>
      <c r="S866" s="94">
        <f t="shared" ca="1" si="241"/>
        <v>2.2600865874275611</v>
      </c>
      <c r="T866" s="4">
        <f t="shared" ca="1" si="242"/>
        <v>5.2842331291525692E-8</v>
      </c>
      <c r="U866" s="46">
        <f t="shared" ca="1" si="243"/>
        <v>1572.040960572893</v>
      </c>
      <c r="V866" s="4">
        <f t="shared" ca="1" si="244"/>
        <v>3.6755365791977034E-5</v>
      </c>
      <c r="W866" s="13">
        <f t="shared" ca="1" si="245"/>
        <v>9611.3375999999989</v>
      </c>
      <c r="X866" s="4">
        <f t="shared" ca="1" si="246"/>
        <v>2.247194812973845E-4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66</v>
      </c>
      <c r="M867" s="7">
        <f t="shared" ca="1" si="235"/>
        <v>934</v>
      </c>
      <c r="N867" s="44">
        <f t="shared" ca="1" si="236"/>
        <v>8</v>
      </c>
      <c r="O867" s="94">
        <f t="shared" ca="1" si="237"/>
        <v>2.2600865874275611</v>
      </c>
      <c r="P867" s="94">
        <f t="shared" ca="1" si="238"/>
        <v>22.600865874275616</v>
      </c>
      <c r="Q867" s="94">
        <f t="shared" ca="1" si="239"/>
        <v>22.600865874275616</v>
      </c>
      <c r="R867" s="94">
        <f t="shared" ca="1" si="240"/>
        <v>2.2600865874275615</v>
      </c>
      <c r="S867" s="94">
        <f t="shared" ca="1" si="241"/>
        <v>2.2600865874275611</v>
      </c>
      <c r="T867" s="4">
        <f t="shared" ca="1" si="242"/>
        <v>7.1168122951549805E-10</v>
      </c>
      <c r="U867" s="46">
        <f t="shared" ca="1" si="243"/>
        <v>1550.040960572893</v>
      </c>
      <c r="V867" s="4">
        <f t="shared" ca="1" si="244"/>
        <v>4.8809415654976855E-7</v>
      </c>
      <c r="W867" s="13">
        <f t="shared" ca="1" si="245"/>
        <v>7208.5031999999992</v>
      </c>
      <c r="X867" s="4">
        <f t="shared" ca="1" si="246"/>
        <v>2.269893750478633E-6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44</v>
      </c>
      <c r="M868" s="7">
        <f t="shared" ca="1" si="235"/>
        <v>956</v>
      </c>
      <c r="N868" s="44">
        <f t="shared" ca="1" si="236"/>
        <v>8</v>
      </c>
      <c r="O868" s="94">
        <f t="shared" ca="1" si="237"/>
        <v>2.2600865874275611</v>
      </c>
      <c r="P868" s="94">
        <f t="shared" ca="1" si="238"/>
        <v>22.600865874275616</v>
      </c>
      <c r="Q868" s="94">
        <f t="shared" ca="1" si="239"/>
        <v>22.600865874275616</v>
      </c>
      <c r="R868" s="94">
        <f t="shared" ca="1" si="240"/>
        <v>2.2600865874275615</v>
      </c>
      <c r="S868" s="94">
        <f t="shared" ca="1" si="241"/>
        <v>2.2600865874275611</v>
      </c>
      <c r="T868" s="4">
        <f t="shared" ca="1" si="242"/>
        <v>5.3915244660265062E-12</v>
      </c>
      <c r="U868" s="46">
        <f t="shared" ca="1" si="243"/>
        <v>1528.040960572893</v>
      </c>
      <c r="V868" s="4">
        <f t="shared" ca="1" si="244"/>
        <v>3.6452011484199173E-9</v>
      </c>
      <c r="W868" s="13">
        <f t="shared" ca="1" si="245"/>
        <v>4805.6687999999995</v>
      </c>
      <c r="X868" s="4">
        <f t="shared" ca="1" si="246"/>
        <v>1.14641098509022E-8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22</v>
      </c>
      <c r="M869" s="7">
        <f t="shared" ca="1" si="235"/>
        <v>978</v>
      </c>
      <c r="N869" s="44">
        <f t="shared" ca="1" si="236"/>
        <v>9</v>
      </c>
      <c r="O869" s="94">
        <f t="shared" ca="1" si="237"/>
        <v>2.4661453746567612</v>
      </c>
      <c r="P869" s="94">
        <f t="shared" ca="1" si="238"/>
        <v>22.806924661504816</v>
      </c>
      <c r="Q869" s="94">
        <f t="shared" ca="1" si="239"/>
        <v>22.600865874275616</v>
      </c>
      <c r="R869" s="94">
        <f t="shared" ca="1" si="240"/>
        <v>2.270389526789022</v>
      </c>
      <c r="S869" s="94">
        <f t="shared" ca="1" si="241"/>
        <v>2.4661453746567612</v>
      </c>
      <c r="T869" s="4">
        <f t="shared" ca="1" si="242"/>
        <v>2.3770043305589686E-14</v>
      </c>
      <c r="U869" s="46">
        <f t="shared" ca="1" si="243"/>
        <v>1616.8344704312622</v>
      </c>
      <c r="V869" s="4">
        <f t="shared" ca="1" si="244"/>
        <v>1.5583925333465095E-11</v>
      </c>
      <c r="W869" s="13">
        <f t="shared" ca="1" si="245"/>
        <v>2402.8343999999997</v>
      </c>
      <c r="X869" s="4">
        <f t="shared" ca="1" si="246"/>
        <v>2.3159817880610527E-11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2.4661453746567612</v>
      </c>
      <c r="P870" s="94">
        <f t="shared" ca="1" si="238"/>
        <v>24.661453746567613</v>
      </c>
      <c r="Q870" s="94">
        <f t="shared" ca="1" si="239"/>
        <v>24.661453746567613</v>
      </c>
      <c r="R870" s="94">
        <f t="shared" ca="1" si="240"/>
        <v>2.4661453746567612</v>
      </c>
      <c r="S870" s="94">
        <f t="shared" ca="1" si="241"/>
        <v>2.4661453746567612</v>
      </c>
      <c r="T870" s="4">
        <f t="shared" ca="1" si="242"/>
        <v>4.0016907921868191E-17</v>
      </c>
      <c r="U870" s="46">
        <f t="shared" ca="1" si="243"/>
        <v>1594.8344704312622</v>
      </c>
      <c r="V870" s="4">
        <f t="shared" ca="1" si="244"/>
        <v>2.5878581534453042E-14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2.8900000000000006E-2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382</v>
      </c>
      <c r="M871" s="7">
        <f t="shared" ref="M871:M934" ca="1" si="254">MAX(Set2MinTP-(L871+Set2Regain), 0)</f>
        <v>618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1.8400154947923648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17.425868077386049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15.15253204613165</v>
      </c>
      <c r="R871" s="94">
        <f t="shared" ref="R871:R934" ca="1" si="259">(P871+Q871)/20</f>
        <v>1.6289200061758848</v>
      </c>
      <c r="S871" s="94">
        <f t="shared" ref="S871:S934" ca="1" si="260">R871*Set2ConserveTP + O871*(1-Set2ConserveTP)</f>
        <v>1.8400154947923648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1640.1775001065089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21644.371439999995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2.8900000000000006E-2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2.5589854126786413E-2</v>
      </c>
      <c r="L872" s="13">
        <f t="shared" ca="1" si="253"/>
        <v>360</v>
      </c>
      <c r="M872" s="7">
        <f t="shared" ca="1" si="254"/>
        <v>640</v>
      </c>
      <c r="N872" s="44">
        <f t="shared" ca="1" si="255"/>
        <v>6</v>
      </c>
      <c r="O872" s="94">
        <f t="shared" ca="1" si="256"/>
        <v>1.8400154947923648</v>
      </c>
      <c r="P872" s="94">
        <f t="shared" ca="1" si="257"/>
        <v>18.400154947923649</v>
      </c>
      <c r="Q872" s="94">
        <f t="shared" ca="1" si="258"/>
        <v>18.400154947923649</v>
      </c>
      <c r="R872" s="94">
        <f t="shared" ca="1" si="259"/>
        <v>1.840015494792365</v>
      </c>
      <c r="S872" s="94">
        <f t="shared" ca="1" si="260"/>
        <v>1.8400154947923648</v>
      </c>
      <c r="T872" s="4">
        <f t="shared" ca="1" si="261"/>
        <v>4.708572810276334E-2</v>
      </c>
      <c r="U872" s="46">
        <f t="shared" ca="1" si="262"/>
        <v>1618.1775001065089</v>
      </c>
      <c r="V872" s="4">
        <f t="shared" ca="1" si="263"/>
        <v>41.408926178973466</v>
      </c>
      <c r="W872" s="13">
        <f t="shared" ca="1" si="264"/>
        <v>19241.537039999996</v>
      </c>
      <c r="X872" s="4">
        <f t="shared" ca="1" si="265"/>
        <v>492.38812602875754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2.8900000000000006E-2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1.5509002501082688E-3</v>
      </c>
      <c r="L873" s="13">
        <f t="shared" ca="1" si="253"/>
        <v>338</v>
      </c>
      <c r="M873" s="7">
        <f t="shared" ca="1" si="254"/>
        <v>662</v>
      </c>
      <c r="N873" s="44">
        <f t="shared" ca="1" si="255"/>
        <v>6</v>
      </c>
      <c r="O873" s="94">
        <f t="shared" ca="1" si="256"/>
        <v>1.8400154947923648</v>
      </c>
      <c r="P873" s="94">
        <f t="shared" ca="1" si="257"/>
        <v>18.400154947923649</v>
      </c>
      <c r="Q873" s="94">
        <f t="shared" ca="1" si="258"/>
        <v>18.400154947923649</v>
      </c>
      <c r="R873" s="94">
        <f t="shared" ca="1" si="259"/>
        <v>1.840015494792365</v>
      </c>
      <c r="S873" s="94">
        <f t="shared" ca="1" si="260"/>
        <v>1.8400154947923648</v>
      </c>
      <c r="T873" s="4">
        <f t="shared" ca="1" si="261"/>
        <v>2.8536804910765687E-3</v>
      </c>
      <c r="U873" s="46">
        <f t="shared" ca="1" si="262"/>
        <v>1596.1775001065089</v>
      </c>
      <c r="V873" s="4">
        <f t="shared" ca="1" si="263"/>
        <v>2.4755120841323759</v>
      </c>
      <c r="W873" s="13">
        <f t="shared" ca="1" si="264"/>
        <v>16838.702639999996</v>
      </c>
      <c r="X873" s="4">
        <f t="shared" ca="1" si="265"/>
        <v>26.115148135874758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2.8900000000000006E-2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3.916414773000683E-5</v>
      </c>
      <c r="L874" s="13">
        <f t="shared" ca="1" si="253"/>
        <v>316</v>
      </c>
      <c r="M874" s="7">
        <f t="shared" ca="1" si="254"/>
        <v>684</v>
      </c>
      <c r="N874" s="44">
        <f t="shared" ca="1" si="255"/>
        <v>6</v>
      </c>
      <c r="O874" s="94">
        <f t="shared" ca="1" si="256"/>
        <v>1.8400154947923648</v>
      </c>
      <c r="P874" s="94">
        <f t="shared" ca="1" si="257"/>
        <v>18.400154947923649</v>
      </c>
      <c r="Q874" s="94">
        <f t="shared" ca="1" si="258"/>
        <v>18.400154947923649</v>
      </c>
      <c r="R874" s="94">
        <f t="shared" ca="1" si="259"/>
        <v>1.840015494792365</v>
      </c>
      <c r="S874" s="94">
        <f t="shared" ca="1" si="260"/>
        <v>1.8400154947923648</v>
      </c>
      <c r="T874" s="4">
        <f t="shared" ca="1" si="261"/>
        <v>7.2062638663549782E-5</v>
      </c>
      <c r="U874" s="46">
        <f t="shared" ca="1" si="262"/>
        <v>1574.1775001065089</v>
      </c>
      <c r="V874" s="4">
        <f t="shared" ca="1" si="263"/>
        <v>6.1651320167424153E-2</v>
      </c>
      <c r="W874" s="13">
        <f t="shared" ca="1" si="264"/>
        <v>14435.868239999998</v>
      </c>
      <c r="X874" s="4">
        <f t="shared" ca="1" si="265"/>
        <v>0.56536847636227361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2.8900000000000006E-2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5.2746326909100139E-7</v>
      </c>
      <c r="L875" s="13">
        <f t="shared" ca="1" si="253"/>
        <v>294</v>
      </c>
      <c r="M875" s="7">
        <f t="shared" ca="1" si="254"/>
        <v>706</v>
      </c>
      <c r="N875" s="44">
        <f t="shared" ca="1" si="255"/>
        <v>6</v>
      </c>
      <c r="O875" s="94">
        <f t="shared" ca="1" si="256"/>
        <v>1.8400154947923648</v>
      </c>
      <c r="P875" s="94">
        <f t="shared" ca="1" si="257"/>
        <v>18.400154947923649</v>
      </c>
      <c r="Q875" s="94">
        <f t="shared" ca="1" si="258"/>
        <v>18.400154947923649</v>
      </c>
      <c r="R875" s="94">
        <f t="shared" ca="1" si="259"/>
        <v>1.840015494792365</v>
      </c>
      <c r="S875" s="94">
        <f t="shared" ca="1" si="260"/>
        <v>1.8400154947923648</v>
      </c>
      <c r="T875" s="4">
        <f t="shared" ca="1" si="261"/>
        <v>9.7054058806127724E-7</v>
      </c>
      <c r="U875" s="46">
        <f t="shared" ca="1" si="262"/>
        <v>1552.1775001065089</v>
      </c>
      <c r="V875" s="4">
        <f t="shared" ca="1" si="263"/>
        <v>8.1871661841567732E-4</v>
      </c>
      <c r="W875" s="13">
        <f t="shared" ca="1" si="264"/>
        <v>12033.033839999998</v>
      </c>
      <c r="X875" s="4">
        <f t="shared" ca="1" si="265"/>
        <v>6.3469833663290448E-3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2.8900000000000006E-2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3.9959338567500158E-9</v>
      </c>
      <c r="L876" s="13">
        <f t="shared" ca="1" si="253"/>
        <v>272</v>
      </c>
      <c r="M876" s="7">
        <f t="shared" ca="1" si="254"/>
        <v>728</v>
      </c>
      <c r="N876" s="44">
        <f t="shared" ca="1" si="255"/>
        <v>6</v>
      </c>
      <c r="O876" s="94">
        <f t="shared" ca="1" si="256"/>
        <v>1.8400154947923648</v>
      </c>
      <c r="P876" s="94">
        <f t="shared" ca="1" si="257"/>
        <v>18.400154947923649</v>
      </c>
      <c r="Q876" s="94">
        <f t="shared" ca="1" si="258"/>
        <v>18.400154947923649</v>
      </c>
      <c r="R876" s="94">
        <f t="shared" ca="1" si="259"/>
        <v>1.840015494792365</v>
      </c>
      <c r="S876" s="94">
        <f t="shared" ca="1" si="260"/>
        <v>1.8400154947923648</v>
      </c>
      <c r="T876" s="4">
        <f t="shared" ca="1" si="261"/>
        <v>7.3525802125854429E-9</v>
      </c>
      <c r="U876" s="46">
        <f t="shared" ca="1" si="262"/>
        <v>1530.1775001065089</v>
      </c>
      <c r="V876" s="4">
        <f t="shared" ca="1" si="263"/>
        <v>6.1144880795126999E-6</v>
      </c>
      <c r="W876" s="13">
        <f t="shared" ca="1" si="264"/>
        <v>9630.1994399999985</v>
      </c>
      <c r="X876" s="4">
        <f t="shared" ca="1" si="265"/>
        <v>3.8481639989551039E-5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2.8900000000000006E-2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1.6145187300000079E-11</v>
      </c>
      <c r="L877" s="13">
        <f t="shared" ca="1" si="253"/>
        <v>250</v>
      </c>
      <c r="M877" s="7">
        <f t="shared" ca="1" si="254"/>
        <v>750</v>
      </c>
      <c r="N877" s="44">
        <f t="shared" ca="1" si="255"/>
        <v>7</v>
      </c>
      <c r="O877" s="94">
        <f t="shared" ca="1" si="256"/>
        <v>2.0344056070903553</v>
      </c>
      <c r="P877" s="94">
        <f t="shared" ca="1" si="257"/>
        <v>20.344056070903559</v>
      </c>
      <c r="Q877" s="94">
        <f t="shared" ca="1" si="258"/>
        <v>19.760885734009584</v>
      </c>
      <c r="R877" s="94">
        <f t="shared" ca="1" si="259"/>
        <v>2.0052470902456569</v>
      </c>
      <c r="S877" s="94">
        <f t="shared" ca="1" si="260"/>
        <v>2.0344056070903553</v>
      </c>
      <c r="T877" s="4">
        <f t="shared" ca="1" si="261"/>
        <v>3.2845859570644157E-11</v>
      </c>
      <c r="U877" s="46">
        <f t="shared" ca="1" si="262"/>
        <v>1612.6970069562751</v>
      </c>
      <c r="V877" s="4">
        <f t="shared" ca="1" si="263"/>
        <v>2.6037295235458591E-8</v>
      </c>
      <c r="W877" s="13">
        <f t="shared" ca="1" si="264"/>
        <v>7227.3650399999988</v>
      </c>
      <c r="X877" s="4">
        <f t="shared" ca="1" si="265"/>
        <v>1.1668716225627254E-7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2.8900000000000006E-2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2.7180450000000153E-14</v>
      </c>
      <c r="L878" s="13">
        <f t="shared" ca="1" si="253"/>
        <v>228</v>
      </c>
      <c r="M878" s="7">
        <f t="shared" ca="1" si="254"/>
        <v>772</v>
      </c>
      <c r="N878" s="44">
        <f t="shared" ca="1" si="255"/>
        <v>7</v>
      </c>
      <c r="O878" s="94">
        <f t="shared" ca="1" si="256"/>
        <v>2.0344056070903553</v>
      </c>
      <c r="P878" s="94">
        <f t="shared" ca="1" si="257"/>
        <v>20.344056070903559</v>
      </c>
      <c r="Q878" s="94">
        <f t="shared" ca="1" si="258"/>
        <v>20.344056070903559</v>
      </c>
      <c r="R878" s="94">
        <f t="shared" ca="1" si="259"/>
        <v>2.0344056070903558</v>
      </c>
      <c r="S878" s="94">
        <f t="shared" ca="1" si="260"/>
        <v>2.0344056070903553</v>
      </c>
      <c r="T878" s="4">
        <f t="shared" ca="1" si="261"/>
        <v>5.5296059883239357E-14</v>
      </c>
      <c r="U878" s="46">
        <f t="shared" ca="1" si="262"/>
        <v>1590.6970069562751</v>
      </c>
      <c r="V878" s="4">
        <f t="shared" ca="1" si="263"/>
        <v>4.323586046272493E-11</v>
      </c>
      <c r="W878" s="13">
        <f t="shared" ca="1" si="264"/>
        <v>4824.530639999999</v>
      </c>
      <c r="X878" s="4">
        <f t="shared" ca="1" si="265"/>
        <v>1.3113291383398871E-10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2.8900000000000006E-2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268</v>
      </c>
      <c r="M879" s="7">
        <f t="shared" ca="1" si="254"/>
        <v>732</v>
      </c>
      <c r="N879" s="44">
        <f t="shared" ca="1" si="255"/>
        <v>6</v>
      </c>
      <c r="O879" s="94">
        <f t="shared" ca="1" si="256"/>
        <v>1.8400154947923648</v>
      </c>
      <c r="P879" s="94">
        <f t="shared" ca="1" si="257"/>
        <v>18.400154947923649</v>
      </c>
      <c r="Q879" s="94">
        <f t="shared" ca="1" si="258"/>
        <v>18.400154947923649</v>
      </c>
      <c r="R879" s="94">
        <f t="shared" ca="1" si="259"/>
        <v>1.840015494792365</v>
      </c>
      <c r="S879" s="94">
        <f t="shared" ca="1" si="260"/>
        <v>1.8400154947923648</v>
      </c>
      <c r="T879" s="4">
        <f t="shared" ca="1" si="261"/>
        <v>0</v>
      </c>
      <c r="U879" s="46">
        <f t="shared" ca="1" si="262"/>
        <v>1526.1775001065089</v>
      </c>
      <c r="V879" s="4">
        <f t="shared" ca="1" si="263"/>
        <v>0</v>
      </c>
      <c r="W879" s="13">
        <f t="shared" ca="1" si="264"/>
        <v>19462.958639999997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2.8900000000000006E-2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2.5848337501804477E-4</v>
      </c>
      <c r="L880" s="13">
        <f t="shared" ca="1" si="253"/>
        <v>246</v>
      </c>
      <c r="M880" s="7">
        <f t="shared" ca="1" si="254"/>
        <v>754</v>
      </c>
      <c r="N880" s="44">
        <f t="shared" ca="1" si="255"/>
        <v>7</v>
      </c>
      <c r="O880" s="94">
        <f t="shared" ca="1" si="256"/>
        <v>2.0344056070903553</v>
      </c>
      <c r="P880" s="94">
        <f t="shared" ca="1" si="257"/>
        <v>20.344056070903559</v>
      </c>
      <c r="Q880" s="94">
        <f t="shared" ca="1" si="258"/>
        <v>20.344056070903559</v>
      </c>
      <c r="R880" s="94">
        <f t="shared" ca="1" si="259"/>
        <v>2.0344056070903558</v>
      </c>
      <c r="S880" s="94">
        <f t="shared" ca="1" si="260"/>
        <v>2.0344056070903553</v>
      </c>
      <c r="T880" s="4">
        <f t="shared" ca="1" si="261"/>
        <v>5.2586002747634939E-4</v>
      </c>
      <c r="U880" s="46">
        <f t="shared" ca="1" si="262"/>
        <v>1608.6970069562751</v>
      </c>
      <c r="V880" s="4">
        <f t="shared" ca="1" si="263"/>
        <v>0.41582143173948505</v>
      </c>
      <c r="W880" s="13">
        <f t="shared" ca="1" si="264"/>
        <v>17060.124239999997</v>
      </c>
      <c r="X880" s="4">
        <f t="shared" ca="1" si="265"/>
        <v>4.4097584917823553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2.8900000000000006E-2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1.5665659092002729E-5</v>
      </c>
      <c r="L881" s="13">
        <f t="shared" ca="1" si="253"/>
        <v>224</v>
      </c>
      <c r="M881" s="7">
        <f t="shared" ca="1" si="254"/>
        <v>776</v>
      </c>
      <c r="N881" s="44">
        <f t="shared" ca="1" si="255"/>
        <v>7</v>
      </c>
      <c r="O881" s="94">
        <f t="shared" ca="1" si="256"/>
        <v>2.0344056070903553</v>
      </c>
      <c r="P881" s="94">
        <f t="shared" ca="1" si="257"/>
        <v>20.344056070903559</v>
      </c>
      <c r="Q881" s="94">
        <f t="shared" ca="1" si="258"/>
        <v>20.344056070903559</v>
      </c>
      <c r="R881" s="94">
        <f t="shared" ca="1" si="259"/>
        <v>2.0344056070903558</v>
      </c>
      <c r="S881" s="94">
        <f t="shared" ca="1" si="260"/>
        <v>2.0344056070903553</v>
      </c>
      <c r="T881" s="4">
        <f t="shared" ca="1" si="261"/>
        <v>3.1870304695536358E-5</v>
      </c>
      <c r="U881" s="46">
        <f t="shared" ca="1" si="262"/>
        <v>1586.6970069562751</v>
      </c>
      <c r="V881" s="4">
        <f t="shared" ca="1" si="263"/>
        <v>2.485665439327809E-2</v>
      </c>
      <c r="W881" s="13">
        <f t="shared" ca="1" si="264"/>
        <v>14657.289839999998</v>
      </c>
      <c r="X881" s="4">
        <f t="shared" ca="1" si="265"/>
        <v>0.22961610584611519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2.8900000000000006E-2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3.9559745181825118E-7</v>
      </c>
      <c r="L882" s="13">
        <f t="shared" ca="1" si="253"/>
        <v>202</v>
      </c>
      <c r="M882" s="7">
        <f t="shared" ca="1" si="254"/>
        <v>798</v>
      </c>
      <c r="N882" s="44">
        <f t="shared" ca="1" si="255"/>
        <v>7</v>
      </c>
      <c r="O882" s="94">
        <f t="shared" ca="1" si="256"/>
        <v>2.0344056070903553</v>
      </c>
      <c r="P882" s="94">
        <f t="shared" ca="1" si="257"/>
        <v>20.344056070903559</v>
      </c>
      <c r="Q882" s="94">
        <f t="shared" ca="1" si="258"/>
        <v>20.344056070903559</v>
      </c>
      <c r="R882" s="94">
        <f t="shared" ca="1" si="259"/>
        <v>2.0344056070903558</v>
      </c>
      <c r="S882" s="94">
        <f t="shared" ca="1" si="260"/>
        <v>2.0344056070903553</v>
      </c>
      <c r="T882" s="4">
        <f t="shared" ca="1" si="261"/>
        <v>8.0480567412970684E-7</v>
      </c>
      <c r="U882" s="46">
        <f t="shared" ca="1" si="262"/>
        <v>1564.6970069562751</v>
      </c>
      <c r="V882" s="4">
        <f t="shared" ca="1" si="263"/>
        <v>6.1899014881954689E-4</v>
      </c>
      <c r="W882" s="13">
        <f t="shared" ca="1" si="264"/>
        <v>12254.455439999998</v>
      </c>
      <c r="X882" s="4">
        <f t="shared" ca="1" si="265"/>
        <v>4.8478313454843056E-3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2.8900000000000006E-2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5.3279118090000193E-9</v>
      </c>
      <c r="L883" s="13">
        <f t="shared" ca="1" si="253"/>
        <v>180</v>
      </c>
      <c r="M883" s="7">
        <f t="shared" ca="1" si="254"/>
        <v>820</v>
      </c>
      <c r="N883" s="44">
        <f t="shared" ca="1" si="255"/>
        <v>7</v>
      </c>
      <c r="O883" s="94">
        <f t="shared" ca="1" si="256"/>
        <v>2.0344056070903553</v>
      </c>
      <c r="P883" s="94">
        <f t="shared" ca="1" si="257"/>
        <v>20.344056070903559</v>
      </c>
      <c r="Q883" s="94">
        <f t="shared" ca="1" si="258"/>
        <v>20.344056070903559</v>
      </c>
      <c r="R883" s="94">
        <f t="shared" ca="1" si="259"/>
        <v>2.0344056070903558</v>
      </c>
      <c r="S883" s="94">
        <f t="shared" ca="1" si="260"/>
        <v>2.0344056070903553</v>
      </c>
      <c r="T883" s="4">
        <f t="shared" ca="1" si="261"/>
        <v>1.0839133658312557E-8</v>
      </c>
      <c r="U883" s="46">
        <f t="shared" ca="1" si="262"/>
        <v>1542.6970069562751</v>
      </c>
      <c r="V883" s="4">
        <f t="shared" ca="1" si="263"/>
        <v>8.2193536010713229E-6</v>
      </c>
      <c r="W883" s="13">
        <f t="shared" ca="1" si="264"/>
        <v>9851.6210399999982</v>
      </c>
      <c r="X883" s="4">
        <f t="shared" ca="1" si="265"/>
        <v>5.2488568076809039E-5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2.8900000000000006E-2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4.0362968250000197E-11</v>
      </c>
      <c r="L884" s="13">
        <f t="shared" ca="1" si="253"/>
        <v>158</v>
      </c>
      <c r="M884" s="7">
        <f t="shared" ca="1" si="254"/>
        <v>842</v>
      </c>
      <c r="N884" s="44">
        <f t="shared" ca="1" si="255"/>
        <v>7</v>
      </c>
      <c r="O884" s="94">
        <f t="shared" ca="1" si="256"/>
        <v>2.0344056070903553</v>
      </c>
      <c r="P884" s="94">
        <f t="shared" ca="1" si="257"/>
        <v>20.344056070903559</v>
      </c>
      <c r="Q884" s="94">
        <f t="shared" ca="1" si="258"/>
        <v>20.344056070903559</v>
      </c>
      <c r="R884" s="94">
        <f t="shared" ca="1" si="259"/>
        <v>2.0344056070903558</v>
      </c>
      <c r="S884" s="94">
        <f t="shared" ca="1" si="260"/>
        <v>2.0344056070903553</v>
      </c>
      <c r="T884" s="4">
        <f t="shared" ca="1" si="261"/>
        <v>8.2114648926610381E-11</v>
      </c>
      <c r="U884" s="46">
        <f t="shared" ca="1" si="262"/>
        <v>1520.6970069562751</v>
      </c>
      <c r="V884" s="4">
        <f t="shared" ca="1" si="263"/>
        <v>6.1379845009646466E-8</v>
      </c>
      <c r="W884" s="13">
        <f t="shared" ca="1" si="264"/>
        <v>7448.7866399999994</v>
      </c>
      <c r="X884" s="4">
        <f t="shared" ca="1" si="265"/>
        <v>3.0065513865134561E-7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2.8900000000000006E-2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1.6308270000000093E-13</v>
      </c>
      <c r="L885" s="13">
        <f t="shared" ca="1" si="253"/>
        <v>136</v>
      </c>
      <c r="M885" s="7">
        <f t="shared" ca="1" si="254"/>
        <v>864</v>
      </c>
      <c r="N885" s="44">
        <f t="shared" ca="1" si="255"/>
        <v>8</v>
      </c>
      <c r="O885" s="94">
        <f t="shared" ca="1" si="256"/>
        <v>2.2600865874275611</v>
      </c>
      <c r="P885" s="94">
        <f t="shared" ca="1" si="257"/>
        <v>22.37518489393841</v>
      </c>
      <c r="Q885" s="94">
        <f t="shared" ca="1" si="258"/>
        <v>20.344056070903559</v>
      </c>
      <c r="R885" s="94">
        <f t="shared" ca="1" si="259"/>
        <v>2.1359620482420985</v>
      </c>
      <c r="S885" s="94">
        <f t="shared" ca="1" si="260"/>
        <v>2.2600865874275611</v>
      </c>
      <c r="T885" s="4">
        <f t="shared" ca="1" si="261"/>
        <v>3.6858102291147479E-13</v>
      </c>
      <c r="U885" s="46">
        <f t="shared" ca="1" si="262"/>
        <v>1620.040960572893</v>
      </c>
      <c r="V885" s="4">
        <f t="shared" ca="1" si="263"/>
        <v>2.6420065396082246E-10</v>
      </c>
      <c r="W885" s="13">
        <f t="shared" ca="1" si="264"/>
        <v>5045.9522399999996</v>
      </c>
      <c r="X885" s="4">
        <f t="shared" ca="1" si="265"/>
        <v>8.2290751537025266E-10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2.8900000000000006E-2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2.7455000000000182E-16</v>
      </c>
      <c r="L886" s="13">
        <f t="shared" ca="1" si="253"/>
        <v>114</v>
      </c>
      <c r="M886" s="7">
        <f t="shared" ca="1" si="254"/>
        <v>886</v>
      </c>
      <c r="N886" s="44">
        <f t="shared" ca="1" si="255"/>
        <v>8</v>
      </c>
      <c r="O886" s="94">
        <f t="shared" ca="1" si="256"/>
        <v>2.2600865874275611</v>
      </c>
      <c r="P886" s="94">
        <f t="shared" ca="1" si="257"/>
        <v>22.600865874275616</v>
      </c>
      <c r="Q886" s="94">
        <f t="shared" ca="1" si="258"/>
        <v>22.600865874275616</v>
      </c>
      <c r="R886" s="94">
        <f t="shared" ca="1" si="259"/>
        <v>2.2600865874275615</v>
      </c>
      <c r="S886" s="94">
        <f t="shared" ca="1" si="260"/>
        <v>2.2600865874275611</v>
      </c>
      <c r="T886" s="4">
        <f t="shared" ca="1" si="261"/>
        <v>6.2050677257824099E-16</v>
      </c>
      <c r="U886" s="46">
        <f t="shared" ca="1" si="262"/>
        <v>1598.040960572893</v>
      </c>
      <c r="V886" s="4">
        <f t="shared" ca="1" si="263"/>
        <v>4.3874214572529067E-13</v>
      </c>
      <c r="W886" s="13">
        <f t="shared" ca="1" si="264"/>
        <v>2643.1178399999999</v>
      </c>
      <c r="X886" s="4">
        <f t="shared" ca="1" si="265"/>
        <v>7.2566800297200474E-13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2.8900000000000006E-2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268</v>
      </c>
      <c r="M887" s="7">
        <f t="shared" ca="1" si="254"/>
        <v>732</v>
      </c>
      <c r="N887" s="44">
        <f t="shared" ca="1" si="255"/>
        <v>6</v>
      </c>
      <c r="O887" s="94">
        <f t="shared" ca="1" si="256"/>
        <v>1.8400154947923648</v>
      </c>
      <c r="P887" s="94">
        <f t="shared" ca="1" si="257"/>
        <v>18.400154947923649</v>
      </c>
      <c r="Q887" s="94">
        <f t="shared" ca="1" si="258"/>
        <v>18.400154947923649</v>
      </c>
      <c r="R887" s="94">
        <f t="shared" ca="1" si="259"/>
        <v>1.840015494792365</v>
      </c>
      <c r="S887" s="94">
        <f t="shared" ca="1" si="260"/>
        <v>1.8400154947923648</v>
      </c>
      <c r="T887" s="4">
        <f t="shared" ca="1" si="261"/>
        <v>0</v>
      </c>
      <c r="U887" s="46">
        <f t="shared" ca="1" si="262"/>
        <v>1526.1775001065089</v>
      </c>
      <c r="V887" s="4">
        <f t="shared" ca="1" si="263"/>
        <v>0</v>
      </c>
      <c r="W887" s="13">
        <f t="shared" ca="1" si="264"/>
        <v>19001.253599999996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2.8900000000000006E-2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1.3468344277256009E-3</v>
      </c>
      <c r="L888" s="13">
        <f t="shared" ca="1" si="253"/>
        <v>246</v>
      </c>
      <c r="M888" s="7">
        <f t="shared" ca="1" si="254"/>
        <v>754</v>
      </c>
      <c r="N888" s="44">
        <f t="shared" ca="1" si="255"/>
        <v>7</v>
      </c>
      <c r="O888" s="94">
        <f t="shared" ca="1" si="256"/>
        <v>2.0344056070903553</v>
      </c>
      <c r="P888" s="94">
        <f t="shared" ca="1" si="257"/>
        <v>20.344056070903559</v>
      </c>
      <c r="Q888" s="94">
        <f t="shared" ca="1" si="258"/>
        <v>20.344056070903559</v>
      </c>
      <c r="R888" s="94">
        <f t="shared" ca="1" si="259"/>
        <v>2.0344056070903558</v>
      </c>
      <c r="S888" s="94">
        <f t="shared" ca="1" si="260"/>
        <v>2.0344056070903553</v>
      </c>
      <c r="T888" s="4">
        <f t="shared" ca="1" si="261"/>
        <v>2.7400075115872925E-3</v>
      </c>
      <c r="U888" s="46">
        <f t="shared" ca="1" si="262"/>
        <v>1608.6970069562751</v>
      </c>
      <c r="V888" s="4">
        <f t="shared" ca="1" si="263"/>
        <v>2.1666485127478419</v>
      </c>
      <c r="W888" s="13">
        <f t="shared" ca="1" si="264"/>
        <v>16598.419199999997</v>
      </c>
      <c r="X888" s="4">
        <f t="shared" ca="1" si="265"/>
        <v>22.355322424381622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2.8900000000000006E-2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8.1626328953066779E-5</v>
      </c>
      <c r="L889" s="13">
        <f t="shared" ca="1" si="253"/>
        <v>224</v>
      </c>
      <c r="M889" s="7">
        <f t="shared" ca="1" si="254"/>
        <v>776</v>
      </c>
      <c r="N889" s="44">
        <f t="shared" ca="1" si="255"/>
        <v>7</v>
      </c>
      <c r="O889" s="94">
        <f t="shared" ca="1" si="256"/>
        <v>2.0344056070903553</v>
      </c>
      <c r="P889" s="94">
        <f t="shared" ca="1" si="257"/>
        <v>20.344056070903559</v>
      </c>
      <c r="Q889" s="94">
        <f t="shared" ca="1" si="258"/>
        <v>20.344056070903559</v>
      </c>
      <c r="R889" s="94">
        <f t="shared" ca="1" si="259"/>
        <v>2.0344056070903558</v>
      </c>
      <c r="S889" s="94">
        <f t="shared" ca="1" si="260"/>
        <v>2.0344056070903553</v>
      </c>
      <c r="T889" s="4">
        <f t="shared" ca="1" si="261"/>
        <v>1.6606106130832087E-4</v>
      </c>
      <c r="U889" s="46">
        <f t="shared" ca="1" si="262"/>
        <v>1586.6970069562751</v>
      </c>
      <c r="V889" s="4">
        <f t="shared" ca="1" si="263"/>
        <v>0.12951625183865939</v>
      </c>
      <c r="W889" s="13">
        <f t="shared" ca="1" si="264"/>
        <v>14195.584799999999</v>
      </c>
      <c r="X889" s="4">
        <f t="shared" ca="1" si="265"/>
        <v>1.1587334745659545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2.8900000000000006E-2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2.0612709331582545E-6</v>
      </c>
      <c r="L890" s="13">
        <f t="shared" ca="1" si="253"/>
        <v>202</v>
      </c>
      <c r="M890" s="7">
        <f t="shared" ca="1" si="254"/>
        <v>798</v>
      </c>
      <c r="N890" s="44">
        <f t="shared" ca="1" si="255"/>
        <v>7</v>
      </c>
      <c r="O890" s="94">
        <f t="shared" ca="1" si="256"/>
        <v>2.0344056070903553</v>
      </c>
      <c r="P890" s="94">
        <f t="shared" ca="1" si="257"/>
        <v>20.344056070903559</v>
      </c>
      <c r="Q890" s="94">
        <f t="shared" ca="1" si="258"/>
        <v>20.344056070903559</v>
      </c>
      <c r="R890" s="94">
        <f t="shared" ca="1" si="259"/>
        <v>2.0344056070903558</v>
      </c>
      <c r="S890" s="94">
        <f t="shared" ca="1" si="260"/>
        <v>2.0344056070903553</v>
      </c>
      <c r="T890" s="4">
        <f t="shared" ca="1" si="261"/>
        <v>4.1934611441495219E-6</v>
      </c>
      <c r="U890" s="46">
        <f t="shared" ca="1" si="262"/>
        <v>1564.6970069562751</v>
      </c>
      <c r="V890" s="4">
        <f t="shared" ca="1" si="263"/>
        <v>3.2252644596386889E-3</v>
      </c>
      <c r="W890" s="13">
        <f t="shared" ca="1" si="264"/>
        <v>11792.750399999999</v>
      </c>
      <c r="X890" s="4">
        <f t="shared" ca="1" si="265"/>
        <v>2.4308053621510377E-2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2.8900000000000006E-2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2.7761224689000076E-8</v>
      </c>
      <c r="L891" s="13">
        <f t="shared" ca="1" si="253"/>
        <v>180</v>
      </c>
      <c r="M891" s="7">
        <f t="shared" ca="1" si="254"/>
        <v>820</v>
      </c>
      <c r="N891" s="44">
        <f t="shared" ca="1" si="255"/>
        <v>7</v>
      </c>
      <c r="O891" s="94">
        <f t="shared" ca="1" si="256"/>
        <v>2.0344056070903553</v>
      </c>
      <c r="P891" s="94">
        <f t="shared" ca="1" si="257"/>
        <v>20.344056070903559</v>
      </c>
      <c r="Q891" s="94">
        <f t="shared" ca="1" si="258"/>
        <v>20.344056070903559</v>
      </c>
      <c r="R891" s="94">
        <f t="shared" ca="1" si="259"/>
        <v>2.0344056070903558</v>
      </c>
      <c r="S891" s="94">
        <f t="shared" ca="1" si="260"/>
        <v>2.0344056070903553</v>
      </c>
      <c r="T891" s="4">
        <f t="shared" ca="1" si="261"/>
        <v>5.6477591166996963E-8</v>
      </c>
      <c r="U891" s="46">
        <f t="shared" ca="1" si="262"/>
        <v>1542.6970069562751</v>
      </c>
      <c r="V891" s="4">
        <f t="shared" ca="1" si="263"/>
        <v>4.2827158237161067E-5</v>
      </c>
      <c r="W891" s="13">
        <f t="shared" ca="1" si="264"/>
        <v>9389.9159999999993</v>
      </c>
      <c r="X891" s="4">
        <f t="shared" ca="1" si="265"/>
        <v>2.6067556788683682E-4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2.8900000000000006E-2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2.1031230825000085E-10</v>
      </c>
      <c r="L892" s="13">
        <f t="shared" ca="1" si="253"/>
        <v>158</v>
      </c>
      <c r="M892" s="7">
        <f t="shared" ca="1" si="254"/>
        <v>842</v>
      </c>
      <c r="N892" s="44">
        <f t="shared" ca="1" si="255"/>
        <v>7</v>
      </c>
      <c r="O892" s="94">
        <f t="shared" ca="1" si="256"/>
        <v>2.0344056070903553</v>
      </c>
      <c r="P892" s="94">
        <f t="shared" ca="1" si="257"/>
        <v>20.344056070903559</v>
      </c>
      <c r="Q892" s="94">
        <f t="shared" ca="1" si="258"/>
        <v>20.344056070903559</v>
      </c>
      <c r="R892" s="94">
        <f t="shared" ca="1" si="259"/>
        <v>2.0344056070903558</v>
      </c>
      <c r="S892" s="94">
        <f t="shared" ca="1" si="260"/>
        <v>2.0344056070903553</v>
      </c>
      <c r="T892" s="4">
        <f t="shared" ca="1" si="261"/>
        <v>4.2786053914391691E-10</v>
      </c>
      <c r="U892" s="46">
        <f t="shared" ca="1" si="262"/>
        <v>1520.6970069562751</v>
      </c>
      <c r="V892" s="4">
        <f t="shared" ca="1" si="263"/>
        <v>3.1982129768184184E-7</v>
      </c>
      <c r="W892" s="13">
        <f t="shared" ca="1" si="264"/>
        <v>6987.0815999999995</v>
      </c>
      <c r="X892" s="4">
        <f t="shared" ca="1" si="265"/>
        <v>1.4694692592271091E-6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2.8900000000000006E-2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8.4974670000000394E-13</v>
      </c>
      <c r="L893" s="13">
        <f t="shared" ca="1" si="253"/>
        <v>136</v>
      </c>
      <c r="M893" s="7">
        <f t="shared" ca="1" si="254"/>
        <v>864</v>
      </c>
      <c r="N893" s="44">
        <f t="shared" ca="1" si="255"/>
        <v>8</v>
      </c>
      <c r="O893" s="94">
        <f t="shared" ca="1" si="256"/>
        <v>2.2600865874275611</v>
      </c>
      <c r="P893" s="94">
        <f t="shared" ca="1" si="257"/>
        <v>22.37518489393841</v>
      </c>
      <c r="Q893" s="94">
        <f t="shared" ca="1" si="258"/>
        <v>20.344056070903559</v>
      </c>
      <c r="R893" s="94">
        <f t="shared" ca="1" si="259"/>
        <v>2.1359620482420985</v>
      </c>
      <c r="S893" s="94">
        <f t="shared" ca="1" si="260"/>
        <v>2.2600865874275611</v>
      </c>
      <c r="T893" s="4">
        <f t="shared" ca="1" si="261"/>
        <v>1.9205011193808405E-12</v>
      </c>
      <c r="U893" s="46">
        <f t="shared" ca="1" si="262"/>
        <v>1620.040960572893</v>
      </c>
      <c r="V893" s="4">
        <f t="shared" ca="1" si="263"/>
        <v>1.3766244601116524E-9</v>
      </c>
      <c r="W893" s="13">
        <f t="shared" ca="1" si="264"/>
        <v>4584.2471999999998</v>
      </c>
      <c r="X893" s="4">
        <f t="shared" ca="1" si="265"/>
        <v>3.8954489301842576E-9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2.8900000000000006E-2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1.430550000000008E-15</v>
      </c>
      <c r="L894" s="13">
        <f t="shared" ca="1" si="253"/>
        <v>114</v>
      </c>
      <c r="M894" s="7">
        <f t="shared" ca="1" si="254"/>
        <v>886</v>
      </c>
      <c r="N894" s="44">
        <f t="shared" ca="1" si="255"/>
        <v>8</v>
      </c>
      <c r="O894" s="94">
        <f t="shared" ca="1" si="256"/>
        <v>2.2600865874275611</v>
      </c>
      <c r="P894" s="94">
        <f t="shared" ca="1" si="257"/>
        <v>22.600865874275616</v>
      </c>
      <c r="Q894" s="94">
        <f t="shared" ca="1" si="258"/>
        <v>22.600865874275616</v>
      </c>
      <c r="R894" s="94">
        <f t="shared" ca="1" si="259"/>
        <v>2.2600865874275615</v>
      </c>
      <c r="S894" s="94">
        <f t="shared" ca="1" si="260"/>
        <v>2.2600865874275611</v>
      </c>
      <c r="T894" s="4">
        <f t="shared" ca="1" si="261"/>
        <v>3.2331668676445156E-15</v>
      </c>
      <c r="U894" s="46">
        <f t="shared" ca="1" si="262"/>
        <v>1598.040960572893</v>
      </c>
      <c r="V894" s="4">
        <f t="shared" ca="1" si="263"/>
        <v>2.2860774961475651E-12</v>
      </c>
      <c r="W894" s="13">
        <f t="shared" ca="1" si="264"/>
        <v>2181.4127999999996</v>
      </c>
      <c r="X894" s="4">
        <f t="shared" ca="1" si="265"/>
        <v>3.1206200810400168E-12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2.8900000000000006E-2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 s="44">
        <f t="shared" ca="1" si="255"/>
        <v>7</v>
      </c>
      <c r="O895" s="94">
        <f t="shared" ca="1" si="256"/>
        <v>2.0344056070903553</v>
      </c>
      <c r="P895" s="94">
        <f t="shared" ca="1" si="257"/>
        <v>20.344056070903559</v>
      </c>
      <c r="Q895" s="94">
        <f t="shared" ca="1" si="258"/>
        <v>20.344056070903559</v>
      </c>
      <c r="R895" s="94">
        <f t="shared" ca="1" si="259"/>
        <v>2.0344056070903558</v>
      </c>
      <c r="S895" s="94">
        <f t="shared" ca="1" si="260"/>
        <v>2.0344056070903553</v>
      </c>
      <c r="T895" s="4">
        <f t="shared" ca="1" si="261"/>
        <v>0</v>
      </c>
      <c r="U895" s="46">
        <f t="shared" ca="1" si="262"/>
        <v>1516.6970069562751</v>
      </c>
      <c r="V895" s="4">
        <f t="shared" ca="1" si="263"/>
        <v>0</v>
      </c>
      <c r="W895" s="13">
        <f t="shared" ca="1" si="264"/>
        <v>16819.840799999998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2.8900000000000006E-2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1.3604388158844463E-5</v>
      </c>
      <c r="L896" s="13">
        <f t="shared" ca="1" si="253"/>
        <v>132</v>
      </c>
      <c r="M896" s="7">
        <f t="shared" ca="1" si="254"/>
        <v>868</v>
      </c>
      <c r="N896" s="44">
        <f t="shared" ca="1" si="255"/>
        <v>8</v>
      </c>
      <c r="O896" s="94">
        <f t="shared" ca="1" si="256"/>
        <v>2.2600865874275611</v>
      </c>
      <c r="P896" s="94">
        <f t="shared" ca="1" si="257"/>
        <v>22.600865874275616</v>
      </c>
      <c r="Q896" s="94">
        <f t="shared" ca="1" si="258"/>
        <v>21.021099011915176</v>
      </c>
      <c r="R896" s="94">
        <f t="shared" ca="1" si="259"/>
        <v>2.1810982443095397</v>
      </c>
      <c r="S896" s="94">
        <f t="shared" ca="1" si="260"/>
        <v>2.2600865874275611</v>
      </c>
      <c r="T896" s="4">
        <f t="shared" ca="1" si="261"/>
        <v>3.0747095207962705E-5</v>
      </c>
      <c r="U896" s="46">
        <f t="shared" ca="1" si="262"/>
        <v>1616.040960572893</v>
      </c>
      <c r="V896" s="4">
        <f t="shared" ca="1" si="263"/>
        <v>2.1985248508225499E-2</v>
      </c>
      <c r="W896" s="13">
        <f t="shared" ca="1" si="264"/>
        <v>14417.006399999998</v>
      </c>
      <c r="X896" s="4">
        <f t="shared" ca="1" si="265"/>
        <v>0.19613455115414483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2.8900000000000006E-2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8.2450837326330145E-7</v>
      </c>
      <c r="L897" s="13">
        <f t="shared" ca="1" si="253"/>
        <v>110</v>
      </c>
      <c r="M897" s="7">
        <f t="shared" ca="1" si="254"/>
        <v>890</v>
      </c>
      <c r="N897" s="44">
        <f t="shared" ca="1" si="255"/>
        <v>8</v>
      </c>
      <c r="O897" s="94">
        <f t="shared" ca="1" si="256"/>
        <v>2.2600865874275611</v>
      </c>
      <c r="P897" s="94">
        <f t="shared" ca="1" si="257"/>
        <v>22.600865874275616</v>
      </c>
      <c r="Q897" s="94">
        <f t="shared" ca="1" si="258"/>
        <v>22.600865874275616</v>
      </c>
      <c r="R897" s="94">
        <f t="shared" ca="1" si="259"/>
        <v>2.2600865874275615</v>
      </c>
      <c r="S897" s="94">
        <f t="shared" ca="1" si="260"/>
        <v>2.2600865874275611</v>
      </c>
      <c r="T897" s="4">
        <f t="shared" ca="1" si="261"/>
        <v>1.8634603156341047E-6</v>
      </c>
      <c r="U897" s="46">
        <f t="shared" ca="1" si="262"/>
        <v>1594.040960572893</v>
      </c>
      <c r="V897" s="4">
        <f t="shared" ca="1" si="263"/>
        <v>1.3143001193170265E-3</v>
      </c>
      <c r="W897" s="13">
        <f t="shared" ca="1" si="264"/>
        <v>12014.171999999999</v>
      </c>
      <c r="X897" s="4">
        <f t="shared" ca="1" si="265"/>
        <v>9.9057854118255045E-3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2.8900000000000006E-2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2.082091851675006E-8</v>
      </c>
      <c r="L898" s="13">
        <f t="shared" ca="1" si="253"/>
        <v>88</v>
      </c>
      <c r="M898" s="7">
        <f t="shared" ca="1" si="254"/>
        <v>912</v>
      </c>
      <c r="N898" s="44">
        <f t="shared" ca="1" si="255"/>
        <v>8</v>
      </c>
      <c r="O898" s="94">
        <f t="shared" ca="1" si="256"/>
        <v>2.2600865874275611</v>
      </c>
      <c r="P898" s="94">
        <f t="shared" ca="1" si="257"/>
        <v>22.600865874275616</v>
      </c>
      <c r="Q898" s="94">
        <f t="shared" ca="1" si="258"/>
        <v>22.600865874275616</v>
      </c>
      <c r="R898" s="94">
        <f t="shared" ca="1" si="259"/>
        <v>2.2600865874275615</v>
      </c>
      <c r="S898" s="94">
        <f t="shared" ca="1" si="260"/>
        <v>2.2600865874275611</v>
      </c>
      <c r="T898" s="4">
        <f t="shared" ca="1" si="261"/>
        <v>4.7057078677628959E-8</v>
      </c>
      <c r="U898" s="46">
        <f t="shared" ca="1" si="262"/>
        <v>1572.040960572893</v>
      </c>
      <c r="V898" s="4">
        <f t="shared" ca="1" si="263"/>
        <v>3.2731336745081698E-5</v>
      </c>
      <c r="W898" s="13">
        <f t="shared" ca="1" si="264"/>
        <v>9611.3375999999989</v>
      </c>
      <c r="X898" s="4">
        <f t="shared" ca="1" si="265"/>
        <v>2.0011687700657605E-4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2.8900000000000006E-2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2.8041641100000106E-10</v>
      </c>
      <c r="L899" s="13">
        <f t="shared" ca="1" si="253"/>
        <v>66</v>
      </c>
      <c r="M899" s="7">
        <f t="shared" ca="1" si="254"/>
        <v>934</v>
      </c>
      <c r="N899" s="44">
        <f t="shared" ca="1" si="255"/>
        <v>8</v>
      </c>
      <c r="O899" s="94">
        <f t="shared" ca="1" si="256"/>
        <v>2.2600865874275611</v>
      </c>
      <c r="P899" s="94">
        <f t="shared" ca="1" si="257"/>
        <v>22.600865874275616</v>
      </c>
      <c r="Q899" s="94">
        <f t="shared" ca="1" si="258"/>
        <v>22.600865874275616</v>
      </c>
      <c r="R899" s="94">
        <f t="shared" ca="1" si="259"/>
        <v>2.2600865874275615</v>
      </c>
      <c r="S899" s="94">
        <f t="shared" ca="1" si="260"/>
        <v>2.2600865874275611</v>
      </c>
      <c r="T899" s="4">
        <f t="shared" ca="1" si="261"/>
        <v>6.3376536939567676E-10</v>
      </c>
      <c r="U899" s="46">
        <f t="shared" ca="1" si="262"/>
        <v>1550.040960572893</v>
      </c>
      <c r="V899" s="4">
        <f t="shared" ca="1" si="263"/>
        <v>4.3465692306684483E-7</v>
      </c>
      <c r="W899" s="13">
        <f t="shared" ca="1" si="264"/>
        <v>7208.5031999999992</v>
      </c>
      <c r="X899" s="4">
        <f t="shared" ca="1" si="265"/>
        <v>2.0213825960260228E-6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2.8900000000000006E-2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2.1243667500000104E-12</v>
      </c>
      <c r="L900" s="13">
        <f t="shared" ca="1" si="253"/>
        <v>44</v>
      </c>
      <c r="M900" s="7">
        <f t="shared" ca="1" si="254"/>
        <v>956</v>
      </c>
      <c r="N900" s="44">
        <f t="shared" ca="1" si="255"/>
        <v>8</v>
      </c>
      <c r="O900" s="94">
        <f t="shared" ca="1" si="256"/>
        <v>2.2600865874275611</v>
      </c>
      <c r="P900" s="94">
        <f t="shared" ca="1" si="257"/>
        <v>22.600865874275616</v>
      </c>
      <c r="Q900" s="94">
        <f t="shared" ca="1" si="258"/>
        <v>22.600865874275616</v>
      </c>
      <c r="R900" s="94">
        <f t="shared" ca="1" si="259"/>
        <v>2.2600865874275615</v>
      </c>
      <c r="S900" s="94">
        <f t="shared" ca="1" si="260"/>
        <v>2.2600865874275611</v>
      </c>
      <c r="T900" s="4">
        <f t="shared" ca="1" si="261"/>
        <v>4.8012527984521027E-12</v>
      </c>
      <c r="U900" s="46">
        <f t="shared" ca="1" si="262"/>
        <v>1528.040960572893</v>
      </c>
      <c r="V900" s="4">
        <f t="shared" ca="1" si="263"/>
        <v>3.2461194092791307E-9</v>
      </c>
      <c r="W900" s="13">
        <f t="shared" ca="1" si="264"/>
        <v>4805.6687999999995</v>
      </c>
      <c r="X900" s="4">
        <f t="shared" ca="1" si="265"/>
        <v>1.0209003010232449E-8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2.8900000000000006E-2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8.5833000000000478E-15</v>
      </c>
      <c r="L901" s="13">
        <f t="shared" ca="1" si="253"/>
        <v>22</v>
      </c>
      <c r="M901" s="7">
        <f t="shared" ca="1" si="254"/>
        <v>978</v>
      </c>
      <c r="N901" s="44">
        <f t="shared" ca="1" si="255"/>
        <v>9</v>
      </c>
      <c r="O901" s="94">
        <f t="shared" ca="1" si="256"/>
        <v>2.4661453746567612</v>
      </c>
      <c r="P901" s="94">
        <f t="shared" ca="1" si="257"/>
        <v>22.806924661504816</v>
      </c>
      <c r="Q901" s="94">
        <f t="shared" ca="1" si="258"/>
        <v>22.600865874275616</v>
      </c>
      <c r="R901" s="94">
        <f t="shared" ca="1" si="259"/>
        <v>2.270389526789022</v>
      </c>
      <c r="S901" s="94">
        <f t="shared" ca="1" si="260"/>
        <v>2.4661453746567612</v>
      </c>
      <c r="T901" s="4">
        <f t="shared" ca="1" si="261"/>
        <v>2.1167665594291497E-14</v>
      </c>
      <c r="U901" s="46">
        <f t="shared" ca="1" si="262"/>
        <v>1616.8344704312622</v>
      </c>
      <c r="V901" s="4">
        <f t="shared" ca="1" si="263"/>
        <v>1.3877775310052729E-11</v>
      </c>
      <c r="W901" s="13">
        <f t="shared" ca="1" si="264"/>
        <v>2402.8343999999997</v>
      </c>
      <c r="X901" s="4">
        <f t="shared" ca="1" si="265"/>
        <v>2.0624248505520111E-11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2.8900000000000006E-2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1.4450000000000095E-17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2.4661453746567612</v>
      </c>
      <c r="P902" s="94">
        <f t="shared" ca="1" si="257"/>
        <v>24.661453746567613</v>
      </c>
      <c r="Q902" s="94">
        <f t="shared" ca="1" si="258"/>
        <v>24.661453746567613</v>
      </c>
      <c r="R902" s="94">
        <f t="shared" ca="1" si="259"/>
        <v>2.4661453746567612</v>
      </c>
      <c r="S902" s="94">
        <f t="shared" ca="1" si="260"/>
        <v>2.4661453746567612</v>
      </c>
      <c r="T902" s="4">
        <f t="shared" ca="1" si="261"/>
        <v>3.5635800663790432E-17</v>
      </c>
      <c r="U902" s="46">
        <f t="shared" ca="1" si="262"/>
        <v>1594.8344704312622</v>
      </c>
      <c r="V902" s="4">
        <f t="shared" ca="1" si="263"/>
        <v>2.3045358097731889E-14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382</v>
      </c>
      <c r="M903" s="7">
        <f t="shared" ca="1" si="254"/>
        <v>618</v>
      </c>
      <c r="N903" s="44">
        <f t="shared" ca="1" si="255"/>
        <v>6</v>
      </c>
      <c r="O903" s="94">
        <f t="shared" ca="1" si="256"/>
        <v>1.8400154947923648</v>
      </c>
      <c r="P903" s="94">
        <f t="shared" ca="1" si="257"/>
        <v>17.425868077386049</v>
      </c>
      <c r="Q903" s="94">
        <f t="shared" ca="1" si="258"/>
        <v>15.15253204613165</v>
      </c>
      <c r="R903" s="94">
        <f t="shared" ca="1" si="259"/>
        <v>1.6289200061758848</v>
      </c>
      <c r="S903" s="94">
        <f t="shared" ca="1" si="260"/>
        <v>1.8400154947923648</v>
      </c>
      <c r="T903" s="4">
        <f t="shared" ca="1" si="261"/>
        <v>0</v>
      </c>
      <c r="U903" s="46">
        <f t="shared" ca="1" si="262"/>
        <v>1640.1775001065089</v>
      </c>
      <c r="V903" s="4">
        <f t="shared" ca="1" si="263"/>
        <v>0</v>
      </c>
      <c r="W903" s="13">
        <f t="shared" ca="1" si="264"/>
        <v>21644.371439999995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360</v>
      </c>
      <c r="M904" s="7">
        <f t="shared" ca="1" si="254"/>
        <v>640</v>
      </c>
      <c r="N904" s="44">
        <f t="shared" ca="1" si="255"/>
        <v>6</v>
      </c>
      <c r="O904" s="94">
        <f t="shared" ca="1" si="256"/>
        <v>1.8400154947923648</v>
      </c>
      <c r="P904" s="94">
        <f t="shared" ca="1" si="257"/>
        <v>18.400154947923649</v>
      </c>
      <c r="Q904" s="94">
        <f t="shared" ca="1" si="258"/>
        <v>18.400154947923649</v>
      </c>
      <c r="R904" s="94">
        <f t="shared" ca="1" si="259"/>
        <v>1.840015494792365</v>
      </c>
      <c r="S904" s="94">
        <f t="shared" ca="1" si="260"/>
        <v>1.8400154947923648</v>
      </c>
      <c r="T904" s="4">
        <f t="shared" ca="1" si="261"/>
        <v>0</v>
      </c>
      <c r="U904" s="46">
        <f t="shared" ca="1" si="262"/>
        <v>1618.1775001065089</v>
      </c>
      <c r="V904" s="4">
        <f t="shared" ca="1" si="263"/>
        <v>0</v>
      </c>
      <c r="W904" s="13">
        <f t="shared" ca="1" si="264"/>
        <v>19241.537039999996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338</v>
      </c>
      <c r="M905" s="7">
        <f t="shared" ca="1" si="254"/>
        <v>662</v>
      </c>
      <c r="N905" s="44">
        <f t="shared" ca="1" si="255"/>
        <v>6</v>
      </c>
      <c r="O905" s="94">
        <f t="shared" ca="1" si="256"/>
        <v>1.8400154947923648</v>
      </c>
      <c r="P905" s="94">
        <f t="shared" ca="1" si="257"/>
        <v>18.400154947923649</v>
      </c>
      <c r="Q905" s="94">
        <f t="shared" ca="1" si="258"/>
        <v>18.400154947923649</v>
      </c>
      <c r="R905" s="94">
        <f t="shared" ca="1" si="259"/>
        <v>1.840015494792365</v>
      </c>
      <c r="S905" s="94">
        <f t="shared" ca="1" si="260"/>
        <v>1.8400154947923648</v>
      </c>
      <c r="T905" s="4">
        <f t="shared" ca="1" si="261"/>
        <v>0</v>
      </c>
      <c r="U905" s="46">
        <f t="shared" ca="1" si="262"/>
        <v>1596.1775001065089</v>
      </c>
      <c r="V905" s="4">
        <f t="shared" ca="1" si="263"/>
        <v>0</v>
      </c>
      <c r="W905" s="13">
        <f t="shared" ca="1" si="264"/>
        <v>16838.702639999996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316</v>
      </c>
      <c r="M906" s="7">
        <f t="shared" ca="1" si="254"/>
        <v>684</v>
      </c>
      <c r="N906" s="44">
        <f t="shared" ca="1" si="255"/>
        <v>6</v>
      </c>
      <c r="O906" s="94">
        <f t="shared" ca="1" si="256"/>
        <v>1.8400154947923648</v>
      </c>
      <c r="P906" s="94">
        <f t="shared" ca="1" si="257"/>
        <v>18.400154947923649</v>
      </c>
      <c r="Q906" s="94">
        <f t="shared" ca="1" si="258"/>
        <v>18.400154947923649</v>
      </c>
      <c r="R906" s="94">
        <f t="shared" ca="1" si="259"/>
        <v>1.840015494792365</v>
      </c>
      <c r="S906" s="94">
        <f t="shared" ca="1" si="260"/>
        <v>1.8400154947923648</v>
      </c>
      <c r="T906" s="4">
        <f t="shared" ca="1" si="261"/>
        <v>0</v>
      </c>
      <c r="U906" s="46">
        <f t="shared" ca="1" si="262"/>
        <v>1574.1775001065089</v>
      </c>
      <c r="V906" s="4">
        <f t="shared" ca="1" si="263"/>
        <v>0</v>
      </c>
      <c r="W906" s="13">
        <f t="shared" ca="1" si="264"/>
        <v>14435.868239999998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294</v>
      </c>
      <c r="M907" s="7">
        <f t="shared" ca="1" si="254"/>
        <v>706</v>
      </c>
      <c r="N907" s="44">
        <f t="shared" ca="1" si="255"/>
        <v>6</v>
      </c>
      <c r="O907" s="94">
        <f t="shared" ca="1" si="256"/>
        <v>1.8400154947923648</v>
      </c>
      <c r="P907" s="94">
        <f t="shared" ca="1" si="257"/>
        <v>18.400154947923649</v>
      </c>
      <c r="Q907" s="94">
        <f t="shared" ca="1" si="258"/>
        <v>18.400154947923649</v>
      </c>
      <c r="R907" s="94">
        <f t="shared" ca="1" si="259"/>
        <v>1.840015494792365</v>
      </c>
      <c r="S907" s="94">
        <f t="shared" ca="1" si="260"/>
        <v>1.8400154947923648</v>
      </c>
      <c r="T907" s="4">
        <f t="shared" ca="1" si="261"/>
        <v>0</v>
      </c>
      <c r="U907" s="46">
        <f t="shared" ca="1" si="262"/>
        <v>1552.1775001065089</v>
      </c>
      <c r="V907" s="4">
        <f t="shared" ca="1" si="263"/>
        <v>0</v>
      </c>
      <c r="W907" s="13">
        <f t="shared" ca="1" si="264"/>
        <v>12033.033839999998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272</v>
      </c>
      <c r="M908" s="7">
        <f t="shared" ca="1" si="254"/>
        <v>728</v>
      </c>
      <c r="N908" s="44">
        <f t="shared" ca="1" si="255"/>
        <v>6</v>
      </c>
      <c r="O908" s="94">
        <f t="shared" ca="1" si="256"/>
        <v>1.8400154947923648</v>
      </c>
      <c r="P908" s="94">
        <f t="shared" ca="1" si="257"/>
        <v>18.400154947923649</v>
      </c>
      <c r="Q908" s="94">
        <f t="shared" ca="1" si="258"/>
        <v>18.400154947923649</v>
      </c>
      <c r="R908" s="94">
        <f t="shared" ca="1" si="259"/>
        <v>1.840015494792365</v>
      </c>
      <c r="S908" s="94">
        <f t="shared" ca="1" si="260"/>
        <v>1.8400154947923648</v>
      </c>
      <c r="T908" s="4">
        <f t="shared" ca="1" si="261"/>
        <v>0</v>
      </c>
      <c r="U908" s="46">
        <f t="shared" ca="1" si="262"/>
        <v>1530.1775001065089</v>
      </c>
      <c r="V908" s="4">
        <f t="shared" ca="1" si="263"/>
        <v>0</v>
      </c>
      <c r="W908" s="13">
        <f t="shared" ca="1" si="264"/>
        <v>9630.1994399999985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250</v>
      </c>
      <c r="M909" s="7">
        <f t="shared" ca="1" si="254"/>
        <v>750</v>
      </c>
      <c r="N909" s="44">
        <f t="shared" ca="1" si="255"/>
        <v>7</v>
      </c>
      <c r="O909" s="94">
        <f t="shared" ca="1" si="256"/>
        <v>2.0344056070903553</v>
      </c>
      <c r="P909" s="94">
        <f t="shared" ca="1" si="257"/>
        <v>20.344056070903559</v>
      </c>
      <c r="Q909" s="94">
        <f t="shared" ca="1" si="258"/>
        <v>19.760885734009584</v>
      </c>
      <c r="R909" s="94">
        <f t="shared" ca="1" si="259"/>
        <v>2.0052470902456569</v>
      </c>
      <c r="S909" s="94">
        <f t="shared" ca="1" si="260"/>
        <v>2.0344056070903553</v>
      </c>
      <c r="T909" s="4">
        <f t="shared" ca="1" si="261"/>
        <v>0</v>
      </c>
      <c r="U909" s="46">
        <f t="shared" ca="1" si="262"/>
        <v>1612.6970069562751</v>
      </c>
      <c r="V909" s="4">
        <f t="shared" ca="1" si="263"/>
        <v>0</v>
      </c>
      <c r="W909" s="13">
        <f t="shared" ca="1" si="264"/>
        <v>7227.3650399999988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228</v>
      </c>
      <c r="M910" s="7">
        <f t="shared" ca="1" si="254"/>
        <v>772</v>
      </c>
      <c r="N910" s="44">
        <f t="shared" ca="1" si="255"/>
        <v>7</v>
      </c>
      <c r="O910" s="94">
        <f t="shared" ca="1" si="256"/>
        <v>2.0344056070903553</v>
      </c>
      <c r="P910" s="94">
        <f t="shared" ca="1" si="257"/>
        <v>20.344056070903559</v>
      </c>
      <c r="Q910" s="94">
        <f t="shared" ca="1" si="258"/>
        <v>20.344056070903559</v>
      </c>
      <c r="R910" s="94">
        <f t="shared" ca="1" si="259"/>
        <v>2.0344056070903558</v>
      </c>
      <c r="S910" s="94">
        <f t="shared" ca="1" si="260"/>
        <v>2.0344056070903553</v>
      </c>
      <c r="T910" s="4">
        <f t="shared" ca="1" si="261"/>
        <v>0</v>
      </c>
      <c r="U910" s="46">
        <f t="shared" ca="1" si="262"/>
        <v>1590.6970069562751</v>
      </c>
      <c r="V910" s="4">
        <f t="shared" ca="1" si="263"/>
        <v>0</v>
      </c>
      <c r="W910" s="13">
        <f t="shared" ca="1" si="264"/>
        <v>4824.530639999999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268</v>
      </c>
      <c r="M911" s="7">
        <f t="shared" ca="1" si="254"/>
        <v>732</v>
      </c>
      <c r="N911" s="44">
        <f t="shared" ca="1" si="255"/>
        <v>6</v>
      </c>
      <c r="O911" s="94">
        <f t="shared" ca="1" si="256"/>
        <v>1.8400154947923648</v>
      </c>
      <c r="P911" s="94">
        <f t="shared" ca="1" si="257"/>
        <v>18.400154947923649</v>
      </c>
      <c r="Q911" s="94">
        <f t="shared" ca="1" si="258"/>
        <v>18.400154947923649</v>
      </c>
      <c r="R911" s="94">
        <f t="shared" ca="1" si="259"/>
        <v>1.840015494792365</v>
      </c>
      <c r="S911" s="94">
        <f t="shared" ca="1" si="260"/>
        <v>1.8400154947923648</v>
      </c>
      <c r="T911" s="4">
        <f t="shared" ca="1" si="261"/>
        <v>0</v>
      </c>
      <c r="U911" s="46">
        <f t="shared" ca="1" si="262"/>
        <v>1526.1775001065089</v>
      </c>
      <c r="V911" s="4">
        <f t="shared" ca="1" si="263"/>
        <v>0</v>
      </c>
      <c r="W911" s="13">
        <f t="shared" ca="1" si="264"/>
        <v>19462.958639999997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246</v>
      </c>
      <c r="M912" s="7">
        <f t="shared" ca="1" si="254"/>
        <v>754</v>
      </c>
      <c r="N912" s="44">
        <f t="shared" ca="1" si="255"/>
        <v>7</v>
      </c>
      <c r="O912" s="94">
        <f t="shared" ca="1" si="256"/>
        <v>2.0344056070903553</v>
      </c>
      <c r="P912" s="94">
        <f t="shared" ca="1" si="257"/>
        <v>20.344056070903559</v>
      </c>
      <c r="Q912" s="94">
        <f t="shared" ca="1" si="258"/>
        <v>20.344056070903559</v>
      </c>
      <c r="R912" s="94">
        <f t="shared" ca="1" si="259"/>
        <v>2.0344056070903558</v>
      </c>
      <c r="S912" s="94">
        <f t="shared" ca="1" si="260"/>
        <v>2.0344056070903553</v>
      </c>
      <c r="T912" s="4">
        <f t="shared" ca="1" si="261"/>
        <v>0</v>
      </c>
      <c r="U912" s="46">
        <f t="shared" ca="1" si="262"/>
        <v>1608.6970069562751</v>
      </c>
      <c r="V912" s="4">
        <f t="shared" ca="1" si="263"/>
        <v>0</v>
      </c>
      <c r="W912" s="13">
        <f t="shared" ca="1" si="264"/>
        <v>17060.124239999997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224</v>
      </c>
      <c r="M913" s="7">
        <f t="shared" ca="1" si="254"/>
        <v>776</v>
      </c>
      <c r="N913" s="44">
        <f t="shared" ca="1" si="255"/>
        <v>7</v>
      </c>
      <c r="O913" s="94">
        <f t="shared" ca="1" si="256"/>
        <v>2.0344056070903553</v>
      </c>
      <c r="P913" s="94">
        <f t="shared" ca="1" si="257"/>
        <v>20.344056070903559</v>
      </c>
      <c r="Q913" s="94">
        <f t="shared" ca="1" si="258"/>
        <v>20.344056070903559</v>
      </c>
      <c r="R913" s="94">
        <f t="shared" ca="1" si="259"/>
        <v>2.0344056070903558</v>
      </c>
      <c r="S913" s="94">
        <f t="shared" ca="1" si="260"/>
        <v>2.0344056070903553</v>
      </c>
      <c r="T913" s="4">
        <f t="shared" ca="1" si="261"/>
        <v>0</v>
      </c>
      <c r="U913" s="46">
        <f t="shared" ca="1" si="262"/>
        <v>1586.6970069562751</v>
      </c>
      <c r="V913" s="4">
        <f t="shared" ca="1" si="263"/>
        <v>0</v>
      </c>
      <c r="W913" s="13">
        <f t="shared" ca="1" si="264"/>
        <v>14657.289839999998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202</v>
      </c>
      <c r="M914" s="7">
        <f t="shared" ca="1" si="254"/>
        <v>798</v>
      </c>
      <c r="N914" s="44">
        <f t="shared" ca="1" si="255"/>
        <v>7</v>
      </c>
      <c r="O914" s="94">
        <f t="shared" ca="1" si="256"/>
        <v>2.0344056070903553</v>
      </c>
      <c r="P914" s="94">
        <f t="shared" ca="1" si="257"/>
        <v>20.344056070903559</v>
      </c>
      <c r="Q914" s="94">
        <f t="shared" ca="1" si="258"/>
        <v>20.344056070903559</v>
      </c>
      <c r="R914" s="94">
        <f t="shared" ca="1" si="259"/>
        <v>2.0344056070903558</v>
      </c>
      <c r="S914" s="94">
        <f t="shared" ca="1" si="260"/>
        <v>2.0344056070903553</v>
      </c>
      <c r="T914" s="4">
        <f t="shared" ca="1" si="261"/>
        <v>0</v>
      </c>
      <c r="U914" s="46">
        <f t="shared" ca="1" si="262"/>
        <v>1564.6970069562751</v>
      </c>
      <c r="V914" s="4">
        <f t="shared" ca="1" si="263"/>
        <v>0</v>
      </c>
      <c r="W914" s="13">
        <f t="shared" ca="1" si="264"/>
        <v>12254.455439999998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180</v>
      </c>
      <c r="M915" s="7">
        <f t="shared" ca="1" si="254"/>
        <v>820</v>
      </c>
      <c r="N915" s="44">
        <f t="shared" ca="1" si="255"/>
        <v>7</v>
      </c>
      <c r="O915" s="94">
        <f t="shared" ca="1" si="256"/>
        <v>2.0344056070903553</v>
      </c>
      <c r="P915" s="94">
        <f t="shared" ca="1" si="257"/>
        <v>20.344056070903559</v>
      </c>
      <c r="Q915" s="94">
        <f t="shared" ca="1" si="258"/>
        <v>20.344056070903559</v>
      </c>
      <c r="R915" s="94">
        <f t="shared" ca="1" si="259"/>
        <v>2.0344056070903558</v>
      </c>
      <c r="S915" s="94">
        <f t="shared" ca="1" si="260"/>
        <v>2.0344056070903553</v>
      </c>
      <c r="T915" s="4">
        <f t="shared" ca="1" si="261"/>
        <v>0</v>
      </c>
      <c r="U915" s="46">
        <f t="shared" ca="1" si="262"/>
        <v>1542.6970069562751</v>
      </c>
      <c r="V915" s="4">
        <f t="shared" ca="1" si="263"/>
        <v>0</v>
      </c>
      <c r="W915" s="13">
        <f t="shared" ca="1" si="264"/>
        <v>9851.6210399999982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158</v>
      </c>
      <c r="M916" s="7">
        <f t="shared" ca="1" si="254"/>
        <v>842</v>
      </c>
      <c r="N916" s="44">
        <f t="shared" ca="1" si="255"/>
        <v>7</v>
      </c>
      <c r="O916" s="94">
        <f t="shared" ca="1" si="256"/>
        <v>2.0344056070903553</v>
      </c>
      <c r="P916" s="94">
        <f t="shared" ca="1" si="257"/>
        <v>20.344056070903559</v>
      </c>
      <c r="Q916" s="94">
        <f t="shared" ca="1" si="258"/>
        <v>20.344056070903559</v>
      </c>
      <c r="R916" s="94">
        <f t="shared" ca="1" si="259"/>
        <v>2.0344056070903558</v>
      </c>
      <c r="S916" s="94">
        <f t="shared" ca="1" si="260"/>
        <v>2.0344056070903553</v>
      </c>
      <c r="T916" s="4">
        <f t="shared" ca="1" si="261"/>
        <v>0</v>
      </c>
      <c r="U916" s="46">
        <f t="shared" ca="1" si="262"/>
        <v>1520.6970069562751</v>
      </c>
      <c r="V916" s="4">
        <f t="shared" ca="1" si="263"/>
        <v>0</v>
      </c>
      <c r="W916" s="13">
        <f t="shared" ca="1" si="264"/>
        <v>7448.7866399999994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136</v>
      </c>
      <c r="M917" s="7">
        <f t="shared" ca="1" si="254"/>
        <v>864</v>
      </c>
      <c r="N917" s="44">
        <f t="shared" ca="1" si="255"/>
        <v>8</v>
      </c>
      <c r="O917" s="94">
        <f t="shared" ca="1" si="256"/>
        <v>2.2600865874275611</v>
      </c>
      <c r="P917" s="94">
        <f t="shared" ca="1" si="257"/>
        <v>22.37518489393841</v>
      </c>
      <c r="Q917" s="94">
        <f t="shared" ca="1" si="258"/>
        <v>20.344056070903559</v>
      </c>
      <c r="R917" s="94">
        <f t="shared" ca="1" si="259"/>
        <v>2.1359620482420985</v>
      </c>
      <c r="S917" s="94">
        <f t="shared" ca="1" si="260"/>
        <v>2.2600865874275611</v>
      </c>
      <c r="T917" s="4">
        <f t="shared" ca="1" si="261"/>
        <v>0</v>
      </c>
      <c r="U917" s="46">
        <f t="shared" ca="1" si="262"/>
        <v>1620.040960572893</v>
      </c>
      <c r="V917" s="4">
        <f t="shared" ca="1" si="263"/>
        <v>0</v>
      </c>
      <c r="W917" s="13">
        <f t="shared" ca="1" si="264"/>
        <v>5045.9522399999996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114</v>
      </c>
      <c r="M918" s="7">
        <f t="shared" ca="1" si="254"/>
        <v>886</v>
      </c>
      <c r="N918" s="44">
        <f t="shared" ca="1" si="255"/>
        <v>8</v>
      </c>
      <c r="O918" s="94">
        <f t="shared" ca="1" si="256"/>
        <v>2.2600865874275611</v>
      </c>
      <c r="P918" s="94">
        <f t="shared" ca="1" si="257"/>
        <v>22.600865874275616</v>
      </c>
      <c r="Q918" s="94">
        <f t="shared" ca="1" si="258"/>
        <v>22.600865874275616</v>
      </c>
      <c r="R918" s="94">
        <f t="shared" ca="1" si="259"/>
        <v>2.2600865874275615</v>
      </c>
      <c r="S918" s="94">
        <f t="shared" ca="1" si="260"/>
        <v>2.2600865874275611</v>
      </c>
      <c r="T918" s="4">
        <f t="shared" ca="1" si="261"/>
        <v>0</v>
      </c>
      <c r="U918" s="46">
        <f t="shared" ca="1" si="262"/>
        <v>1598.040960572893</v>
      </c>
      <c r="V918" s="4">
        <f t="shared" ca="1" si="263"/>
        <v>0</v>
      </c>
      <c r="W918" s="13">
        <f t="shared" ca="1" si="264"/>
        <v>2643.1178399999999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268</v>
      </c>
      <c r="M919" s="7">
        <f t="shared" ca="1" si="254"/>
        <v>732</v>
      </c>
      <c r="N919" s="44">
        <f t="shared" ca="1" si="255"/>
        <v>6</v>
      </c>
      <c r="O919" s="94">
        <f t="shared" ca="1" si="256"/>
        <v>1.8400154947923648</v>
      </c>
      <c r="P919" s="94">
        <f t="shared" ca="1" si="257"/>
        <v>18.400154947923649</v>
      </c>
      <c r="Q919" s="94">
        <f t="shared" ca="1" si="258"/>
        <v>18.400154947923649</v>
      </c>
      <c r="R919" s="94">
        <f t="shared" ca="1" si="259"/>
        <v>1.840015494792365</v>
      </c>
      <c r="S919" s="94">
        <f t="shared" ca="1" si="260"/>
        <v>1.8400154947923648</v>
      </c>
      <c r="T919" s="4">
        <f t="shared" ca="1" si="261"/>
        <v>0</v>
      </c>
      <c r="U919" s="46">
        <f t="shared" ca="1" si="262"/>
        <v>1526.1775001065089</v>
      </c>
      <c r="V919" s="4">
        <f t="shared" ca="1" si="263"/>
        <v>0</v>
      </c>
      <c r="W919" s="13">
        <f t="shared" ca="1" si="264"/>
        <v>19001.253599999996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246</v>
      </c>
      <c r="M920" s="7">
        <f t="shared" ca="1" si="254"/>
        <v>754</v>
      </c>
      <c r="N920" s="44">
        <f t="shared" ca="1" si="255"/>
        <v>7</v>
      </c>
      <c r="O920" s="94">
        <f t="shared" ca="1" si="256"/>
        <v>2.0344056070903553</v>
      </c>
      <c r="P920" s="94">
        <f t="shared" ca="1" si="257"/>
        <v>20.344056070903559</v>
      </c>
      <c r="Q920" s="94">
        <f t="shared" ca="1" si="258"/>
        <v>20.344056070903559</v>
      </c>
      <c r="R920" s="94">
        <f t="shared" ca="1" si="259"/>
        <v>2.0344056070903558</v>
      </c>
      <c r="S920" s="94">
        <f t="shared" ca="1" si="260"/>
        <v>2.0344056070903553</v>
      </c>
      <c r="T920" s="4">
        <f t="shared" ca="1" si="261"/>
        <v>0</v>
      </c>
      <c r="U920" s="46">
        <f t="shared" ca="1" si="262"/>
        <v>1608.6970069562751</v>
      </c>
      <c r="V920" s="4">
        <f t="shared" ca="1" si="263"/>
        <v>0</v>
      </c>
      <c r="W920" s="13">
        <f t="shared" ca="1" si="264"/>
        <v>16598.419199999997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224</v>
      </c>
      <c r="M921" s="7">
        <f t="shared" ca="1" si="254"/>
        <v>776</v>
      </c>
      <c r="N921" s="44">
        <f t="shared" ca="1" si="255"/>
        <v>7</v>
      </c>
      <c r="O921" s="94">
        <f t="shared" ca="1" si="256"/>
        <v>2.0344056070903553</v>
      </c>
      <c r="P921" s="94">
        <f t="shared" ca="1" si="257"/>
        <v>20.344056070903559</v>
      </c>
      <c r="Q921" s="94">
        <f t="shared" ca="1" si="258"/>
        <v>20.344056070903559</v>
      </c>
      <c r="R921" s="94">
        <f t="shared" ca="1" si="259"/>
        <v>2.0344056070903558</v>
      </c>
      <c r="S921" s="94">
        <f t="shared" ca="1" si="260"/>
        <v>2.0344056070903553</v>
      </c>
      <c r="T921" s="4">
        <f t="shared" ca="1" si="261"/>
        <v>0</v>
      </c>
      <c r="U921" s="46">
        <f t="shared" ca="1" si="262"/>
        <v>1586.6970069562751</v>
      </c>
      <c r="V921" s="4">
        <f t="shared" ca="1" si="263"/>
        <v>0</v>
      </c>
      <c r="W921" s="13">
        <f t="shared" ca="1" si="264"/>
        <v>14195.584799999999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202</v>
      </c>
      <c r="M922" s="7">
        <f t="shared" ca="1" si="254"/>
        <v>798</v>
      </c>
      <c r="N922" s="44">
        <f t="shared" ca="1" si="255"/>
        <v>7</v>
      </c>
      <c r="O922" s="94">
        <f t="shared" ca="1" si="256"/>
        <v>2.0344056070903553</v>
      </c>
      <c r="P922" s="94">
        <f t="shared" ca="1" si="257"/>
        <v>20.344056070903559</v>
      </c>
      <c r="Q922" s="94">
        <f t="shared" ca="1" si="258"/>
        <v>20.344056070903559</v>
      </c>
      <c r="R922" s="94">
        <f t="shared" ca="1" si="259"/>
        <v>2.0344056070903558</v>
      </c>
      <c r="S922" s="94">
        <f t="shared" ca="1" si="260"/>
        <v>2.0344056070903553</v>
      </c>
      <c r="T922" s="4">
        <f t="shared" ca="1" si="261"/>
        <v>0</v>
      </c>
      <c r="U922" s="46">
        <f t="shared" ca="1" si="262"/>
        <v>1564.6970069562751</v>
      </c>
      <c r="V922" s="4">
        <f t="shared" ca="1" si="263"/>
        <v>0</v>
      </c>
      <c r="W922" s="13">
        <f t="shared" ca="1" si="264"/>
        <v>11792.750399999999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180</v>
      </c>
      <c r="M923" s="7">
        <f t="shared" ca="1" si="254"/>
        <v>820</v>
      </c>
      <c r="N923" s="44">
        <f t="shared" ca="1" si="255"/>
        <v>7</v>
      </c>
      <c r="O923" s="94">
        <f t="shared" ca="1" si="256"/>
        <v>2.0344056070903553</v>
      </c>
      <c r="P923" s="94">
        <f t="shared" ca="1" si="257"/>
        <v>20.344056070903559</v>
      </c>
      <c r="Q923" s="94">
        <f t="shared" ca="1" si="258"/>
        <v>20.344056070903559</v>
      </c>
      <c r="R923" s="94">
        <f t="shared" ca="1" si="259"/>
        <v>2.0344056070903558</v>
      </c>
      <c r="S923" s="94">
        <f t="shared" ca="1" si="260"/>
        <v>2.0344056070903553</v>
      </c>
      <c r="T923" s="4">
        <f t="shared" ca="1" si="261"/>
        <v>0</v>
      </c>
      <c r="U923" s="46">
        <f t="shared" ca="1" si="262"/>
        <v>1542.6970069562751</v>
      </c>
      <c r="V923" s="4">
        <f t="shared" ca="1" si="263"/>
        <v>0</v>
      </c>
      <c r="W923" s="13">
        <f t="shared" ca="1" si="264"/>
        <v>9389.9159999999993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158</v>
      </c>
      <c r="M924" s="7">
        <f t="shared" ca="1" si="254"/>
        <v>842</v>
      </c>
      <c r="N924" s="44">
        <f t="shared" ca="1" si="255"/>
        <v>7</v>
      </c>
      <c r="O924" s="94">
        <f t="shared" ca="1" si="256"/>
        <v>2.0344056070903553</v>
      </c>
      <c r="P924" s="94">
        <f t="shared" ca="1" si="257"/>
        <v>20.344056070903559</v>
      </c>
      <c r="Q924" s="94">
        <f t="shared" ca="1" si="258"/>
        <v>20.344056070903559</v>
      </c>
      <c r="R924" s="94">
        <f t="shared" ca="1" si="259"/>
        <v>2.0344056070903558</v>
      </c>
      <c r="S924" s="94">
        <f t="shared" ca="1" si="260"/>
        <v>2.0344056070903553</v>
      </c>
      <c r="T924" s="4">
        <f t="shared" ca="1" si="261"/>
        <v>0</v>
      </c>
      <c r="U924" s="46">
        <f t="shared" ca="1" si="262"/>
        <v>1520.6970069562751</v>
      </c>
      <c r="V924" s="4">
        <f t="shared" ca="1" si="263"/>
        <v>0</v>
      </c>
      <c r="W924" s="13">
        <f t="shared" ca="1" si="264"/>
        <v>6987.0815999999995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136</v>
      </c>
      <c r="M925" s="7">
        <f t="shared" ca="1" si="254"/>
        <v>864</v>
      </c>
      <c r="N925" s="44">
        <f t="shared" ca="1" si="255"/>
        <v>8</v>
      </c>
      <c r="O925" s="94">
        <f t="shared" ca="1" si="256"/>
        <v>2.2600865874275611</v>
      </c>
      <c r="P925" s="94">
        <f t="shared" ca="1" si="257"/>
        <v>22.37518489393841</v>
      </c>
      <c r="Q925" s="94">
        <f t="shared" ca="1" si="258"/>
        <v>20.344056070903559</v>
      </c>
      <c r="R925" s="94">
        <f t="shared" ca="1" si="259"/>
        <v>2.1359620482420985</v>
      </c>
      <c r="S925" s="94">
        <f t="shared" ca="1" si="260"/>
        <v>2.2600865874275611</v>
      </c>
      <c r="T925" s="4">
        <f t="shared" ca="1" si="261"/>
        <v>0</v>
      </c>
      <c r="U925" s="46">
        <f t="shared" ca="1" si="262"/>
        <v>1620.040960572893</v>
      </c>
      <c r="V925" s="4">
        <f t="shared" ca="1" si="263"/>
        <v>0</v>
      </c>
      <c r="W925" s="13">
        <f t="shared" ca="1" si="264"/>
        <v>4584.2471999999998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114</v>
      </c>
      <c r="M926" s="7">
        <f t="shared" ca="1" si="254"/>
        <v>886</v>
      </c>
      <c r="N926" s="44">
        <f t="shared" ca="1" si="255"/>
        <v>8</v>
      </c>
      <c r="O926" s="94">
        <f t="shared" ca="1" si="256"/>
        <v>2.2600865874275611</v>
      </c>
      <c r="P926" s="94">
        <f t="shared" ca="1" si="257"/>
        <v>22.600865874275616</v>
      </c>
      <c r="Q926" s="94">
        <f t="shared" ca="1" si="258"/>
        <v>22.600865874275616</v>
      </c>
      <c r="R926" s="94">
        <f t="shared" ca="1" si="259"/>
        <v>2.2600865874275615</v>
      </c>
      <c r="S926" s="94">
        <f t="shared" ca="1" si="260"/>
        <v>2.2600865874275611</v>
      </c>
      <c r="T926" s="4">
        <f t="shared" ca="1" si="261"/>
        <v>0</v>
      </c>
      <c r="U926" s="46">
        <f t="shared" ca="1" si="262"/>
        <v>1598.040960572893</v>
      </c>
      <c r="V926" s="4">
        <f t="shared" ca="1" si="263"/>
        <v>0</v>
      </c>
      <c r="W926" s="13">
        <f t="shared" ca="1" si="264"/>
        <v>2181.4127999999996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 s="44">
        <f t="shared" ca="1" si="255"/>
        <v>7</v>
      </c>
      <c r="O927" s="94">
        <f t="shared" ca="1" si="256"/>
        <v>2.0344056070903553</v>
      </c>
      <c r="P927" s="94">
        <f t="shared" ca="1" si="257"/>
        <v>20.344056070903559</v>
      </c>
      <c r="Q927" s="94">
        <f t="shared" ca="1" si="258"/>
        <v>20.344056070903559</v>
      </c>
      <c r="R927" s="94">
        <f t="shared" ca="1" si="259"/>
        <v>2.0344056070903558</v>
      </c>
      <c r="S927" s="94">
        <f t="shared" ca="1" si="260"/>
        <v>2.0344056070903553</v>
      </c>
      <c r="T927" s="4">
        <f t="shared" ca="1" si="261"/>
        <v>0</v>
      </c>
      <c r="U927" s="46">
        <f t="shared" ca="1" si="262"/>
        <v>1516.6970069562751</v>
      </c>
      <c r="V927" s="4">
        <f t="shared" ca="1" si="263"/>
        <v>0</v>
      </c>
      <c r="W927" s="13">
        <f t="shared" ca="1" si="264"/>
        <v>16819.840799999998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132</v>
      </c>
      <c r="M928" s="7">
        <f t="shared" ca="1" si="254"/>
        <v>868</v>
      </c>
      <c r="N928" s="44">
        <f t="shared" ca="1" si="255"/>
        <v>8</v>
      </c>
      <c r="O928" s="94">
        <f t="shared" ca="1" si="256"/>
        <v>2.2600865874275611</v>
      </c>
      <c r="P928" s="94">
        <f t="shared" ca="1" si="257"/>
        <v>22.600865874275616</v>
      </c>
      <c r="Q928" s="94">
        <f t="shared" ca="1" si="258"/>
        <v>21.021099011915176</v>
      </c>
      <c r="R928" s="94">
        <f t="shared" ca="1" si="259"/>
        <v>2.1810982443095397</v>
      </c>
      <c r="S928" s="94">
        <f t="shared" ca="1" si="260"/>
        <v>2.2600865874275611</v>
      </c>
      <c r="T928" s="4">
        <f t="shared" ca="1" si="261"/>
        <v>0</v>
      </c>
      <c r="U928" s="46">
        <f t="shared" ca="1" si="262"/>
        <v>1616.040960572893</v>
      </c>
      <c r="V928" s="4">
        <f t="shared" ca="1" si="263"/>
        <v>0</v>
      </c>
      <c r="W928" s="13">
        <f t="shared" ca="1" si="264"/>
        <v>14417.006399999998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110</v>
      </c>
      <c r="M929" s="7">
        <f t="shared" ca="1" si="254"/>
        <v>890</v>
      </c>
      <c r="N929" s="44">
        <f t="shared" ca="1" si="255"/>
        <v>8</v>
      </c>
      <c r="O929" s="94">
        <f t="shared" ca="1" si="256"/>
        <v>2.2600865874275611</v>
      </c>
      <c r="P929" s="94">
        <f t="shared" ca="1" si="257"/>
        <v>22.600865874275616</v>
      </c>
      <c r="Q929" s="94">
        <f t="shared" ca="1" si="258"/>
        <v>22.600865874275616</v>
      </c>
      <c r="R929" s="94">
        <f t="shared" ca="1" si="259"/>
        <v>2.2600865874275615</v>
      </c>
      <c r="S929" s="94">
        <f t="shared" ca="1" si="260"/>
        <v>2.2600865874275611</v>
      </c>
      <c r="T929" s="4">
        <f t="shared" ca="1" si="261"/>
        <v>0</v>
      </c>
      <c r="U929" s="46">
        <f t="shared" ca="1" si="262"/>
        <v>1594.040960572893</v>
      </c>
      <c r="V929" s="4">
        <f t="shared" ca="1" si="263"/>
        <v>0</v>
      </c>
      <c r="W929" s="13">
        <f t="shared" ca="1" si="264"/>
        <v>12014.171999999999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88</v>
      </c>
      <c r="M930" s="7">
        <f t="shared" ca="1" si="254"/>
        <v>912</v>
      </c>
      <c r="N930" s="44">
        <f t="shared" ca="1" si="255"/>
        <v>8</v>
      </c>
      <c r="O930" s="94">
        <f t="shared" ca="1" si="256"/>
        <v>2.2600865874275611</v>
      </c>
      <c r="P930" s="94">
        <f t="shared" ca="1" si="257"/>
        <v>22.600865874275616</v>
      </c>
      <c r="Q930" s="94">
        <f t="shared" ca="1" si="258"/>
        <v>22.600865874275616</v>
      </c>
      <c r="R930" s="94">
        <f t="shared" ca="1" si="259"/>
        <v>2.2600865874275615</v>
      </c>
      <c r="S930" s="94">
        <f t="shared" ca="1" si="260"/>
        <v>2.2600865874275611</v>
      </c>
      <c r="T930" s="4">
        <f t="shared" ca="1" si="261"/>
        <v>0</v>
      </c>
      <c r="U930" s="46">
        <f t="shared" ca="1" si="262"/>
        <v>1572.040960572893</v>
      </c>
      <c r="V930" s="4">
        <f t="shared" ca="1" si="263"/>
        <v>0</v>
      </c>
      <c r="W930" s="13">
        <f t="shared" ca="1" si="264"/>
        <v>9611.3375999999989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66</v>
      </c>
      <c r="M931" s="7">
        <f t="shared" ca="1" si="254"/>
        <v>934</v>
      </c>
      <c r="N931" s="44">
        <f t="shared" ca="1" si="255"/>
        <v>8</v>
      </c>
      <c r="O931" s="94">
        <f t="shared" ca="1" si="256"/>
        <v>2.2600865874275611</v>
      </c>
      <c r="P931" s="94">
        <f t="shared" ca="1" si="257"/>
        <v>22.600865874275616</v>
      </c>
      <c r="Q931" s="94">
        <f t="shared" ca="1" si="258"/>
        <v>22.600865874275616</v>
      </c>
      <c r="R931" s="94">
        <f t="shared" ca="1" si="259"/>
        <v>2.2600865874275615</v>
      </c>
      <c r="S931" s="94">
        <f t="shared" ca="1" si="260"/>
        <v>2.2600865874275611</v>
      </c>
      <c r="T931" s="4">
        <f t="shared" ca="1" si="261"/>
        <v>0</v>
      </c>
      <c r="U931" s="46">
        <f t="shared" ca="1" si="262"/>
        <v>1550.040960572893</v>
      </c>
      <c r="V931" s="4">
        <f t="shared" ca="1" si="263"/>
        <v>0</v>
      </c>
      <c r="W931" s="13">
        <f t="shared" ca="1" si="264"/>
        <v>7208.5031999999992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44</v>
      </c>
      <c r="M932" s="7">
        <f t="shared" ca="1" si="254"/>
        <v>956</v>
      </c>
      <c r="N932" s="44">
        <f t="shared" ca="1" si="255"/>
        <v>8</v>
      </c>
      <c r="O932" s="94">
        <f t="shared" ca="1" si="256"/>
        <v>2.2600865874275611</v>
      </c>
      <c r="P932" s="94">
        <f t="shared" ca="1" si="257"/>
        <v>22.600865874275616</v>
      </c>
      <c r="Q932" s="94">
        <f t="shared" ca="1" si="258"/>
        <v>22.600865874275616</v>
      </c>
      <c r="R932" s="94">
        <f t="shared" ca="1" si="259"/>
        <v>2.2600865874275615</v>
      </c>
      <c r="S932" s="94">
        <f t="shared" ca="1" si="260"/>
        <v>2.2600865874275611</v>
      </c>
      <c r="T932" s="4">
        <f t="shared" ca="1" si="261"/>
        <v>0</v>
      </c>
      <c r="U932" s="46">
        <f t="shared" ca="1" si="262"/>
        <v>1528.040960572893</v>
      </c>
      <c r="V932" s="4">
        <f t="shared" ca="1" si="263"/>
        <v>0</v>
      </c>
      <c r="W932" s="13">
        <f t="shared" ca="1" si="264"/>
        <v>4805.6687999999995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22</v>
      </c>
      <c r="M933" s="7">
        <f t="shared" ca="1" si="254"/>
        <v>978</v>
      </c>
      <c r="N933" s="44">
        <f t="shared" ca="1" si="255"/>
        <v>9</v>
      </c>
      <c r="O933" s="94">
        <f t="shared" ca="1" si="256"/>
        <v>2.4661453746567612</v>
      </c>
      <c r="P933" s="94">
        <f t="shared" ca="1" si="257"/>
        <v>22.806924661504816</v>
      </c>
      <c r="Q933" s="94">
        <f t="shared" ca="1" si="258"/>
        <v>22.600865874275616</v>
      </c>
      <c r="R933" s="94">
        <f t="shared" ca="1" si="259"/>
        <v>2.270389526789022</v>
      </c>
      <c r="S933" s="94">
        <f t="shared" ca="1" si="260"/>
        <v>2.4661453746567612</v>
      </c>
      <c r="T933" s="4">
        <f t="shared" ca="1" si="261"/>
        <v>0</v>
      </c>
      <c r="U933" s="46">
        <f t="shared" ca="1" si="262"/>
        <v>1616.8344704312622</v>
      </c>
      <c r="V933" s="4">
        <f t="shared" ca="1" si="263"/>
        <v>0</v>
      </c>
      <c r="W933" s="13">
        <f t="shared" ca="1" si="264"/>
        <v>2402.8343999999997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2.4661453746567612</v>
      </c>
      <c r="P934" s="94">
        <f t="shared" ca="1" si="257"/>
        <v>24.661453746567613</v>
      </c>
      <c r="Q934" s="94">
        <f t="shared" ca="1" si="258"/>
        <v>24.661453746567613</v>
      </c>
      <c r="R934" s="94">
        <f t="shared" ca="1" si="259"/>
        <v>2.4661453746567612</v>
      </c>
      <c r="S934" s="94">
        <f t="shared" ca="1" si="260"/>
        <v>2.4661453746567612</v>
      </c>
      <c r="T934" s="4">
        <f t="shared" ca="1" si="261"/>
        <v>0</v>
      </c>
      <c r="U934" s="46">
        <f t="shared" ca="1" si="262"/>
        <v>1594.8344704312622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382</v>
      </c>
      <c r="M935" s="7">
        <f t="shared" ref="M935:M998" ca="1" si="273">MAX(Set2MinTP-(L935+Set2Regain), 0)</f>
        <v>618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1.8400154947923648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17.425868077386049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15.15253204613165</v>
      </c>
      <c r="R935" s="94">
        <f t="shared" ref="R935:R998" ca="1" si="278">(P935+Q935)/20</f>
        <v>1.6289200061758848</v>
      </c>
      <c r="S935" s="94">
        <f t="shared" ref="S935:S998" ca="1" si="279">R935*Set2ConserveTP + O935*(1-Set2ConserveTP)</f>
        <v>1.8400154947923648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1640.1775001065089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21644.371439999995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360</v>
      </c>
      <c r="M936" s="7">
        <f t="shared" ca="1" si="273"/>
        <v>640</v>
      </c>
      <c r="N936" s="44">
        <f t="shared" ca="1" si="274"/>
        <v>6</v>
      </c>
      <c r="O936" s="94">
        <f t="shared" ca="1" si="275"/>
        <v>1.8400154947923648</v>
      </c>
      <c r="P936" s="94">
        <f t="shared" ca="1" si="276"/>
        <v>18.400154947923649</v>
      </c>
      <c r="Q936" s="94">
        <f t="shared" ca="1" si="277"/>
        <v>18.400154947923649</v>
      </c>
      <c r="R936" s="94">
        <f t="shared" ca="1" si="278"/>
        <v>1.840015494792365</v>
      </c>
      <c r="S936" s="94">
        <f t="shared" ca="1" si="279"/>
        <v>1.8400154947923648</v>
      </c>
      <c r="T936" s="4">
        <f t="shared" ca="1" si="280"/>
        <v>0</v>
      </c>
      <c r="U936" s="46">
        <f t="shared" ca="1" si="281"/>
        <v>1618.1775001065089</v>
      </c>
      <c r="V936" s="4">
        <f t="shared" ca="1" si="282"/>
        <v>0</v>
      </c>
      <c r="W936" s="13">
        <f t="shared" ca="1" si="283"/>
        <v>19241.537039999996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338</v>
      </c>
      <c r="M937" s="7">
        <f t="shared" ca="1" si="273"/>
        <v>662</v>
      </c>
      <c r="N937" s="44">
        <f t="shared" ca="1" si="274"/>
        <v>6</v>
      </c>
      <c r="O937" s="94">
        <f t="shared" ca="1" si="275"/>
        <v>1.8400154947923648</v>
      </c>
      <c r="P937" s="94">
        <f t="shared" ca="1" si="276"/>
        <v>18.400154947923649</v>
      </c>
      <c r="Q937" s="94">
        <f t="shared" ca="1" si="277"/>
        <v>18.400154947923649</v>
      </c>
      <c r="R937" s="94">
        <f t="shared" ca="1" si="278"/>
        <v>1.840015494792365</v>
      </c>
      <c r="S937" s="94">
        <f t="shared" ca="1" si="279"/>
        <v>1.8400154947923648</v>
      </c>
      <c r="T937" s="4">
        <f t="shared" ca="1" si="280"/>
        <v>0</v>
      </c>
      <c r="U937" s="46">
        <f t="shared" ca="1" si="281"/>
        <v>1596.1775001065089</v>
      </c>
      <c r="V937" s="4">
        <f t="shared" ca="1" si="282"/>
        <v>0</v>
      </c>
      <c r="W937" s="13">
        <f t="shared" ca="1" si="283"/>
        <v>16838.702639999996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316</v>
      </c>
      <c r="M938" s="7">
        <f t="shared" ca="1" si="273"/>
        <v>684</v>
      </c>
      <c r="N938" s="44">
        <f t="shared" ca="1" si="274"/>
        <v>6</v>
      </c>
      <c r="O938" s="94">
        <f t="shared" ca="1" si="275"/>
        <v>1.8400154947923648</v>
      </c>
      <c r="P938" s="94">
        <f t="shared" ca="1" si="276"/>
        <v>18.400154947923649</v>
      </c>
      <c r="Q938" s="94">
        <f t="shared" ca="1" si="277"/>
        <v>18.400154947923649</v>
      </c>
      <c r="R938" s="94">
        <f t="shared" ca="1" si="278"/>
        <v>1.840015494792365</v>
      </c>
      <c r="S938" s="94">
        <f t="shared" ca="1" si="279"/>
        <v>1.8400154947923648</v>
      </c>
      <c r="T938" s="4">
        <f t="shared" ca="1" si="280"/>
        <v>0</v>
      </c>
      <c r="U938" s="46">
        <f t="shared" ca="1" si="281"/>
        <v>1574.1775001065089</v>
      </c>
      <c r="V938" s="4">
        <f t="shared" ca="1" si="282"/>
        <v>0</v>
      </c>
      <c r="W938" s="13">
        <f t="shared" ca="1" si="283"/>
        <v>14435.868239999998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294</v>
      </c>
      <c r="M939" s="7">
        <f t="shared" ca="1" si="273"/>
        <v>706</v>
      </c>
      <c r="N939" s="44">
        <f t="shared" ca="1" si="274"/>
        <v>6</v>
      </c>
      <c r="O939" s="94">
        <f t="shared" ca="1" si="275"/>
        <v>1.8400154947923648</v>
      </c>
      <c r="P939" s="94">
        <f t="shared" ca="1" si="276"/>
        <v>18.400154947923649</v>
      </c>
      <c r="Q939" s="94">
        <f t="shared" ca="1" si="277"/>
        <v>18.400154947923649</v>
      </c>
      <c r="R939" s="94">
        <f t="shared" ca="1" si="278"/>
        <v>1.840015494792365</v>
      </c>
      <c r="S939" s="94">
        <f t="shared" ca="1" si="279"/>
        <v>1.8400154947923648</v>
      </c>
      <c r="T939" s="4">
        <f t="shared" ca="1" si="280"/>
        <v>0</v>
      </c>
      <c r="U939" s="46">
        <f t="shared" ca="1" si="281"/>
        <v>1552.1775001065089</v>
      </c>
      <c r="V939" s="4">
        <f t="shared" ca="1" si="282"/>
        <v>0</v>
      </c>
      <c r="W939" s="13">
        <f t="shared" ca="1" si="283"/>
        <v>12033.033839999998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272</v>
      </c>
      <c r="M940" s="7">
        <f t="shared" ca="1" si="273"/>
        <v>728</v>
      </c>
      <c r="N940" s="44">
        <f t="shared" ca="1" si="274"/>
        <v>6</v>
      </c>
      <c r="O940" s="94">
        <f t="shared" ca="1" si="275"/>
        <v>1.8400154947923648</v>
      </c>
      <c r="P940" s="94">
        <f t="shared" ca="1" si="276"/>
        <v>18.400154947923649</v>
      </c>
      <c r="Q940" s="94">
        <f t="shared" ca="1" si="277"/>
        <v>18.400154947923649</v>
      </c>
      <c r="R940" s="94">
        <f t="shared" ca="1" si="278"/>
        <v>1.840015494792365</v>
      </c>
      <c r="S940" s="94">
        <f t="shared" ca="1" si="279"/>
        <v>1.8400154947923648</v>
      </c>
      <c r="T940" s="4">
        <f t="shared" ca="1" si="280"/>
        <v>0</v>
      </c>
      <c r="U940" s="46">
        <f t="shared" ca="1" si="281"/>
        <v>1530.1775001065089</v>
      </c>
      <c r="V940" s="4">
        <f t="shared" ca="1" si="282"/>
        <v>0</v>
      </c>
      <c r="W940" s="13">
        <f t="shared" ca="1" si="283"/>
        <v>9630.1994399999985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250</v>
      </c>
      <c r="M941" s="7">
        <f t="shared" ca="1" si="273"/>
        <v>750</v>
      </c>
      <c r="N941" s="44">
        <f t="shared" ca="1" si="274"/>
        <v>7</v>
      </c>
      <c r="O941" s="94">
        <f t="shared" ca="1" si="275"/>
        <v>2.0344056070903553</v>
      </c>
      <c r="P941" s="94">
        <f t="shared" ca="1" si="276"/>
        <v>20.344056070903559</v>
      </c>
      <c r="Q941" s="94">
        <f t="shared" ca="1" si="277"/>
        <v>19.760885734009584</v>
      </c>
      <c r="R941" s="94">
        <f t="shared" ca="1" si="278"/>
        <v>2.0052470902456569</v>
      </c>
      <c r="S941" s="94">
        <f t="shared" ca="1" si="279"/>
        <v>2.0344056070903553</v>
      </c>
      <c r="T941" s="4">
        <f t="shared" ca="1" si="280"/>
        <v>0</v>
      </c>
      <c r="U941" s="46">
        <f t="shared" ca="1" si="281"/>
        <v>1612.6970069562751</v>
      </c>
      <c r="V941" s="4">
        <f t="shared" ca="1" si="282"/>
        <v>0</v>
      </c>
      <c r="W941" s="13">
        <f t="shared" ca="1" si="283"/>
        <v>7227.3650399999988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228</v>
      </c>
      <c r="M942" s="7">
        <f t="shared" ca="1" si="273"/>
        <v>772</v>
      </c>
      <c r="N942" s="44">
        <f t="shared" ca="1" si="274"/>
        <v>7</v>
      </c>
      <c r="O942" s="94">
        <f t="shared" ca="1" si="275"/>
        <v>2.0344056070903553</v>
      </c>
      <c r="P942" s="94">
        <f t="shared" ca="1" si="276"/>
        <v>20.344056070903559</v>
      </c>
      <c r="Q942" s="94">
        <f t="shared" ca="1" si="277"/>
        <v>20.344056070903559</v>
      </c>
      <c r="R942" s="94">
        <f t="shared" ca="1" si="278"/>
        <v>2.0344056070903558</v>
      </c>
      <c r="S942" s="94">
        <f t="shared" ca="1" si="279"/>
        <v>2.0344056070903553</v>
      </c>
      <c r="T942" s="4">
        <f t="shared" ca="1" si="280"/>
        <v>0</v>
      </c>
      <c r="U942" s="46">
        <f t="shared" ca="1" si="281"/>
        <v>1590.6970069562751</v>
      </c>
      <c r="V942" s="4">
        <f t="shared" ca="1" si="282"/>
        <v>0</v>
      </c>
      <c r="W942" s="13">
        <f t="shared" ca="1" si="283"/>
        <v>4824.530639999999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268</v>
      </c>
      <c r="M943" s="7">
        <f t="shared" ca="1" si="273"/>
        <v>732</v>
      </c>
      <c r="N943" s="44">
        <f t="shared" ca="1" si="274"/>
        <v>6</v>
      </c>
      <c r="O943" s="94">
        <f t="shared" ca="1" si="275"/>
        <v>1.8400154947923648</v>
      </c>
      <c r="P943" s="94">
        <f t="shared" ca="1" si="276"/>
        <v>18.400154947923649</v>
      </c>
      <c r="Q943" s="94">
        <f t="shared" ca="1" si="277"/>
        <v>18.400154947923649</v>
      </c>
      <c r="R943" s="94">
        <f t="shared" ca="1" si="278"/>
        <v>1.840015494792365</v>
      </c>
      <c r="S943" s="94">
        <f t="shared" ca="1" si="279"/>
        <v>1.8400154947923648</v>
      </c>
      <c r="T943" s="4">
        <f t="shared" ca="1" si="280"/>
        <v>0</v>
      </c>
      <c r="U943" s="46">
        <f t="shared" ca="1" si="281"/>
        <v>1526.1775001065089</v>
      </c>
      <c r="V943" s="4">
        <f t="shared" ca="1" si="282"/>
        <v>0</v>
      </c>
      <c r="W943" s="13">
        <f t="shared" ca="1" si="283"/>
        <v>19462.958639999997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246</v>
      </c>
      <c r="M944" s="7">
        <f t="shared" ca="1" si="273"/>
        <v>754</v>
      </c>
      <c r="N944" s="44">
        <f t="shared" ca="1" si="274"/>
        <v>7</v>
      </c>
      <c r="O944" s="94">
        <f t="shared" ca="1" si="275"/>
        <v>2.0344056070903553</v>
      </c>
      <c r="P944" s="94">
        <f t="shared" ca="1" si="276"/>
        <v>20.344056070903559</v>
      </c>
      <c r="Q944" s="94">
        <f t="shared" ca="1" si="277"/>
        <v>20.344056070903559</v>
      </c>
      <c r="R944" s="94">
        <f t="shared" ca="1" si="278"/>
        <v>2.0344056070903558</v>
      </c>
      <c r="S944" s="94">
        <f t="shared" ca="1" si="279"/>
        <v>2.0344056070903553</v>
      </c>
      <c r="T944" s="4">
        <f t="shared" ca="1" si="280"/>
        <v>0</v>
      </c>
      <c r="U944" s="46">
        <f t="shared" ca="1" si="281"/>
        <v>1608.6970069562751</v>
      </c>
      <c r="V944" s="4">
        <f t="shared" ca="1" si="282"/>
        <v>0</v>
      </c>
      <c r="W944" s="13">
        <f t="shared" ca="1" si="283"/>
        <v>17060.124239999997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224</v>
      </c>
      <c r="M945" s="7">
        <f t="shared" ca="1" si="273"/>
        <v>776</v>
      </c>
      <c r="N945" s="44">
        <f t="shared" ca="1" si="274"/>
        <v>7</v>
      </c>
      <c r="O945" s="94">
        <f t="shared" ca="1" si="275"/>
        <v>2.0344056070903553</v>
      </c>
      <c r="P945" s="94">
        <f t="shared" ca="1" si="276"/>
        <v>20.344056070903559</v>
      </c>
      <c r="Q945" s="94">
        <f t="shared" ca="1" si="277"/>
        <v>20.344056070903559</v>
      </c>
      <c r="R945" s="94">
        <f t="shared" ca="1" si="278"/>
        <v>2.0344056070903558</v>
      </c>
      <c r="S945" s="94">
        <f t="shared" ca="1" si="279"/>
        <v>2.0344056070903553</v>
      </c>
      <c r="T945" s="4">
        <f t="shared" ca="1" si="280"/>
        <v>0</v>
      </c>
      <c r="U945" s="46">
        <f t="shared" ca="1" si="281"/>
        <v>1586.6970069562751</v>
      </c>
      <c r="V945" s="4">
        <f t="shared" ca="1" si="282"/>
        <v>0</v>
      </c>
      <c r="W945" s="13">
        <f t="shared" ca="1" si="283"/>
        <v>14657.289839999998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202</v>
      </c>
      <c r="M946" s="7">
        <f t="shared" ca="1" si="273"/>
        <v>798</v>
      </c>
      <c r="N946" s="44">
        <f t="shared" ca="1" si="274"/>
        <v>7</v>
      </c>
      <c r="O946" s="94">
        <f t="shared" ca="1" si="275"/>
        <v>2.0344056070903553</v>
      </c>
      <c r="P946" s="94">
        <f t="shared" ca="1" si="276"/>
        <v>20.344056070903559</v>
      </c>
      <c r="Q946" s="94">
        <f t="shared" ca="1" si="277"/>
        <v>20.344056070903559</v>
      </c>
      <c r="R946" s="94">
        <f t="shared" ca="1" si="278"/>
        <v>2.0344056070903558</v>
      </c>
      <c r="S946" s="94">
        <f t="shared" ca="1" si="279"/>
        <v>2.0344056070903553</v>
      </c>
      <c r="T946" s="4">
        <f t="shared" ca="1" si="280"/>
        <v>0</v>
      </c>
      <c r="U946" s="46">
        <f t="shared" ca="1" si="281"/>
        <v>1564.6970069562751</v>
      </c>
      <c r="V946" s="4">
        <f t="shared" ca="1" si="282"/>
        <v>0</v>
      </c>
      <c r="W946" s="13">
        <f t="shared" ca="1" si="283"/>
        <v>12254.455439999998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180</v>
      </c>
      <c r="M947" s="7">
        <f t="shared" ca="1" si="273"/>
        <v>820</v>
      </c>
      <c r="N947" s="44">
        <f t="shared" ca="1" si="274"/>
        <v>7</v>
      </c>
      <c r="O947" s="94">
        <f t="shared" ca="1" si="275"/>
        <v>2.0344056070903553</v>
      </c>
      <c r="P947" s="94">
        <f t="shared" ca="1" si="276"/>
        <v>20.344056070903559</v>
      </c>
      <c r="Q947" s="94">
        <f t="shared" ca="1" si="277"/>
        <v>20.344056070903559</v>
      </c>
      <c r="R947" s="94">
        <f t="shared" ca="1" si="278"/>
        <v>2.0344056070903558</v>
      </c>
      <c r="S947" s="94">
        <f t="shared" ca="1" si="279"/>
        <v>2.0344056070903553</v>
      </c>
      <c r="T947" s="4">
        <f t="shared" ca="1" si="280"/>
        <v>0</v>
      </c>
      <c r="U947" s="46">
        <f t="shared" ca="1" si="281"/>
        <v>1542.6970069562751</v>
      </c>
      <c r="V947" s="4">
        <f t="shared" ca="1" si="282"/>
        <v>0</v>
      </c>
      <c r="W947" s="13">
        <f t="shared" ca="1" si="283"/>
        <v>9851.6210399999982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158</v>
      </c>
      <c r="M948" s="7">
        <f t="shared" ca="1" si="273"/>
        <v>842</v>
      </c>
      <c r="N948" s="44">
        <f t="shared" ca="1" si="274"/>
        <v>7</v>
      </c>
      <c r="O948" s="94">
        <f t="shared" ca="1" si="275"/>
        <v>2.0344056070903553</v>
      </c>
      <c r="P948" s="94">
        <f t="shared" ca="1" si="276"/>
        <v>20.344056070903559</v>
      </c>
      <c r="Q948" s="94">
        <f t="shared" ca="1" si="277"/>
        <v>20.344056070903559</v>
      </c>
      <c r="R948" s="94">
        <f t="shared" ca="1" si="278"/>
        <v>2.0344056070903558</v>
      </c>
      <c r="S948" s="94">
        <f t="shared" ca="1" si="279"/>
        <v>2.0344056070903553</v>
      </c>
      <c r="T948" s="4">
        <f t="shared" ca="1" si="280"/>
        <v>0</v>
      </c>
      <c r="U948" s="46">
        <f t="shared" ca="1" si="281"/>
        <v>1520.6970069562751</v>
      </c>
      <c r="V948" s="4">
        <f t="shared" ca="1" si="282"/>
        <v>0</v>
      </c>
      <c r="W948" s="13">
        <f t="shared" ca="1" si="283"/>
        <v>7448.7866399999994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136</v>
      </c>
      <c r="M949" s="7">
        <f t="shared" ca="1" si="273"/>
        <v>864</v>
      </c>
      <c r="N949" s="44">
        <f t="shared" ca="1" si="274"/>
        <v>8</v>
      </c>
      <c r="O949" s="94">
        <f t="shared" ca="1" si="275"/>
        <v>2.2600865874275611</v>
      </c>
      <c r="P949" s="94">
        <f t="shared" ca="1" si="276"/>
        <v>22.37518489393841</v>
      </c>
      <c r="Q949" s="94">
        <f t="shared" ca="1" si="277"/>
        <v>20.344056070903559</v>
      </c>
      <c r="R949" s="94">
        <f t="shared" ca="1" si="278"/>
        <v>2.1359620482420985</v>
      </c>
      <c r="S949" s="94">
        <f t="shared" ca="1" si="279"/>
        <v>2.2600865874275611</v>
      </c>
      <c r="T949" s="4">
        <f t="shared" ca="1" si="280"/>
        <v>0</v>
      </c>
      <c r="U949" s="46">
        <f t="shared" ca="1" si="281"/>
        <v>1620.040960572893</v>
      </c>
      <c r="V949" s="4">
        <f t="shared" ca="1" si="282"/>
        <v>0</v>
      </c>
      <c r="W949" s="13">
        <f t="shared" ca="1" si="283"/>
        <v>5045.9522399999996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114</v>
      </c>
      <c r="M950" s="7">
        <f t="shared" ca="1" si="273"/>
        <v>886</v>
      </c>
      <c r="N950" s="44">
        <f t="shared" ca="1" si="274"/>
        <v>8</v>
      </c>
      <c r="O950" s="94">
        <f t="shared" ca="1" si="275"/>
        <v>2.2600865874275611</v>
      </c>
      <c r="P950" s="94">
        <f t="shared" ca="1" si="276"/>
        <v>22.600865874275616</v>
      </c>
      <c r="Q950" s="94">
        <f t="shared" ca="1" si="277"/>
        <v>22.600865874275616</v>
      </c>
      <c r="R950" s="94">
        <f t="shared" ca="1" si="278"/>
        <v>2.2600865874275615</v>
      </c>
      <c r="S950" s="94">
        <f t="shared" ca="1" si="279"/>
        <v>2.2600865874275611</v>
      </c>
      <c r="T950" s="4">
        <f t="shared" ca="1" si="280"/>
        <v>0</v>
      </c>
      <c r="U950" s="46">
        <f t="shared" ca="1" si="281"/>
        <v>1598.040960572893</v>
      </c>
      <c r="V950" s="4">
        <f t="shared" ca="1" si="282"/>
        <v>0</v>
      </c>
      <c r="W950" s="13">
        <f t="shared" ca="1" si="283"/>
        <v>2643.1178399999999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268</v>
      </c>
      <c r="M951" s="7">
        <f t="shared" ca="1" si="273"/>
        <v>732</v>
      </c>
      <c r="N951" s="44">
        <f t="shared" ca="1" si="274"/>
        <v>6</v>
      </c>
      <c r="O951" s="94">
        <f t="shared" ca="1" si="275"/>
        <v>1.8400154947923648</v>
      </c>
      <c r="P951" s="94">
        <f t="shared" ca="1" si="276"/>
        <v>18.400154947923649</v>
      </c>
      <c r="Q951" s="94">
        <f t="shared" ca="1" si="277"/>
        <v>18.400154947923649</v>
      </c>
      <c r="R951" s="94">
        <f t="shared" ca="1" si="278"/>
        <v>1.840015494792365</v>
      </c>
      <c r="S951" s="94">
        <f t="shared" ca="1" si="279"/>
        <v>1.8400154947923648</v>
      </c>
      <c r="T951" s="4">
        <f t="shared" ca="1" si="280"/>
        <v>0</v>
      </c>
      <c r="U951" s="46">
        <f t="shared" ca="1" si="281"/>
        <v>1526.1775001065089</v>
      </c>
      <c r="V951" s="4">
        <f t="shared" ca="1" si="282"/>
        <v>0</v>
      </c>
      <c r="W951" s="13">
        <f t="shared" ca="1" si="283"/>
        <v>19001.253599999996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246</v>
      </c>
      <c r="M952" s="7">
        <f t="shared" ca="1" si="273"/>
        <v>754</v>
      </c>
      <c r="N952" s="44">
        <f t="shared" ca="1" si="274"/>
        <v>7</v>
      </c>
      <c r="O952" s="94">
        <f t="shared" ca="1" si="275"/>
        <v>2.0344056070903553</v>
      </c>
      <c r="P952" s="94">
        <f t="shared" ca="1" si="276"/>
        <v>20.344056070903559</v>
      </c>
      <c r="Q952" s="94">
        <f t="shared" ca="1" si="277"/>
        <v>20.344056070903559</v>
      </c>
      <c r="R952" s="94">
        <f t="shared" ca="1" si="278"/>
        <v>2.0344056070903558</v>
      </c>
      <c r="S952" s="94">
        <f t="shared" ca="1" si="279"/>
        <v>2.0344056070903553</v>
      </c>
      <c r="T952" s="4">
        <f t="shared" ca="1" si="280"/>
        <v>0</v>
      </c>
      <c r="U952" s="46">
        <f t="shared" ca="1" si="281"/>
        <v>1608.6970069562751</v>
      </c>
      <c r="V952" s="4">
        <f t="shared" ca="1" si="282"/>
        <v>0</v>
      </c>
      <c r="W952" s="13">
        <f t="shared" ca="1" si="283"/>
        <v>16598.419199999997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224</v>
      </c>
      <c r="M953" s="7">
        <f t="shared" ca="1" si="273"/>
        <v>776</v>
      </c>
      <c r="N953" s="44">
        <f t="shared" ca="1" si="274"/>
        <v>7</v>
      </c>
      <c r="O953" s="94">
        <f t="shared" ca="1" si="275"/>
        <v>2.0344056070903553</v>
      </c>
      <c r="P953" s="94">
        <f t="shared" ca="1" si="276"/>
        <v>20.344056070903559</v>
      </c>
      <c r="Q953" s="94">
        <f t="shared" ca="1" si="277"/>
        <v>20.344056070903559</v>
      </c>
      <c r="R953" s="94">
        <f t="shared" ca="1" si="278"/>
        <v>2.0344056070903558</v>
      </c>
      <c r="S953" s="94">
        <f t="shared" ca="1" si="279"/>
        <v>2.0344056070903553</v>
      </c>
      <c r="T953" s="4">
        <f t="shared" ca="1" si="280"/>
        <v>0</v>
      </c>
      <c r="U953" s="46">
        <f t="shared" ca="1" si="281"/>
        <v>1586.6970069562751</v>
      </c>
      <c r="V953" s="4">
        <f t="shared" ca="1" si="282"/>
        <v>0</v>
      </c>
      <c r="W953" s="13">
        <f t="shared" ca="1" si="283"/>
        <v>14195.584799999999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202</v>
      </c>
      <c r="M954" s="7">
        <f t="shared" ca="1" si="273"/>
        <v>798</v>
      </c>
      <c r="N954" s="44">
        <f t="shared" ca="1" si="274"/>
        <v>7</v>
      </c>
      <c r="O954" s="94">
        <f t="shared" ca="1" si="275"/>
        <v>2.0344056070903553</v>
      </c>
      <c r="P954" s="94">
        <f t="shared" ca="1" si="276"/>
        <v>20.344056070903559</v>
      </c>
      <c r="Q954" s="94">
        <f t="shared" ca="1" si="277"/>
        <v>20.344056070903559</v>
      </c>
      <c r="R954" s="94">
        <f t="shared" ca="1" si="278"/>
        <v>2.0344056070903558</v>
      </c>
      <c r="S954" s="94">
        <f t="shared" ca="1" si="279"/>
        <v>2.0344056070903553</v>
      </c>
      <c r="T954" s="4">
        <f t="shared" ca="1" si="280"/>
        <v>0</v>
      </c>
      <c r="U954" s="46">
        <f t="shared" ca="1" si="281"/>
        <v>1564.6970069562751</v>
      </c>
      <c r="V954" s="4">
        <f t="shared" ca="1" si="282"/>
        <v>0</v>
      </c>
      <c r="W954" s="13">
        <f t="shared" ca="1" si="283"/>
        <v>11792.750399999999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180</v>
      </c>
      <c r="M955" s="7">
        <f t="shared" ca="1" si="273"/>
        <v>820</v>
      </c>
      <c r="N955" s="44">
        <f t="shared" ca="1" si="274"/>
        <v>7</v>
      </c>
      <c r="O955" s="94">
        <f t="shared" ca="1" si="275"/>
        <v>2.0344056070903553</v>
      </c>
      <c r="P955" s="94">
        <f t="shared" ca="1" si="276"/>
        <v>20.344056070903559</v>
      </c>
      <c r="Q955" s="94">
        <f t="shared" ca="1" si="277"/>
        <v>20.344056070903559</v>
      </c>
      <c r="R955" s="94">
        <f t="shared" ca="1" si="278"/>
        <v>2.0344056070903558</v>
      </c>
      <c r="S955" s="94">
        <f t="shared" ca="1" si="279"/>
        <v>2.0344056070903553</v>
      </c>
      <c r="T955" s="4">
        <f t="shared" ca="1" si="280"/>
        <v>0</v>
      </c>
      <c r="U955" s="46">
        <f t="shared" ca="1" si="281"/>
        <v>1542.6970069562751</v>
      </c>
      <c r="V955" s="4">
        <f t="shared" ca="1" si="282"/>
        <v>0</v>
      </c>
      <c r="W955" s="13">
        <f t="shared" ca="1" si="283"/>
        <v>9389.9159999999993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158</v>
      </c>
      <c r="M956" s="7">
        <f t="shared" ca="1" si="273"/>
        <v>842</v>
      </c>
      <c r="N956" s="44">
        <f t="shared" ca="1" si="274"/>
        <v>7</v>
      </c>
      <c r="O956" s="94">
        <f t="shared" ca="1" si="275"/>
        <v>2.0344056070903553</v>
      </c>
      <c r="P956" s="94">
        <f t="shared" ca="1" si="276"/>
        <v>20.344056070903559</v>
      </c>
      <c r="Q956" s="94">
        <f t="shared" ca="1" si="277"/>
        <v>20.344056070903559</v>
      </c>
      <c r="R956" s="94">
        <f t="shared" ca="1" si="278"/>
        <v>2.0344056070903558</v>
      </c>
      <c r="S956" s="94">
        <f t="shared" ca="1" si="279"/>
        <v>2.0344056070903553</v>
      </c>
      <c r="T956" s="4">
        <f t="shared" ca="1" si="280"/>
        <v>0</v>
      </c>
      <c r="U956" s="46">
        <f t="shared" ca="1" si="281"/>
        <v>1520.6970069562751</v>
      </c>
      <c r="V956" s="4">
        <f t="shared" ca="1" si="282"/>
        <v>0</v>
      </c>
      <c r="W956" s="13">
        <f t="shared" ca="1" si="283"/>
        <v>6987.0815999999995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136</v>
      </c>
      <c r="M957" s="7">
        <f t="shared" ca="1" si="273"/>
        <v>864</v>
      </c>
      <c r="N957" s="44">
        <f t="shared" ca="1" si="274"/>
        <v>8</v>
      </c>
      <c r="O957" s="94">
        <f t="shared" ca="1" si="275"/>
        <v>2.2600865874275611</v>
      </c>
      <c r="P957" s="94">
        <f t="shared" ca="1" si="276"/>
        <v>22.37518489393841</v>
      </c>
      <c r="Q957" s="94">
        <f t="shared" ca="1" si="277"/>
        <v>20.344056070903559</v>
      </c>
      <c r="R957" s="94">
        <f t="shared" ca="1" si="278"/>
        <v>2.1359620482420985</v>
      </c>
      <c r="S957" s="94">
        <f t="shared" ca="1" si="279"/>
        <v>2.2600865874275611</v>
      </c>
      <c r="T957" s="4">
        <f t="shared" ca="1" si="280"/>
        <v>0</v>
      </c>
      <c r="U957" s="46">
        <f t="shared" ca="1" si="281"/>
        <v>1620.040960572893</v>
      </c>
      <c r="V957" s="4">
        <f t="shared" ca="1" si="282"/>
        <v>0</v>
      </c>
      <c r="W957" s="13">
        <f t="shared" ca="1" si="283"/>
        <v>4584.2471999999998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114</v>
      </c>
      <c r="M958" s="7">
        <f t="shared" ca="1" si="273"/>
        <v>886</v>
      </c>
      <c r="N958" s="44">
        <f t="shared" ca="1" si="274"/>
        <v>8</v>
      </c>
      <c r="O958" s="94">
        <f t="shared" ca="1" si="275"/>
        <v>2.2600865874275611</v>
      </c>
      <c r="P958" s="94">
        <f t="shared" ca="1" si="276"/>
        <v>22.600865874275616</v>
      </c>
      <c r="Q958" s="94">
        <f t="shared" ca="1" si="277"/>
        <v>22.600865874275616</v>
      </c>
      <c r="R958" s="94">
        <f t="shared" ca="1" si="278"/>
        <v>2.2600865874275615</v>
      </c>
      <c r="S958" s="94">
        <f t="shared" ca="1" si="279"/>
        <v>2.2600865874275611</v>
      </c>
      <c r="T958" s="4">
        <f t="shared" ca="1" si="280"/>
        <v>0</v>
      </c>
      <c r="U958" s="46">
        <f t="shared" ca="1" si="281"/>
        <v>1598.040960572893</v>
      </c>
      <c r="V958" s="4">
        <f t="shared" ca="1" si="282"/>
        <v>0</v>
      </c>
      <c r="W958" s="13">
        <f t="shared" ca="1" si="283"/>
        <v>2181.4127999999996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 s="44">
        <f t="shared" ca="1" si="274"/>
        <v>7</v>
      </c>
      <c r="O959" s="94">
        <f t="shared" ca="1" si="275"/>
        <v>2.0344056070903553</v>
      </c>
      <c r="P959" s="94">
        <f t="shared" ca="1" si="276"/>
        <v>20.344056070903559</v>
      </c>
      <c r="Q959" s="94">
        <f t="shared" ca="1" si="277"/>
        <v>20.344056070903559</v>
      </c>
      <c r="R959" s="94">
        <f t="shared" ca="1" si="278"/>
        <v>2.0344056070903558</v>
      </c>
      <c r="S959" s="94">
        <f t="shared" ca="1" si="279"/>
        <v>2.0344056070903553</v>
      </c>
      <c r="T959" s="4">
        <f t="shared" ca="1" si="280"/>
        <v>0</v>
      </c>
      <c r="U959" s="46">
        <f t="shared" ca="1" si="281"/>
        <v>1516.6970069562751</v>
      </c>
      <c r="V959" s="4">
        <f t="shared" ca="1" si="282"/>
        <v>0</v>
      </c>
      <c r="W959" s="13">
        <f t="shared" ca="1" si="283"/>
        <v>16819.840799999998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 s="44">
        <f t="shared" ca="1" si="274"/>
        <v>8</v>
      </c>
      <c r="O960" s="94">
        <f t="shared" ca="1" si="275"/>
        <v>2.2600865874275611</v>
      </c>
      <c r="P960" s="94">
        <f t="shared" ca="1" si="276"/>
        <v>22.600865874275616</v>
      </c>
      <c r="Q960" s="94">
        <f t="shared" ca="1" si="277"/>
        <v>21.021099011915176</v>
      </c>
      <c r="R960" s="94">
        <f t="shared" ca="1" si="278"/>
        <v>2.1810982443095397</v>
      </c>
      <c r="S960" s="94">
        <f t="shared" ca="1" si="279"/>
        <v>2.2600865874275611</v>
      </c>
      <c r="T960" s="4">
        <f t="shared" ca="1" si="280"/>
        <v>0</v>
      </c>
      <c r="U960" s="46">
        <f t="shared" ca="1" si="281"/>
        <v>1616.040960572893</v>
      </c>
      <c r="V960" s="4">
        <f t="shared" ca="1" si="282"/>
        <v>0</v>
      </c>
      <c r="W960" s="13">
        <f t="shared" ca="1" si="283"/>
        <v>14417.006399999998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110</v>
      </c>
      <c r="M961" s="7">
        <f t="shared" ca="1" si="273"/>
        <v>890</v>
      </c>
      <c r="N961" s="44">
        <f t="shared" ca="1" si="274"/>
        <v>8</v>
      </c>
      <c r="O961" s="94">
        <f t="shared" ca="1" si="275"/>
        <v>2.2600865874275611</v>
      </c>
      <c r="P961" s="94">
        <f t="shared" ca="1" si="276"/>
        <v>22.600865874275616</v>
      </c>
      <c r="Q961" s="94">
        <f t="shared" ca="1" si="277"/>
        <v>22.600865874275616</v>
      </c>
      <c r="R961" s="94">
        <f t="shared" ca="1" si="278"/>
        <v>2.2600865874275615</v>
      </c>
      <c r="S961" s="94">
        <f t="shared" ca="1" si="279"/>
        <v>2.2600865874275611</v>
      </c>
      <c r="T961" s="4">
        <f t="shared" ca="1" si="280"/>
        <v>0</v>
      </c>
      <c r="U961" s="46">
        <f t="shared" ca="1" si="281"/>
        <v>1594.040960572893</v>
      </c>
      <c r="V961" s="4">
        <f t="shared" ca="1" si="282"/>
        <v>0</v>
      </c>
      <c r="W961" s="13">
        <f t="shared" ca="1" si="283"/>
        <v>12014.171999999999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88</v>
      </c>
      <c r="M962" s="7">
        <f t="shared" ca="1" si="273"/>
        <v>912</v>
      </c>
      <c r="N962" s="44">
        <f t="shared" ca="1" si="274"/>
        <v>8</v>
      </c>
      <c r="O962" s="94">
        <f t="shared" ca="1" si="275"/>
        <v>2.2600865874275611</v>
      </c>
      <c r="P962" s="94">
        <f t="shared" ca="1" si="276"/>
        <v>22.600865874275616</v>
      </c>
      <c r="Q962" s="94">
        <f t="shared" ca="1" si="277"/>
        <v>22.600865874275616</v>
      </c>
      <c r="R962" s="94">
        <f t="shared" ca="1" si="278"/>
        <v>2.2600865874275615</v>
      </c>
      <c r="S962" s="94">
        <f t="shared" ca="1" si="279"/>
        <v>2.2600865874275611</v>
      </c>
      <c r="T962" s="4">
        <f t="shared" ca="1" si="280"/>
        <v>0</v>
      </c>
      <c r="U962" s="46">
        <f t="shared" ca="1" si="281"/>
        <v>1572.040960572893</v>
      </c>
      <c r="V962" s="4">
        <f t="shared" ca="1" si="282"/>
        <v>0</v>
      </c>
      <c r="W962" s="13">
        <f t="shared" ca="1" si="283"/>
        <v>9611.3375999999989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66</v>
      </c>
      <c r="M963" s="7">
        <f t="shared" ca="1" si="273"/>
        <v>934</v>
      </c>
      <c r="N963" s="44">
        <f t="shared" ca="1" si="274"/>
        <v>8</v>
      </c>
      <c r="O963" s="94">
        <f t="shared" ca="1" si="275"/>
        <v>2.2600865874275611</v>
      </c>
      <c r="P963" s="94">
        <f t="shared" ca="1" si="276"/>
        <v>22.600865874275616</v>
      </c>
      <c r="Q963" s="94">
        <f t="shared" ca="1" si="277"/>
        <v>22.600865874275616</v>
      </c>
      <c r="R963" s="94">
        <f t="shared" ca="1" si="278"/>
        <v>2.2600865874275615</v>
      </c>
      <c r="S963" s="94">
        <f t="shared" ca="1" si="279"/>
        <v>2.2600865874275611</v>
      </c>
      <c r="T963" s="4">
        <f t="shared" ca="1" si="280"/>
        <v>0</v>
      </c>
      <c r="U963" s="46">
        <f t="shared" ca="1" si="281"/>
        <v>1550.040960572893</v>
      </c>
      <c r="V963" s="4">
        <f t="shared" ca="1" si="282"/>
        <v>0</v>
      </c>
      <c r="W963" s="13">
        <f t="shared" ca="1" si="283"/>
        <v>7208.5031999999992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44</v>
      </c>
      <c r="M964" s="7">
        <f t="shared" ca="1" si="273"/>
        <v>956</v>
      </c>
      <c r="N964" s="44">
        <f t="shared" ca="1" si="274"/>
        <v>8</v>
      </c>
      <c r="O964" s="94">
        <f t="shared" ca="1" si="275"/>
        <v>2.2600865874275611</v>
      </c>
      <c r="P964" s="94">
        <f t="shared" ca="1" si="276"/>
        <v>22.600865874275616</v>
      </c>
      <c r="Q964" s="94">
        <f t="shared" ca="1" si="277"/>
        <v>22.600865874275616</v>
      </c>
      <c r="R964" s="94">
        <f t="shared" ca="1" si="278"/>
        <v>2.2600865874275615</v>
      </c>
      <c r="S964" s="94">
        <f t="shared" ca="1" si="279"/>
        <v>2.2600865874275611</v>
      </c>
      <c r="T964" s="4">
        <f t="shared" ca="1" si="280"/>
        <v>0</v>
      </c>
      <c r="U964" s="46">
        <f t="shared" ca="1" si="281"/>
        <v>1528.040960572893</v>
      </c>
      <c r="V964" s="4">
        <f t="shared" ca="1" si="282"/>
        <v>0</v>
      </c>
      <c r="W964" s="13">
        <f t="shared" ca="1" si="283"/>
        <v>4805.6687999999995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22</v>
      </c>
      <c r="M965" s="7">
        <f t="shared" ca="1" si="273"/>
        <v>978</v>
      </c>
      <c r="N965" s="44">
        <f t="shared" ca="1" si="274"/>
        <v>9</v>
      </c>
      <c r="O965" s="94">
        <f t="shared" ca="1" si="275"/>
        <v>2.4661453746567612</v>
      </c>
      <c r="P965" s="94">
        <f t="shared" ca="1" si="276"/>
        <v>22.806924661504816</v>
      </c>
      <c r="Q965" s="94">
        <f t="shared" ca="1" si="277"/>
        <v>22.600865874275616</v>
      </c>
      <c r="R965" s="94">
        <f t="shared" ca="1" si="278"/>
        <v>2.270389526789022</v>
      </c>
      <c r="S965" s="94">
        <f t="shared" ca="1" si="279"/>
        <v>2.4661453746567612</v>
      </c>
      <c r="T965" s="4">
        <f t="shared" ca="1" si="280"/>
        <v>0</v>
      </c>
      <c r="U965" s="46">
        <f t="shared" ca="1" si="281"/>
        <v>1616.8344704312622</v>
      </c>
      <c r="V965" s="4">
        <f t="shared" ca="1" si="282"/>
        <v>0</v>
      </c>
      <c r="W965" s="13">
        <f t="shared" ca="1" si="283"/>
        <v>2402.8343999999997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2.4661453746567612</v>
      </c>
      <c r="P966" s="94">
        <f t="shared" ca="1" si="276"/>
        <v>24.661453746567613</v>
      </c>
      <c r="Q966" s="94">
        <f t="shared" ca="1" si="277"/>
        <v>24.661453746567613</v>
      </c>
      <c r="R966" s="94">
        <f t="shared" ca="1" si="278"/>
        <v>2.4661453746567612</v>
      </c>
      <c r="S966" s="94">
        <f t="shared" ca="1" si="279"/>
        <v>2.4661453746567612</v>
      </c>
      <c r="T966" s="4">
        <f t="shared" ca="1" si="280"/>
        <v>0</v>
      </c>
      <c r="U966" s="46">
        <f t="shared" ca="1" si="281"/>
        <v>1594.8344704312622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382</v>
      </c>
      <c r="M967" s="7">
        <f t="shared" ca="1" si="273"/>
        <v>618</v>
      </c>
      <c r="N967" s="44">
        <f t="shared" ca="1" si="274"/>
        <v>6</v>
      </c>
      <c r="O967" s="94">
        <f t="shared" ca="1" si="275"/>
        <v>1.8400154947923648</v>
      </c>
      <c r="P967" s="94">
        <f t="shared" ca="1" si="276"/>
        <v>17.425868077386049</v>
      </c>
      <c r="Q967" s="94">
        <f t="shared" ca="1" si="277"/>
        <v>15.15253204613165</v>
      </c>
      <c r="R967" s="94">
        <f t="shared" ca="1" si="278"/>
        <v>1.6289200061758848</v>
      </c>
      <c r="S967" s="94">
        <f t="shared" ca="1" si="279"/>
        <v>1.8400154947923648</v>
      </c>
      <c r="T967" s="4">
        <f t="shared" ca="1" si="280"/>
        <v>0</v>
      </c>
      <c r="U967" s="46">
        <f t="shared" ca="1" si="281"/>
        <v>1640.1775001065089</v>
      </c>
      <c r="V967" s="4">
        <f t="shared" ca="1" si="282"/>
        <v>0</v>
      </c>
      <c r="W967" s="13">
        <f t="shared" ca="1" si="283"/>
        <v>21644.371439999995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360</v>
      </c>
      <c r="M968" s="7">
        <f t="shared" ca="1" si="273"/>
        <v>640</v>
      </c>
      <c r="N968" s="44">
        <f t="shared" ca="1" si="274"/>
        <v>6</v>
      </c>
      <c r="O968" s="94">
        <f t="shared" ca="1" si="275"/>
        <v>1.8400154947923648</v>
      </c>
      <c r="P968" s="94">
        <f t="shared" ca="1" si="276"/>
        <v>18.400154947923649</v>
      </c>
      <c r="Q968" s="94">
        <f t="shared" ca="1" si="277"/>
        <v>18.400154947923649</v>
      </c>
      <c r="R968" s="94">
        <f t="shared" ca="1" si="278"/>
        <v>1.840015494792365</v>
      </c>
      <c r="S968" s="94">
        <f t="shared" ca="1" si="279"/>
        <v>1.8400154947923648</v>
      </c>
      <c r="T968" s="4">
        <f t="shared" ca="1" si="280"/>
        <v>0</v>
      </c>
      <c r="U968" s="46">
        <f t="shared" ca="1" si="281"/>
        <v>1618.1775001065089</v>
      </c>
      <c r="V968" s="4">
        <f t="shared" ca="1" si="282"/>
        <v>0</v>
      </c>
      <c r="W968" s="13">
        <f t="shared" ca="1" si="283"/>
        <v>19241.537039999996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338</v>
      </c>
      <c r="M969" s="7">
        <f t="shared" ca="1" si="273"/>
        <v>662</v>
      </c>
      <c r="N969" s="44">
        <f t="shared" ca="1" si="274"/>
        <v>6</v>
      </c>
      <c r="O969" s="94">
        <f t="shared" ca="1" si="275"/>
        <v>1.8400154947923648</v>
      </c>
      <c r="P969" s="94">
        <f t="shared" ca="1" si="276"/>
        <v>18.400154947923649</v>
      </c>
      <c r="Q969" s="94">
        <f t="shared" ca="1" si="277"/>
        <v>18.400154947923649</v>
      </c>
      <c r="R969" s="94">
        <f t="shared" ca="1" si="278"/>
        <v>1.840015494792365</v>
      </c>
      <c r="S969" s="94">
        <f t="shared" ca="1" si="279"/>
        <v>1.8400154947923648</v>
      </c>
      <c r="T969" s="4">
        <f t="shared" ca="1" si="280"/>
        <v>0</v>
      </c>
      <c r="U969" s="46">
        <f t="shared" ca="1" si="281"/>
        <v>1596.1775001065089</v>
      </c>
      <c r="V969" s="4">
        <f t="shared" ca="1" si="282"/>
        <v>0</v>
      </c>
      <c r="W969" s="13">
        <f t="shared" ca="1" si="283"/>
        <v>16838.702639999996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316</v>
      </c>
      <c r="M970" s="7">
        <f t="shared" ca="1" si="273"/>
        <v>684</v>
      </c>
      <c r="N970" s="44">
        <f t="shared" ca="1" si="274"/>
        <v>6</v>
      </c>
      <c r="O970" s="94">
        <f t="shared" ca="1" si="275"/>
        <v>1.8400154947923648</v>
      </c>
      <c r="P970" s="94">
        <f t="shared" ca="1" si="276"/>
        <v>18.400154947923649</v>
      </c>
      <c r="Q970" s="94">
        <f t="shared" ca="1" si="277"/>
        <v>18.400154947923649</v>
      </c>
      <c r="R970" s="94">
        <f t="shared" ca="1" si="278"/>
        <v>1.840015494792365</v>
      </c>
      <c r="S970" s="94">
        <f t="shared" ca="1" si="279"/>
        <v>1.8400154947923648</v>
      </c>
      <c r="T970" s="4">
        <f t="shared" ca="1" si="280"/>
        <v>0</v>
      </c>
      <c r="U970" s="46">
        <f t="shared" ca="1" si="281"/>
        <v>1574.1775001065089</v>
      </c>
      <c r="V970" s="4">
        <f t="shared" ca="1" si="282"/>
        <v>0</v>
      </c>
      <c r="W970" s="13">
        <f t="shared" ca="1" si="283"/>
        <v>14435.868239999998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294</v>
      </c>
      <c r="M971" s="7">
        <f t="shared" ca="1" si="273"/>
        <v>706</v>
      </c>
      <c r="N971" s="44">
        <f t="shared" ca="1" si="274"/>
        <v>6</v>
      </c>
      <c r="O971" s="94">
        <f t="shared" ca="1" si="275"/>
        <v>1.8400154947923648</v>
      </c>
      <c r="P971" s="94">
        <f t="shared" ca="1" si="276"/>
        <v>18.400154947923649</v>
      </c>
      <c r="Q971" s="94">
        <f t="shared" ca="1" si="277"/>
        <v>18.400154947923649</v>
      </c>
      <c r="R971" s="94">
        <f t="shared" ca="1" si="278"/>
        <v>1.840015494792365</v>
      </c>
      <c r="S971" s="94">
        <f t="shared" ca="1" si="279"/>
        <v>1.8400154947923648</v>
      </c>
      <c r="T971" s="4">
        <f t="shared" ca="1" si="280"/>
        <v>0</v>
      </c>
      <c r="U971" s="46">
        <f t="shared" ca="1" si="281"/>
        <v>1552.1775001065089</v>
      </c>
      <c r="V971" s="4">
        <f t="shared" ca="1" si="282"/>
        <v>0</v>
      </c>
      <c r="W971" s="13">
        <f t="shared" ca="1" si="283"/>
        <v>12033.033839999998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272</v>
      </c>
      <c r="M972" s="7">
        <f t="shared" ca="1" si="273"/>
        <v>728</v>
      </c>
      <c r="N972" s="44">
        <f t="shared" ca="1" si="274"/>
        <v>6</v>
      </c>
      <c r="O972" s="94">
        <f t="shared" ca="1" si="275"/>
        <v>1.8400154947923648</v>
      </c>
      <c r="P972" s="94">
        <f t="shared" ca="1" si="276"/>
        <v>18.400154947923649</v>
      </c>
      <c r="Q972" s="94">
        <f t="shared" ca="1" si="277"/>
        <v>18.400154947923649</v>
      </c>
      <c r="R972" s="94">
        <f t="shared" ca="1" si="278"/>
        <v>1.840015494792365</v>
      </c>
      <c r="S972" s="94">
        <f t="shared" ca="1" si="279"/>
        <v>1.8400154947923648</v>
      </c>
      <c r="T972" s="4">
        <f t="shared" ca="1" si="280"/>
        <v>0</v>
      </c>
      <c r="U972" s="46">
        <f t="shared" ca="1" si="281"/>
        <v>1530.1775001065089</v>
      </c>
      <c r="V972" s="4">
        <f t="shared" ca="1" si="282"/>
        <v>0</v>
      </c>
      <c r="W972" s="13">
        <f t="shared" ca="1" si="283"/>
        <v>9630.1994399999985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250</v>
      </c>
      <c r="M973" s="7">
        <f t="shared" ca="1" si="273"/>
        <v>750</v>
      </c>
      <c r="N973" s="44">
        <f t="shared" ca="1" si="274"/>
        <v>7</v>
      </c>
      <c r="O973" s="94">
        <f t="shared" ca="1" si="275"/>
        <v>2.0344056070903553</v>
      </c>
      <c r="P973" s="94">
        <f t="shared" ca="1" si="276"/>
        <v>20.344056070903559</v>
      </c>
      <c r="Q973" s="94">
        <f t="shared" ca="1" si="277"/>
        <v>19.760885734009584</v>
      </c>
      <c r="R973" s="94">
        <f t="shared" ca="1" si="278"/>
        <v>2.0052470902456569</v>
      </c>
      <c r="S973" s="94">
        <f t="shared" ca="1" si="279"/>
        <v>2.0344056070903553</v>
      </c>
      <c r="T973" s="4">
        <f t="shared" ca="1" si="280"/>
        <v>0</v>
      </c>
      <c r="U973" s="46">
        <f t="shared" ca="1" si="281"/>
        <v>1612.6970069562751</v>
      </c>
      <c r="V973" s="4">
        <f t="shared" ca="1" si="282"/>
        <v>0</v>
      </c>
      <c r="W973" s="13">
        <f t="shared" ca="1" si="283"/>
        <v>7227.3650399999988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228</v>
      </c>
      <c r="M974" s="7">
        <f t="shared" ca="1" si="273"/>
        <v>772</v>
      </c>
      <c r="N974" s="44">
        <f t="shared" ca="1" si="274"/>
        <v>7</v>
      </c>
      <c r="O974" s="94">
        <f t="shared" ca="1" si="275"/>
        <v>2.0344056070903553</v>
      </c>
      <c r="P974" s="94">
        <f t="shared" ca="1" si="276"/>
        <v>20.344056070903559</v>
      </c>
      <c r="Q974" s="94">
        <f t="shared" ca="1" si="277"/>
        <v>20.344056070903559</v>
      </c>
      <c r="R974" s="94">
        <f t="shared" ca="1" si="278"/>
        <v>2.0344056070903558</v>
      </c>
      <c r="S974" s="94">
        <f t="shared" ca="1" si="279"/>
        <v>2.0344056070903553</v>
      </c>
      <c r="T974" s="4">
        <f t="shared" ca="1" si="280"/>
        <v>0</v>
      </c>
      <c r="U974" s="46">
        <f t="shared" ca="1" si="281"/>
        <v>1590.6970069562751</v>
      </c>
      <c r="V974" s="4">
        <f t="shared" ca="1" si="282"/>
        <v>0</v>
      </c>
      <c r="W974" s="13">
        <f t="shared" ca="1" si="283"/>
        <v>4824.530639999999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268</v>
      </c>
      <c r="M975" s="7">
        <f t="shared" ca="1" si="273"/>
        <v>732</v>
      </c>
      <c r="N975" s="44">
        <f t="shared" ca="1" si="274"/>
        <v>6</v>
      </c>
      <c r="O975" s="94">
        <f t="shared" ca="1" si="275"/>
        <v>1.8400154947923648</v>
      </c>
      <c r="P975" s="94">
        <f t="shared" ca="1" si="276"/>
        <v>18.400154947923649</v>
      </c>
      <c r="Q975" s="94">
        <f t="shared" ca="1" si="277"/>
        <v>18.400154947923649</v>
      </c>
      <c r="R975" s="94">
        <f t="shared" ca="1" si="278"/>
        <v>1.840015494792365</v>
      </c>
      <c r="S975" s="94">
        <f t="shared" ca="1" si="279"/>
        <v>1.8400154947923648</v>
      </c>
      <c r="T975" s="4">
        <f t="shared" ca="1" si="280"/>
        <v>0</v>
      </c>
      <c r="U975" s="46">
        <f t="shared" ca="1" si="281"/>
        <v>1526.1775001065089</v>
      </c>
      <c r="V975" s="4">
        <f t="shared" ca="1" si="282"/>
        <v>0</v>
      </c>
      <c r="W975" s="13">
        <f t="shared" ca="1" si="283"/>
        <v>19462.958639999997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246</v>
      </c>
      <c r="M976" s="7">
        <f t="shared" ca="1" si="273"/>
        <v>754</v>
      </c>
      <c r="N976" s="44">
        <f t="shared" ca="1" si="274"/>
        <v>7</v>
      </c>
      <c r="O976" s="94">
        <f t="shared" ca="1" si="275"/>
        <v>2.0344056070903553</v>
      </c>
      <c r="P976" s="94">
        <f t="shared" ca="1" si="276"/>
        <v>20.344056070903559</v>
      </c>
      <c r="Q976" s="94">
        <f t="shared" ca="1" si="277"/>
        <v>20.344056070903559</v>
      </c>
      <c r="R976" s="94">
        <f t="shared" ca="1" si="278"/>
        <v>2.0344056070903558</v>
      </c>
      <c r="S976" s="94">
        <f t="shared" ca="1" si="279"/>
        <v>2.0344056070903553</v>
      </c>
      <c r="T976" s="4">
        <f t="shared" ca="1" si="280"/>
        <v>0</v>
      </c>
      <c r="U976" s="46">
        <f t="shared" ca="1" si="281"/>
        <v>1608.6970069562751</v>
      </c>
      <c r="V976" s="4">
        <f t="shared" ca="1" si="282"/>
        <v>0</v>
      </c>
      <c r="W976" s="13">
        <f t="shared" ca="1" si="283"/>
        <v>17060.124239999997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224</v>
      </c>
      <c r="M977" s="7">
        <f t="shared" ca="1" si="273"/>
        <v>776</v>
      </c>
      <c r="N977" s="44">
        <f t="shared" ca="1" si="274"/>
        <v>7</v>
      </c>
      <c r="O977" s="94">
        <f t="shared" ca="1" si="275"/>
        <v>2.0344056070903553</v>
      </c>
      <c r="P977" s="94">
        <f t="shared" ca="1" si="276"/>
        <v>20.344056070903559</v>
      </c>
      <c r="Q977" s="94">
        <f t="shared" ca="1" si="277"/>
        <v>20.344056070903559</v>
      </c>
      <c r="R977" s="94">
        <f t="shared" ca="1" si="278"/>
        <v>2.0344056070903558</v>
      </c>
      <c r="S977" s="94">
        <f t="shared" ca="1" si="279"/>
        <v>2.0344056070903553</v>
      </c>
      <c r="T977" s="4">
        <f t="shared" ca="1" si="280"/>
        <v>0</v>
      </c>
      <c r="U977" s="46">
        <f t="shared" ca="1" si="281"/>
        <v>1586.6970069562751</v>
      </c>
      <c r="V977" s="4">
        <f t="shared" ca="1" si="282"/>
        <v>0</v>
      </c>
      <c r="W977" s="13">
        <f t="shared" ca="1" si="283"/>
        <v>14657.289839999998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202</v>
      </c>
      <c r="M978" s="7">
        <f t="shared" ca="1" si="273"/>
        <v>798</v>
      </c>
      <c r="N978" s="44">
        <f t="shared" ca="1" si="274"/>
        <v>7</v>
      </c>
      <c r="O978" s="94">
        <f t="shared" ca="1" si="275"/>
        <v>2.0344056070903553</v>
      </c>
      <c r="P978" s="94">
        <f t="shared" ca="1" si="276"/>
        <v>20.344056070903559</v>
      </c>
      <c r="Q978" s="94">
        <f t="shared" ca="1" si="277"/>
        <v>20.344056070903559</v>
      </c>
      <c r="R978" s="94">
        <f t="shared" ca="1" si="278"/>
        <v>2.0344056070903558</v>
      </c>
      <c r="S978" s="94">
        <f t="shared" ca="1" si="279"/>
        <v>2.0344056070903553</v>
      </c>
      <c r="T978" s="4">
        <f t="shared" ca="1" si="280"/>
        <v>0</v>
      </c>
      <c r="U978" s="46">
        <f t="shared" ca="1" si="281"/>
        <v>1564.6970069562751</v>
      </c>
      <c r="V978" s="4">
        <f t="shared" ca="1" si="282"/>
        <v>0</v>
      </c>
      <c r="W978" s="13">
        <f t="shared" ca="1" si="283"/>
        <v>12254.455439999998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180</v>
      </c>
      <c r="M979" s="7">
        <f t="shared" ca="1" si="273"/>
        <v>820</v>
      </c>
      <c r="N979" s="44">
        <f t="shared" ca="1" si="274"/>
        <v>7</v>
      </c>
      <c r="O979" s="94">
        <f t="shared" ca="1" si="275"/>
        <v>2.0344056070903553</v>
      </c>
      <c r="P979" s="94">
        <f t="shared" ca="1" si="276"/>
        <v>20.344056070903559</v>
      </c>
      <c r="Q979" s="94">
        <f t="shared" ca="1" si="277"/>
        <v>20.344056070903559</v>
      </c>
      <c r="R979" s="94">
        <f t="shared" ca="1" si="278"/>
        <v>2.0344056070903558</v>
      </c>
      <c r="S979" s="94">
        <f t="shared" ca="1" si="279"/>
        <v>2.0344056070903553</v>
      </c>
      <c r="T979" s="4">
        <f t="shared" ca="1" si="280"/>
        <v>0</v>
      </c>
      <c r="U979" s="46">
        <f t="shared" ca="1" si="281"/>
        <v>1542.6970069562751</v>
      </c>
      <c r="V979" s="4">
        <f t="shared" ca="1" si="282"/>
        <v>0</v>
      </c>
      <c r="W979" s="13">
        <f t="shared" ca="1" si="283"/>
        <v>9851.6210399999982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158</v>
      </c>
      <c r="M980" s="7">
        <f t="shared" ca="1" si="273"/>
        <v>842</v>
      </c>
      <c r="N980" s="44">
        <f t="shared" ca="1" si="274"/>
        <v>7</v>
      </c>
      <c r="O980" s="94">
        <f t="shared" ca="1" si="275"/>
        <v>2.0344056070903553</v>
      </c>
      <c r="P980" s="94">
        <f t="shared" ca="1" si="276"/>
        <v>20.344056070903559</v>
      </c>
      <c r="Q980" s="94">
        <f t="shared" ca="1" si="277"/>
        <v>20.344056070903559</v>
      </c>
      <c r="R980" s="94">
        <f t="shared" ca="1" si="278"/>
        <v>2.0344056070903558</v>
      </c>
      <c r="S980" s="94">
        <f t="shared" ca="1" si="279"/>
        <v>2.0344056070903553</v>
      </c>
      <c r="T980" s="4">
        <f t="shared" ca="1" si="280"/>
        <v>0</v>
      </c>
      <c r="U980" s="46">
        <f t="shared" ca="1" si="281"/>
        <v>1520.6970069562751</v>
      </c>
      <c r="V980" s="4">
        <f t="shared" ca="1" si="282"/>
        <v>0</v>
      </c>
      <c r="W980" s="13">
        <f t="shared" ca="1" si="283"/>
        <v>7448.7866399999994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136</v>
      </c>
      <c r="M981" s="7">
        <f t="shared" ca="1" si="273"/>
        <v>864</v>
      </c>
      <c r="N981" s="44">
        <f t="shared" ca="1" si="274"/>
        <v>8</v>
      </c>
      <c r="O981" s="94">
        <f t="shared" ca="1" si="275"/>
        <v>2.2600865874275611</v>
      </c>
      <c r="P981" s="94">
        <f t="shared" ca="1" si="276"/>
        <v>22.37518489393841</v>
      </c>
      <c r="Q981" s="94">
        <f t="shared" ca="1" si="277"/>
        <v>20.344056070903559</v>
      </c>
      <c r="R981" s="94">
        <f t="shared" ca="1" si="278"/>
        <v>2.1359620482420985</v>
      </c>
      <c r="S981" s="94">
        <f t="shared" ca="1" si="279"/>
        <v>2.2600865874275611</v>
      </c>
      <c r="T981" s="4">
        <f t="shared" ca="1" si="280"/>
        <v>0</v>
      </c>
      <c r="U981" s="46">
        <f t="shared" ca="1" si="281"/>
        <v>1620.040960572893</v>
      </c>
      <c r="V981" s="4">
        <f t="shared" ca="1" si="282"/>
        <v>0</v>
      </c>
      <c r="W981" s="13">
        <f t="shared" ca="1" si="283"/>
        <v>5045.9522399999996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114</v>
      </c>
      <c r="M982" s="7">
        <f t="shared" ca="1" si="273"/>
        <v>886</v>
      </c>
      <c r="N982" s="44">
        <f t="shared" ca="1" si="274"/>
        <v>8</v>
      </c>
      <c r="O982" s="94">
        <f t="shared" ca="1" si="275"/>
        <v>2.2600865874275611</v>
      </c>
      <c r="P982" s="94">
        <f t="shared" ca="1" si="276"/>
        <v>22.600865874275616</v>
      </c>
      <c r="Q982" s="94">
        <f t="shared" ca="1" si="277"/>
        <v>22.600865874275616</v>
      </c>
      <c r="R982" s="94">
        <f t="shared" ca="1" si="278"/>
        <v>2.2600865874275615</v>
      </c>
      <c r="S982" s="94">
        <f t="shared" ca="1" si="279"/>
        <v>2.2600865874275611</v>
      </c>
      <c r="T982" s="4">
        <f t="shared" ca="1" si="280"/>
        <v>0</v>
      </c>
      <c r="U982" s="46">
        <f t="shared" ca="1" si="281"/>
        <v>1598.040960572893</v>
      </c>
      <c r="V982" s="4">
        <f t="shared" ca="1" si="282"/>
        <v>0</v>
      </c>
      <c r="W982" s="13">
        <f t="shared" ca="1" si="283"/>
        <v>2643.1178399999999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268</v>
      </c>
      <c r="M983" s="7">
        <f t="shared" ca="1" si="273"/>
        <v>732</v>
      </c>
      <c r="N983" s="44">
        <f t="shared" ca="1" si="274"/>
        <v>6</v>
      </c>
      <c r="O983" s="94">
        <f t="shared" ca="1" si="275"/>
        <v>1.8400154947923648</v>
      </c>
      <c r="P983" s="94">
        <f t="shared" ca="1" si="276"/>
        <v>18.400154947923649</v>
      </c>
      <c r="Q983" s="94">
        <f t="shared" ca="1" si="277"/>
        <v>18.400154947923649</v>
      </c>
      <c r="R983" s="94">
        <f t="shared" ca="1" si="278"/>
        <v>1.840015494792365</v>
      </c>
      <c r="S983" s="94">
        <f t="shared" ca="1" si="279"/>
        <v>1.8400154947923648</v>
      </c>
      <c r="T983" s="4">
        <f t="shared" ca="1" si="280"/>
        <v>0</v>
      </c>
      <c r="U983" s="46">
        <f t="shared" ca="1" si="281"/>
        <v>1526.1775001065089</v>
      </c>
      <c r="V983" s="4">
        <f t="shared" ca="1" si="282"/>
        <v>0</v>
      </c>
      <c r="W983" s="13">
        <f t="shared" ca="1" si="283"/>
        <v>19001.253599999996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246</v>
      </c>
      <c r="M984" s="7">
        <f t="shared" ca="1" si="273"/>
        <v>754</v>
      </c>
      <c r="N984" s="44">
        <f t="shared" ca="1" si="274"/>
        <v>7</v>
      </c>
      <c r="O984" s="94">
        <f t="shared" ca="1" si="275"/>
        <v>2.0344056070903553</v>
      </c>
      <c r="P984" s="94">
        <f t="shared" ca="1" si="276"/>
        <v>20.344056070903559</v>
      </c>
      <c r="Q984" s="94">
        <f t="shared" ca="1" si="277"/>
        <v>20.344056070903559</v>
      </c>
      <c r="R984" s="94">
        <f t="shared" ca="1" si="278"/>
        <v>2.0344056070903558</v>
      </c>
      <c r="S984" s="94">
        <f t="shared" ca="1" si="279"/>
        <v>2.0344056070903553</v>
      </c>
      <c r="T984" s="4">
        <f t="shared" ca="1" si="280"/>
        <v>0</v>
      </c>
      <c r="U984" s="46">
        <f t="shared" ca="1" si="281"/>
        <v>1608.6970069562751</v>
      </c>
      <c r="V984" s="4">
        <f t="shared" ca="1" si="282"/>
        <v>0</v>
      </c>
      <c r="W984" s="13">
        <f t="shared" ca="1" si="283"/>
        <v>16598.419199999997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224</v>
      </c>
      <c r="M985" s="7">
        <f t="shared" ca="1" si="273"/>
        <v>776</v>
      </c>
      <c r="N985" s="44">
        <f t="shared" ca="1" si="274"/>
        <v>7</v>
      </c>
      <c r="O985" s="94">
        <f t="shared" ca="1" si="275"/>
        <v>2.0344056070903553</v>
      </c>
      <c r="P985" s="94">
        <f t="shared" ca="1" si="276"/>
        <v>20.344056070903559</v>
      </c>
      <c r="Q985" s="94">
        <f t="shared" ca="1" si="277"/>
        <v>20.344056070903559</v>
      </c>
      <c r="R985" s="94">
        <f t="shared" ca="1" si="278"/>
        <v>2.0344056070903558</v>
      </c>
      <c r="S985" s="94">
        <f t="shared" ca="1" si="279"/>
        <v>2.0344056070903553</v>
      </c>
      <c r="T985" s="4">
        <f t="shared" ca="1" si="280"/>
        <v>0</v>
      </c>
      <c r="U985" s="46">
        <f t="shared" ca="1" si="281"/>
        <v>1586.6970069562751</v>
      </c>
      <c r="V985" s="4">
        <f t="shared" ca="1" si="282"/>
        <v>0</v>
      </c>
      <c r="W985" s="13">
        <f t="shared" ca="1" si="283"/>
        <v>14195.584799999999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202</v>
      </c>
      <c r="M986" s="7">
        <f t="shared" ca="1" si="273"/>
        <v>798</v>
      </c>
      <c r="N986" s="44">
        <f t="shared" ca="1" si="274"/>
        <v>7</v>
      </c>
      <c r="O986" s="94">
        <f t="shared" ca="1" si="275"/>
        <v>2.0344056070903553</v>
      </c>
      <c r="P986" s="94">
        <f t="shared" ca="1" si="276"/>
        <v>20.344056070903559</v>
      </c>
      <c r="Q986" s="94">
        <f t="shared" ca="1" si="277"/>
        <v>20.344056070903559</v>
      </c>
      <c r="R986" s="94">
        <f t="shared" ca="1" si="278"/>
        <v>2.0344056070903558</v>
      </c>
      <c r="S986" s="94">
        <f t="shared" ca="1" si="279"/>
        <v>2.0344056070903553</v>
      </c>
      <c r="T986" s="4">
        <f t="shared" ca="1" si="280"/>
        <v>0</v>
      </c>
      <c r="U986" s="46">
        <f t="shared" ca="1" si="281"/>
        <v>1564.6970069562751</v>
      </c>
      <c r="V986" s="4">
        <f t="shared" ca="1" si="282"/>
        <v>0</v>
      </c>
      <c r="W986" s="13">
        <f t="shared" ca="1" si="283"/>
        <v>11792.750399999999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180</v>
      </c>
      <c r="M987" s="7">
        <f t="shared" ca="1" si="273"/>
        <v>820</v>
      </c>
      <c r="N987" s="44">
        <f t="shared" ca="1" si="274"/>
        <v>7</v>
      </c>
      <c r="O987" s="94">
        <f t="shared" ca="1" si="275"/>
        <v>2.0344056070903553</v>
      </c>
      <c r="P987" s="94">
        <f t="shared" ca="1" si="276"/>
        <v>20.344056070903559</v>
      </c>
      <c r="Q987" s="94">
        <f t="shared" ca="1" si="277"/>
        <v>20.344056070903559</v>
      </c>
      <c r="R987" s="94">
        <f t="shared" ca="1" si="278"/>
        <v>2.0344056070903558</v>
      </c>
      <c r="S987" s="94">
        <f t="shared" ca="1" si="279"/>
        <v>2.0344056070903553</v>
      </c>
      <c r="T987" s="4">
        <f t="shared" ca="1" si="280"/>
        <v>0</v>
      </c>
      <c r="U987" s="46">
        <f t="shared" ca="1" si="281"/>
        <v>1542.6970069562751</v>
      </c>
      <c r="V987" s="4">
        <f t="shared" ca="1" si="282"/>
        <v>0</v>
      </c>
      <c r="W987" s="13">
        <f t="shared" ca="1" si="283"/>
        <v>9389.9159999999993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158</v>
      </c>
      <c r="M988" s="7">
        <f t="shared" ca="1" si="273"/>
        <v>842</v>
      </c>
      <c r="N988" s="44">
        <f t="shared" ca="1" si="274"/>
        <v>7</v>
      </c>
      <c r="O988" s="94">
        <f t="shared" ca="1" si="275"/>
        <v>2.0344056070903553</v>
      </c>
      <c r="P988" s="94">
        <f t="shared" ca="1" si="276"/>
        <v>20.344056070903559</v>
      </c>
      <c r="Q988" s="94">
        <f t="shared" ca="1" si="277"/>
        <v>20.344056070903559</v>
      </c>
      <c r="R988" s="94">
        <f t="shared" ca="1" si="278"/>
        <v>2.0344056070903558</v>
      </c>
      <c r="S988" s="94">
        <f t="shared" ca="1" si="279"/>
        <v>2.0344056070903553</v>
      </c>
      <c r="T988" s="4">
        <f t="shared" ca="1" si="280"/>
        <v>0</v>
      </c>
      <c r="U988" s="46">
        <f t="shared" ca="1" si="281"/>
        <v>1520.6970069562751</v>
      </c>
      <c r="V988" s="4">
        <f t="shared" ca="1" si="282"/>
        <v>0</v>
      </c>
      <c r="W988" s="13">
        <f t="shared" ca="1" si="283"/>
        <v>6987.0815999999995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136</v>
      </c>
      <c r="M989" s="7">
        <f t="shared" ca="1" si="273"/>
        <v>864</v>
      </c>
      <c r="N989" s="44">
        <f t="shared" ca="1" si="274"/>
        <v>8</v>
      </c>
      <c r="O989" s="94">
        <f t="shared" ca="1" si="275"/>
        <v>2.2600865874275611</v>
      </c>
      <c r="P989" s="94">
        <f t="shared" ca="1" si="276"/>
        <v>22.37518489393841</v>
      </c>
      <c r="Q989" s="94">
        <f t="shared" ca="1" si="277"/>
        <v>20.344056070903559</v>
      </c>
      <c r="R989" s="94">
        <f t="shared" ca="1" si="278"/>
        <v>2.1359620482420985</v>
      </c>
      <c r="S989" s="94">
        <f t="shared" ca="1" si="279"/>
        <v>2.2600865874275611</v>
      </c>
      <c r="T989" s="4">
        <f t="shared" ca="1" si="280"/>
        <v>0</v>
      </c>
      <c r="U989" s="46">
        <f t="shared" ca="1" si="281"/>
        <v>1620.040960572893</v>
      </c>
      <c r="V989" s="4">
        <f t="shared" ca="1" si="282"/>
        <v>0</v>
      </c>
      <c r="W989" s="13">
        <f t="shared" ca="1" si="283"/>
        <v>4584.2471999999998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114</v>
      </c>
      <c r="M990" s="7">
        <f t="shared" ca="1" si="273"/>
        <v>886</v>
      </c>
      <c r="N990" s="44">
        <f t="shared" ca="1" si="274"/>
        <v>8</v>
      </c>
      <c r="O990" s="94">
        <f t="shared" ca="1" si="275"/>
        <v>2.2600865874275611</v>
      </c>
      <c r="P990" s="94">
        <f t="shared" ca="1" si="276"/>
        <v>22.600865874275616</v>
      </c>
      <c r="Q990" s="94">
        <f t="shared" ca="1" si="277"/>
        <v>22.600865874275616</v>
      </c>
      <c r="R990" s="94">
        <f t="shared" ca="1" si="278"/>
        <v>2.2600865874275615</v>
      </c>
      <c r="S990" s="94">
        <f t="shared" ca="1" si="279"/>
        <v>2.2600865874275611</v>
      </c>
      <c r="T990" s="4">
        <f t="shared" ca="1" si="280"/>
        <v>0</v>
      </c>
      <c r="U990" s="46">
        <f t="shared" ca="1" si="281"/>
        <v>1598.040960572893</v>
      </c>
      <c r="V990" s="4">
        <f t="shared" ca="1" si="282"/>
        <v>0</v>
      </c>
      <c r="W990" s="13">
        <f t="shared" ca="1" si="283"/>
        <v>2181.4127999999996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 s="44">
        <f t="shared" ca="1" si="274"/>
        <v>7</v>
      </c>
      <c r="O991" s="94">
        <f t="shared" ca="1" si="275"/>
        <v>2.0344056070903553</v>
      </c>
      <c r="P991" s="94">
        <f t="shared" ca="1" si="276"/>
        <v>20.344056070903559</v>
      </c>
      <c r="Q991" s="94">
        <f t="shared" ca="1" si="277"/>
        <v>20.344056070903559</v>
      </c>
      <c r="R991" s="94">
        <f t="shared" ca="1" si="278"/>
        <v>2.0344056070903558</v>
      </c>
      <c r="S991" s="94">
        <f t="shared" ca="1" si="279"/>
        <v>2.0344056070903553</v>
      </c>
      <c r="T991" s="4">
        <f t="shared" ca="1" si="280"/>
        <v>0</v>
      </c>
      <c r="U991" s="46">
        <f t="shared" ca="1" si="281"/>
        <v>1516.6970069562751</v>
      </c>
      <c r="V991" s="4">
        <f t="shared" ca="1" si="282"/>
        <v>0</v>
      </c>
      <c r="W991" s="13">
        <f t="shared" ca="1" si="283"/>
        <v>16819.840799999998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132</v>
      </c>
      <c r="M992" s="7">
        <f t="shared" ca="1" si="273"/>
        <v>868</v>
      </c>
      <c r="N992" s="44">
        <f t="shared" ca="1" si="274"/>
        <v>8</v>
      </c>
      <c r="O992" s="94">
        <f t="shared" ca="1" si="275"/>
        <v>2.2600865874275611</v>
      </c>
      <c r="P992" s="94">
        <f t="shared" ca="1" si="276"/>
        <v>22.600865874275616</v>
      </c>
      <c r="Q992" s="94">
        <f t="shared" ca="1" si="277"/>
        <v>21.021099011915176</v>
      </c>
      <c r="R992" s="94">
        <f t="shared" ca="1" si="278"/>
        <v>2.1810982443095397</v>
      </c>
      <c r="S992" s="94">
        <f t="shared" ca="1" si="279"/>
        <v>2.2600865874275611</v>
      </c>
      <c r="T992" s="4">
        <f t="shared" ca="1" si="280"/>
        <v>0</v>
      </c>
      <c r="U992" s="46">
        <f t="shared" ca="1" si="281"/>
        <v>1616.040960572893</v>
      </c>
      <c r="V992" s="4">
        <f t="shared" ca="1" si="282"/>
        <v>0</v>
      </c>
      <c r="W992" s="13">
        <f t="shared" ca="1" si="283"/>
        <v>14417.006399999998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110</v>
      </c>
      <c r="M993" s="7">
        <f t="shared" ca="1" si="273"/>
        <v>890</v>
      </c>
      <c r="N993" s="44">
        <f t="shared" ca="1" si="274"/>
        <v>8</v>
      </c>
      <c r="O993" s="94">
        <f t="shared" ca="1" si="275"/>
        <v>2.2600865874275611</v>
      </c>
      <c r="P993" s="94">
        <f t="shared" ca="1" si="276"/>
        <v>22.600865874275616</v>
      </c>
      <c r="Q993" s="94">
        <f t="shared" ca="1" si="277"/>
        <v>22.600865874275616</v>
      </c>
      <c r="R993" s="94">
        <f t="shared" ca="1" si="278"/>
        <v>2.2600865874275615</v>
      </c>
      <c r="S993" s="94">
        <f t="shared" ca="1" si="279"/>
        <v>2.2600865874275611</v>
      </c>
      <c r="T993" s="4">
        <f t="shared" ca="1" si="280"/>
        <v>0</v>
      </c>
      <c r="U993" s="46">
        <f t="shared" ca="1" si="281"/>
        <v>1594.040960572893</v>
      </c>
      <c r="V993" s="4">
        <f t="shared" ca="1" si="282"/>
        <v>0</v>
      </c>
      <c r="W993" s="13">
        <f t="shared" ca="1" si="283"/>
        <v>12014.171999999999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88</v>
      </c>
      <c r="M994" s="7">
        <f t="shared" ca="1" si="273"/>
        <v>912</v>
      </c>
      <c r="N994" s="44">
        <f t="shared" ca="1" si="274"/>
        <v>8</v>
      </c>
      <c r="O994" s="94">
        <f t="shared" ca="1" si="275"/>
        <v>2.2600865874275611</v>
      </c>
      <c r="P994" s="94">
        <f t="shared" ca="1" si="276"/>
        <v>22.600865874275616</v>
      </c>
      <c r="Q994" s="94">
        <f t="shared" ca="1" si="277"/>
        <v>22.600865874275616</v>
      </c>
      <c r="R994" s="94">
        <f t="shared" ca="1" si="278"/>
        <v>2.2600865874275615</v>
      </c>
      <c r="S994" s="94">
        <f t="shared" ca="1" si="279"/>
        <v>2.2600865874275611</v>
      </c>
      <c r="T994" s="4">
        <f t="shared" ca="1" si="280"/>
        <v>0</v>
      </c>
      <c r="U994" s="46">
        <f t="shared" ca="1" si="281"/>
        <v>1572.040960572893</v>
      </c>
      <c r="V994" s="4">
        <f t="shared" ca="1" si="282"/>
        <v>0</v>
      </c>
      <c r="W994" s="13">
        <f t="shared" ca="1" si="283"/>
        <v>9611.3375999999989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66</v>
      </c>
      <c r="M995" s="7">
        <f t="shared" ca="1" si="273"/>
        <v>934</v>
      </c>
      <c r="N995" s="44">
        <f t="shared" ca="1" si="274"/>
        <v>8</v>
      </c>
      <c r="O995" s="94">
        <f t="shared" ca="1" si="275"/>
        <v>2.2600865874275611</v>
      </c>
      <c r="P995" s="94">
        <f t="shared" ca="1" si="276"/>
        <v>22.600865874275616</v>
      </c>
      <c r="Q995" s="94">
        <f t="shared" ca="1" si="277"/>
        <v>22.600865874275616</v>
      </c>
      <c r="R995" s="94">
        <f t="shared" ca="1" si="278"/>
        <v>2.2600865874275615</v>
      </c>
      <c r="S995" s="94">
        <f t="shared" ca="1" si="279"/>
        <v>2.2600865874275611</v>
      </c>
      <c r="T995" s="4">
        <f t="shared" ca="1" si="280"/>
        <v>0</v>
      </c>
      <c r="U995" s="46">
        <f t="shared" ca="1" si="281"/>
        <v>1550.040960572893</v>
      </c>
      <c r="V995" s="4">
        <f t="shared" ca="1" si="282"/>
        <v>0</v>
      </c>
      <c r="W995" s="13">
        <f t="shared" ca="1" si="283"/>
        <v>7208.5031999999992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44</v>
      </c>
      <c r="M996" s="7">
        <f t="shared" ca="1" si="273"/>
        <v>956</v>
      </c>
      <c r="N996" s="44">
        <f t="shared" ca="1" si="274"/>
        <v>8</v>
      </c>
      <c r="O996" s="94">
        <f t="shared" ca="1" si="275"/>
        <v>2.2600865874275611</v>
      </c>
      <c r="P996" s="94">
        <f t="shared" ca="1" si="276"/>
        <v>22.600865874275616</v>
      </c>
      <c r="Q996" s="94">
        <f t="shared" ca="1" si="277"/>
        <v>22.600865874275616</v>
      </c>
      <c r="R996" s="94">
        <f t="shared" ca="1" si="278"/>
        <v>2.2600865874275615</v>
      </c>
      <c r="S996" s="94">
        <f t="shared" ca="1" si="279"/>
        <v>2.2600865874275611</v>
      </c>
      <c r="T996" s="4">
        <f t="shared" ca="1" si="280"/>
        <v>0</v>
      </c>
      <c r="U996" s="46">
        <f t="shared" ca="1" si="281"/>
        <v>1528.040960572893</v>
      </c>
      <c r="V996" s="4">
        <f t="shared" ca="1" si="282"/>
        <v>0</v>
      </c>
      <c r="W996" s="13">
        <f t="shared" ca="1" si="283"/>
        <v>4805.6687999999995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22</v>
      </c>
      <c r="M997" s="7">
        <f t="shared" ca="1" si="273"/>
        <v>978</v>
      </c>
      <c r="N997" s="44">
        <f t="shared" ca="1" si="274"/>
        <v>9</v>
      </c>
      <c r="O997" s="94">
        <f t="shared" ca="1" si="275"/>
        <v>2.4661453746567612</v>
      </c>
      <c r="P997" s="94">
        <f t="shared" ca="1" si="276"/>
        <v>22.806924661504816</v>
      </c>
      <c r="Q997" s="94">
        <f t="shared" ca="1" si="277"/>
        <v>22.600865874275616</v>
      </c>
      <c r="R997" s="94">
        <f t="shared" ca="1" si="278"/>
        <v>2.270389526789022</v>
      </c>
      <c r="S997" s="94">
        <f t="shared" ca="1" si="279"/>
        <v>2.4661453746567612</v>
      </c>
      <c r="T997" s="4">
        <f t="shared" ca="1" si="280"/>
        <v>0</v>
      </c>
      <c r="U997" s="46">
        <f t="shared" ca="1" si="281"/>
        <v>1616.8344704312622</v>
      </c>
      <c r="V997" s="4">
        <f t="shared" ca="1" si="282"/>
        <v>0</v>
      </c>
      <c r="W997" s="13">
        <f t="shared" ca="1" si="283"/>
        <v>2402.8343999999997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2.4661453746567612</v>
      </c>
      <c r="P998" s="94">
        <f t="shared" ca="1" si="276"/>
        <v>24.661453746567613</v>
      </c>
      <c r="Q998" s="94">
        <f t="shared" ca="1" si="277"/>
        <v>24.661453746567613</v>
      </c>
      <c r="R998" s="94">
        <f t="shared" ca="1" si="278"/>
        <v>2.4661453746567612</v>
      </c>
      <c r="S998" s="94">
        <f t="shared" ca="1" si="279"/>
        <v>2.4661453746567612</v>
      </c>
      <c r="T998" s="4">
        <f t="shared" ca="1" si="280"/>
        <v>0</v>
      </c>
      <c r="U998" s="46">
        <f t="shared" ca="1" si="281"/>
        <v>1594.8344704312622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382</v>
      </c>
      <c r="M999" s="7">
        <f t="shared" ref="M999:M1062" ca="1" si="292">MAX(Set2MinTP-(L999+Set2Regain), 0)</f>
        <v>618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1.8400154947923648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17.425868077386049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15.15253204613165</v>
      </c>
      <c r="R999" s="94">
        <f t="shared" ref="R999:R1062" ca="1" si="297">(P999+Q999)/20</f>
        <v>1.6289200061758848</v>
      </c>
      <c r="S999" s="94">
        <f t="shared" ref="S999:S1062" ca="1" si="298">R999*Set2ConserveTP + O999*(1-Set2ConserveTP)</f>
        <v>1.8400154947923648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1640.1775001065089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21644.371439999995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360</v>
      </c>
      <c r="M1000" s="7">
        <f t="shared" ca="1" si="292"/>
        <v>640</v>
      </c>
      <c r="N1000" s="44">
        <f t="shared" ca="1" si="293"/>
        <v>6</v>
      </c>
      <c r="O1000" s="94">
        <f t="shared" ca="1" si="294"/>
        <v>1.8400154947923648</v>
      </c>
      <c r="P1000" s="94">
        <f t="shared" ca="1" si="295"/>
        <v>18.400154947923649</v>
      </c>
      <c r="Q1000" s="94">
        <f t="shared" ca="1" si="296"/>
        <v>18.400154947923649</v>
      </c>
      <c r="R1000" s="94">
        <f t="shared" ca="1" si="297"/>
        <v>1.840015494792365</v>
      </c>
      <c r="S1000" s="94">
        <f t="shared" ca="1" si="298"/>
        <v>1.8400154947923648</v>
      </c>
      <c r="T1000" s="4">
        <f t="shared" ca="1" si="299"/>
        <v>0</v>
      </c>
      <c r="U1000" s="46">
        <f t="shared" ca="1" si="300"/>
        <v>1618.1775001065089</v>
      </c>
      <c r="V1000" s="4">
        <f t="shared" ca="1" si="301"/>
        <v>0</v>
      </c>
      <c r="W1000" s="13">
        <f t="shared" ca="1" si="302"/>
        <v>19241.537039999996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338</v>
      </c>
      <c r="M1001" s="7">
        <f t="shared" ca="1" si="292"/>
        <v>662</v>
      </c>
      <c r="N1001" s="44">
        <f t="shared" ca="1" si="293"/>
        <v>6</v>
      </c>
      <c r="O1001" s="94">
        <f t="shared" ca="1" si="294"/>
        <v>1.8400154947923648</v>
      </c>
      <c r="P1001" s="94">
        <f t="shared" ca="1" si="295"/>
        <v>18.400154947923649</v>
      </c>
      <c r="Q1001" s="94">
        <f t="shared" ca="1" si="296"/>
        <v>18.400154947923649</v>
      </c>
      <c r="R1001" s="94">
        <f t="shared" ca="1" si="297"/>
        <v>1.840015494792365</v>
      </c>
      <c r="S1001" s="94">
        <f t="shared" ca="1" si="298"/>
        <v>1.8400154947923648</v>
      </c>
      <c r="T1001" s="4">
        <f t="shared" ca="1" si="299"/>
        <v>0</v>
      </c>
      <c r="U1001" s="46">
        <f t="shared" ca="1" si="300"/>
        <v>1596.1775001065089</v>
      </c>
      <c r="V1001" s="4">
        <f t="shared" ca="1" si="301"/>
        <v>0</v>
      </c>
      <c r="W1001" s="13">
        <f t="shared" ca="1" si="302"/>
        <v>16838.702639999996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316</v>
      </c>
      <c r="M1002" s="7">
        <f t="shared" ca="1" si="292"/>
        <v>684</v>
      </c>
      <c r="N1002" s="44">
        <f t="shared" ca="1" si="293"/>
        <v>6</v>
      </c>
      <c r="O1002" s="94">
        <f t="shared" ca="1" si="294"/>
        <v>1.8400154947923648</v>
      </c>
      <c r="P1002" s="94">
        <f t="shared" ca="1" si="295"/>
        <v>18.400154947923649</v>
      </c>
      <c r="Q1002" s="94">
        <f t="shared" ca="1" si="296"/>
        <v>18.400154947923649</v>
      </c>
      <c r="R1002" s="94">
        <f t="shared" ca="1" si="297"/>
        <v>1.840015494792365</v>
      </c>
      <c r="S1002" s="94">
        <f t="shared" ca="1" si="298"/>
        <v>1.8400154947923648</v>
      </c>
      <c r="T1002" s="4">
        <f t="shared" ca="1" si="299"/>
        <v>0</v>
      </c>
      <c r="U1002" s="46">
        <f t="shared" ca="1" si="300"/>
        <v>1574.1775001065089</v>
      </c>
      <c r="V1002" s="4">
        <f t="shared" ca="1" si="301"/>
        <v>0</v>
      </c>
      <c r="W1002" s="13">
        <f t="shared" ca="1" si="302"/>
        <v>14435.868239999998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294</v>
      </c>
      <c r="M1003" s="7">
        <f t="shared" ca="1" si="292"/>
        <v>706</v>
      </c>
      <c r="N1003" s="44">
        <f t="shared" ca="1" si="293"/>
        <v>6</v>
      </c>
      <c r="O1003" s="94">
        <f t="shared" ca="1" si="294"/>
        <v>1.8400154947923648</v>
      </c>
      <c r="P1003" s="94">
        <f t="shared" ca="1" si="295"/>
        <v>18.400154947923649</v>
      </c>
      <c r="Q1003" s="94">
        <f t="shared" ca="1" si="296"/>
        <v>18.400154947923649</v>
      </c>
      <c r="R1003" s="94">
        <f t="shared" ca="1" si="297"/>
        <v>1.840015494792365</v>
      </c>
      <c r="S1003" s="94">
        <f t="shared" ca="1" si="298"/>
        <v>1.8400154947923648</v>
      </c>
      <c r="T1003" s="4">
        <f t="shared" ca="1" si="299"/>
        <v>0</v>
      </c>
      <c r="U1003" s="46">
        <f t="shared" ca="1" si="300"/>
        <v>1552.1775001065089</v>
      </c>
      <c r="V1003" s="4">
        <f t="shared" ca="1" si="301"/>
        <v>0</v>
      </c>
      <c r="W1003" s="13">
        <f t="shared" ca="1" si="302"/>
        <v>12033.033839999998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272</v>
      </c>
      <c r="M1004" s="7">
        <f t="shared" ca="1" si="292"/>
        <v>728</v>
      </c>
      <c r="N1004" s="44">
        <f t="shared" ca="1" si="293"/>
        <v>6</v>
      </c>
      <c r="O1004" s="94">
        <f t="shared" ca="1" si="294"/>
        <v>1.8400154947923648</v>
      </c>
      <c r="P1004" s="94">
        <f t="shared" ca="1" si="295"/>
        <v>18.400154947923649</v>
      </c>
      <c r="Q1004" s="94">
        <f t="shared" ca="1" si="296"/>
        <v>18.400154947923649</v>
      </c>
      <c r="R1004" s="94">
        <f t="shared" ca="1" si="297"/>
        <v>1.840015494792365</v>
      </c>
      <c r="S1004" s="94">
        <f t="shared" ca="1" si="298"/>
        <v>1.8400154947923648</v>
      </c>
      <c r="T1004" s="4">
        <f t="shared" ca="1" si="299"/>
        <v>0</v>
      </c>
      <c r="U1004" s="46">
        <f t="shared" ca="1" si="300"/>
        <v>1530.1775001065089</v>
      </c>
      <c r="V1004" s="4">
        <f t="shared" ca="1" si="301"/>
        <v>0</v>
      </c>
      <c r="W1004" s="13">
        <f t="shared" ca="1" si="302"/>
        <v>9630.1994399999985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250</v>
      </c>
      <c r="M1005" s="7">
        <f t="shared" ca="1" si="292"/>
        <v>750</v>
      </c>
      <c r="N1005" s="44">
        <f t="shared" ca="1" si="293"/>
        <v>7</v>
      </c>
      <c r="O1005" s="94">
        <f t="shared" ca="1" si="294"/>
        <v>2.0344056070903553</v>
      </c>
      <c r="P1005" s="94">
        <f t="shared" ca="1" si="295"/>
        <v>20.344056070903559</v>
      </c>
      <c r="Q1005" s="94">
        <f t="shared" ca="1" si="296"/>
        <v>19.760885734009584</v>
      </c>
      <c r="R1005" s="94">
        <f t="shared" ca="1" si="297"/>
        <v>2.0052470902456569</v>
      </c>
      <c r="S1005" s="94">
        <f t="shared" ca="1" si="298"/>
        <v>2.0344056070903553</v>
      </c>
      <c r="T1005" s="4">
        <f t="shared" ca="1" si="299"/>
        <v>0</v>
      </c>
      <c r="U1005" s="46">
        <f t="shared" ca="1" si="300"/>
        <v>1612.6970069562751</v>
      </c>
      <c r="V1005" s="4">
        <f t="shared" ca="1" si="301"/>
        <v>0</v>
      </c>
      <c r="W1005" s="13">
        <f t="shared" ca="1" si="302"/>
        <v>7227.3650399999988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228</v>
      </c>
      <c r="M1006" s="7">
        <f t="shared" ca="1" si="292"/>
        <v>772</v>
      </c>
      <c r="N1006" s="44">
        <f t="shared" ca="1" si="293"/>
        <v>7</v>
      </c>
      <c r="O1006" s="94">
        <f t="shared" ca="1" si="294"/>
        <v>2.0344056070903553</v>
      </c>
      <c r="P1006" s="94">
        <f t="shared" ca="1" si="295"/>
        <v>20.344056070903559</v>
      </c>
      <c r="Q1006" s="94">
        <f t="shared" ca="1" si="296"/>
        <v>20.344056070903559</v>
      </c>
      <c r="R1006" s="94">
        <f t="shared" ca="1" si="297"/>
        <v>2.0344056070903558</v>
      </c>
      <c r="S1006" s="94">
        <f t="shared" ca="1" si="298"/>
        <v>2.0344056070903553</v>
      </c>
      <c r="T1006" s="4">
        <f t="shared" ca="1" si="299"/>
        <v>0</v>
      </c>
      <c r="U1006" s="46">
        <f t="shared" ca="1" si="300"/>
        <v>1590.6970069562751</v>
      </c>
      <c r="V1006" s="4">
        <f t="shared" ca="1" si="301"/>
        <v>0</v>
      </c>
      <c r="W1006" s="13">
        <f t="shared" ca="1" si="302"/>
        <v>4824.530639999999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268</v>
      </c>
      <c r="M1007" s="7">
        <f t="shared" ca="1" si="292"/>
        <v>732</v>
      </c>
      <c r="N1007" s="44">
        <f t="shared" ca="1" si="293"/>
        <v>6</v>
      </c>
      <c r="O1007" s="94">
        <f t="shared" ca="1" si="294"/>
        <v>1.8400154947923648</v>
      </c>
      <c r="P1007" s="94">
        <f t="shared" ca="1" si="295"/>
        <v>18.400154947923649</v>
      </c>
      <c r="Q1007" s="94">
        <f t="shared" ca="1" si="296"/>
        <v>18.400154947923649</v>
      </c>
      <c r="R1007" s="94">
        <f t="shared" ca="1" si="297"/>
        <v>1.840015494792365</v>
      </c>
      <c r="S1007" s="94">
        <f t="shared" ca="1" si="298"/>
        <v>1.8400154947923648</v>
      </c>
      <c r="T1007" s="4">
        <f t="shared" ca="1" si="299"/>
        <v>0</v>
      </c>
      <c r="U1007" s="46">
        <f t="shared" ca="1" si="300"/>
        <v>1526.1775001065089</v>
      </c>
      <c r="V1007" s="4">
        <f t="shared" ca="1" si="301"/>
        <v>0</v>
      </c>
      <c r="W1007" s="13">
        <f t="shared" ca="1" si="302"/>
        <v>19462.958639999997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246</v>
      </c>
      <c r="M1008" s="7">
        <f t="shared" ca="1" si="292"/>
        <v>754</v>
      </c>
      <c r="N1008" s="44">
        <f t="shared" ca="1" si="293"/>
        <v>7</v>
      </c>
      <c r="O1008" s="94">
        <f t="shared" ca="1" si="294"/>
        <v>2.0344056070903553</v>
      </c>
      <c r="P1008" s="94">
        <f t="shared" ca="1" si="295"/>
        <v>20.344056070903559</v>
      </c>
      <c r="Q1008" s="94">
        <f t="shared" ca="1" si="296"/>
        <v>20.344056070903559</v>
      </c>
      <c r="R1008" s="94">
        <f t="shared" ca="1" si="297"/>
        <v>2.0344056070903558</v>
      </c>
      <c r="S1008" s="94">
        <f t="shared" ca="1" si="298"/>
        <v>2.0344056070903553</v>
      </c>
      <c r="T1008" s="4">
        <f t="shared" ca="1" si="299"/>
        <v>0</v>
      </c>
      <c r="U1008" s="46">
        <f t="shared" ca="1" si="300"/>
        <v>1608.6970069562751</v>
      </c>
      <c r="V1008" s="4">
        <f t="shared" ca="1" si="301"/>
        <v>0</v>
      </c>
      <c r="W1008" s="13">
        <f t="shared" ca="1" si="302"/>
        <v>17060.124239999997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224</v>
      </c>
      <c r="M1009" s="7">
        <f t="shared" ca="1" si="292"/>
        <v>776</v>
      </c>
      <c r="N1009" s="44">
        <f t="shared" ca="1" si="293"/>
        <v>7</v>
      </c>
      <c r="O1009" s="94">
        <f t="shared" ca="1" si="294"/>
        <v>2.0344056070903553</v>
      </c>
      <c r="P1009" s="94">
        <f t="shared" ca="1" si="295"/>
        <v>20.344056070903559</v>
      </c>
      <c r="Q1009" s="94">
        <f t="shared" ca="1" si="296"/>
        <v>20.344056070903559</v>
      </c>
      <c r="R1009" s="94">
        <f t="shared" ca="1" si="297"/>
        <v>2.0344056070903558</v>
      </c>
      <c r="S1009" s="94">
        <f t="shared" ca="1" si="298"/>
        <v>2.0344056070903553</v>
      </c>
      <c r="T1009" s="4">
        <f t="shared" ca="1" si="299"/>
        <v>0</v>
      </c>
      <c r="U1009" s="46">
        <f t="shared" ca="1" si="300"/>
        <v>1586.6970069562751</v>
      </c>
      <c r="V1009" s="4">
        <f t="shared" ca="1" si="301"/>
        <v>0</v>
      </c>
      <c r="W1009" s="13">
        <f t="shared" ca="1" si="302"/>
        <v>14657.289839999998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202</v>
      </c>
      <c r="M1010" s="7">
        <f t="shared" ca="1" si="292"/>
        <v>798</v>
      </c>
      <c r="N1010" s="44">
        <f t="shared" ca="1" si="293"/>
        <v>7</v>
      </c>
      <c r="O1010" s="94">
        <f t="shared" ca="1" si="294"/>
        <v>2.0344056070903553</v>
      </c>
      <c r="P1010" s="94">
        <f t="shared" ca="1" si="295"/>
        <v>20.344056070903559</v>
      </c>
      <c r="Q1010" s="94">
        <f t="shared" ca="1" si="296"/>
        <v>20.344056070903559</v>
      </c>
      <c r="R1010" s="94">
        <f t="shared" ca="1" si="297"/>
        <v>2.0344056070903558</v>
      </c>
      <c r="S1010" s="94">
        <f t="shared" ca="1" si="298"/>
        <v>2.0344056070903553</v>
      </c>
      <c r="T1010" s="4">
        <f t="shared" ca="1" si="299"/>
        <v>0</v>
      </c>
      <c r="U1010" s="46">
        <f t="shared" ca="1" si="300"/>
        <v>1564.6970069562751</v>
      </c>
      <c r="V1010" s="4">
        <f t="shared" ca="1" si="301"/>
        <v>0</v>
      </c>
      <c r="W1010" s="13">
        <f t="shared" ca="1" si="302"/>
        <v>12254.455439999998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180</v>
      </c>
      <c r="M1011" s="7">
        <f t="shared" ca="1" si="292"/>
        <v>820</v>
      </c>
      <c r="N1011" s="44">
        <f t="shared" ca="1" si="293"/>
        <v>7</v>
      </c>
      <c r="O1011" s="94">
        <f t="shared" ca="1" si="294"/>
        <v>2.0344056070903553</v>
      </c>
      <c r="P1011" s="94">
        <f t="shared" ca="1" si="295"/>
        <v>20.344056070903559</v>
      </c>
      <c r="Q1011" s="94">
        <f t="shared" ca="1" si="296"/>
        <v>20.344056070903559</v>
      </c>
      <c r="R1011" s="94">
        <f t="shared" ca="1" si="297"/>
        <v>2.0344056070903558</v>
      </c>
      <c r="S1011" s="94">
        <f t="shared" ca="1" si="298"/>
        <v>2.0344056070903553</v>
      </c>
      <c r="T1011" s="4">
        <f t="shared" ca="1" si="299"/>
        <v>0</v>
      </c>
      <c r="U1011" s="46">
        <f t="shared" ca="1" si="300"/>
        <v>1542.6970069562751</v>
      </c>
      <c r="V1011" s="4">
        <f t="shared" ca="1" si="301"/>
        <v>0</v>
      </c>
      <c r="W1011" s="13">
        <f t="shared" ca="1" si="302"/>
        <v>9851.6210399999982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158</v>
      </c>
      <c r="M1012" s="7">
        <f t="shared" ca="1" si="292"/>
        <v>842</v>
      </c>
      <c r="N1012" s="44">
        <f t="shared" ca="1" si="293"/>
        <v>7</v>
      </c>
      <c r="O1012" s="94">
        <f t="shared" ca="1" si="294"/>
        <v>2.0344056070903553</v>
      </c>
      <c r="P1012" s="94">
        <f t="shared" ca="1" si="295"/>
        <v>20.344056070903559</v>
      </c>
      <c r="Q1012" s="94">
        <f t="shared" ca="1" si="296"/>
        <v>20.344056070903559</v>
      </c>
      <c r="R1012" s="94">
        <f t="shared" ca="1" si="297"/>
        <v>2.0344056070903558</v>
      </c>
      <c r="S1012" s="94">
        <f t="shared" ca="1" si="298"/>
        <v>2.0344056070903553</v>
      </c>
      <c r="T1012" s="4">
        <f t="shared" ca="1" si="299"/>
        <v>0</v>
      </c>
      <c r="U1012" s="46">
        <f t="shared" ca="1" si="300"/>
        <v>1520.6970069562751</v>
      </c>
      <c r="V1012" s="4">
        <f t="shared" ca="1" si="301"/>
        <v>0</v>
      </c>
      <c r="W1012" s="13">
        <f t="shared" ca="1" si="302"/>
        <v>7448.7866399999994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136</v>
      </c>
      <c r="M1013" s="7">
        <f t="shared" ca="1" si="292"/>
        <v>864</v>
      </c>
      <c r="N1013" s="44">
        <f t="shared" ca="1" si="293"/>
        <v>8</v>
      </c>
      <c r="O1013" s="94">
        <f t="shared" ca="1" si="294"/>
        <v>2.2600865874275611</v>
      </c>
      <c r="P1013" s="94">
        <f t="shared" ca="1" si="295"/>
        <v>22.37518489393841</v>
      </c>
      <c r="Q1013" s="94">
        <f t="shared" ca="1" si="296"/>
        <v>20.344056070903559</v>
      </c>
      <c r="R1013" s="94">
        <f t="shared" ca="1" si="297"/>
        <v>2.1359620482420985</v>
      </c>
      <c r="S1013" s="94">
        <f t="shared" ca="1" si="298"/>
        <v>2.2600865874275611</v>
      </c>
      <c r="T1013" s="4">
        <f t="shared" ca="1" si="299"/>
        <v>0</v>
      </c>
      <c r="U1013" s="46">
        <f t="shared" ca="1" si="300"/>
        <v>1620.040960572893</v>
      </c>
      <c r="V1013" s="4">
        <f t="shared" ca="1" si="301"/>
        <v>0</v>
      </c>
      <c r="W1013" s="13">
        <f t="shared" ca="1" si="302"/>
        <v>5045.9522399999996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114</v>
      </c>
      <c r="M1014" s="7">
        <f t="shared" ca="1" si="292"/>
        <v>886</v>
      </c>
      <c r="N1014" s="44">
        <f t="shared" ca="1" si="293"/>
        <v>8</v>
      </c>
      <c r="O1014" s="94">
        <f t="shared" ca="1" si="294"/>
        <v>2.2600865874275611</v>
      </c>
      <c r="P1014" s="94">
        <f t="shared" ca="1" si="295"/>
        <v>22.600865874275616</v>
      </c>
      <c r="Q1014" s="94">
        <f t="shared" ca="1" si="296"/>
        <v>22.600865874275616</v>
      </c>
      <c r="R1014" s="94">
        <f t="shared" ca="1" si="297"/>
        <v>2.2600865874275615</v>
      </c>
      <c r="S1014" s="94">
        <f t="shared" ca="1" si="298"/>
        <v>2.2600865874275611</v>
      </c>
      <c r="T1014" s="4">
        <f t="shared" ca="1" si="299"/>
        <v>0</v>
      </c>
      <c r="U1014" s="46">
        <f t="shared" ca="1" si="300"/>
        <v>1598.040960572893</v>
      </c>
      <c r="V1014" s="4">
        <f t="shared" ca="1" si="301"/>
        <v>0</v>
      </c>
      <c r="W1014" s="13">
        <f t="shared" ca="1" si="302"/>
        <v>2643.1178399999999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268</v>
      </c>
      <c r="M1015" s="7">
        <f t="shared" ca="1" si="292"/>
        <v>732</v>
      </c>
      <c r="N1015" s="44">
        <f t="shared" ca="1" si="293"/>
        <v>6</v>
      </c>
      <c r="O1015" s="94">
        <f t="shared" ca="1" si="294"/>
        <v>1.8400154947923648</v>
      </c>
      <c r="P1015" s="94">
        <f t="shared" ca="1" si="295"/>
        <v>18.400154947923649</v>
      </c>
      <c r="Q1015" s="94">
        <f t="shared" ca="1" si="296"/>
        <v>18.400154947923649</v>
      </c>
      <c r="R1015" s="94">
        <f t="shared" ca="1" si="297"/>
        <v>1.840015494792365</v>
      </c>
      <c r="S1015" s="94">
        <f t="shared" ca="1" si="298"/>
        <v>1.8400154947923648</v>
      </c>
      <c r="T1015" s="4">
        <f t="shared" ca="1" si="299"/>
        <v>0</v>
      </c>
      <c r="U1015" s="46">
        <f t="shared" ca="1" si="300"/>
        <v>1526.1775001065089</v>
      </c>
      <c r="V1015" s="4">
        <f t="shared" ca="1" si="301"/>
        <v>0</v>
      </c>
      <c r="W1015" s="13">
        <f t="shared" ca="1" si="302"/>
        <v>19001.253599999996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246</v>
      </c>
      <c r="M1016" s="7">
        <f t="shared" ca="1" si="292"/>
        <v>754</v>
      </c>
      <c r="N1016" s="44">
        <f t="shared" ca="1" si="293"/>
        <v>7</v>
      </c>
      <c r="O1016" s="94">
        <f t="shared" ca="1" si="294"/>
        <v>2.0344056070903553</v>
      </c>
      <c r="P1016" s="94">
        <f t="shared" ca="1" si="295"/>
        <v>20.344056070903559</v>
      </c>
      <c r="Q1016" s="94">
        <f t="shared" ca="1" si="296"/>
        <v>20.344056070903559</v>
      </c>
      <c r="R1016" s="94">
        <f t="shared" ca="1" si="297"/>
        <v>2.0344056070903558</v>
      </c>
      <c r="S1016" s="94">
        <f t="shared" ca="1" si="298"/>
        <v>2.0344056070903553</v>
      </c>
      <c r="T1016" s="4">
        <f t="shared" ca="1" si="299"/>
        <v>0</v>
      </c>
      <c r="U1016" s="46">
        <f t="shared" ca="1" si="300"/>
        <v>1608.6970069562751</v>
      </c>
      <c r="V1016" s="4">
        <f t="shared" ca="1" si="301"/>
        <v>0</v>
      </c>
      <c r="W1016" s="13">
        <f t="shared" ca="1" si="302"/>
        <v>16598.419199999997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224</v>
      </c>
      <c r="M1017" s="7">
        <f t="shared" ca="1" si="292"/>
        <v>776</v>
      </c>
      <c r="N1017" s="44">
        <f t="shared" ca="1" si="293"/>
        <v>7</v>
      </c>
      <c r="O1017" s="94">
        <f t="shared" ca="1" si="294"/>
        <v>2.0344056070903553</v>
      </c>
      <c r="P1017" s="94">
        <f t="shared" ca="1" si="295"/>
        <v>20.344056070903559</v>
      </c>
      <c r="Q1017" s="94">
        <f t="shared" ca="1" si="296"/>
        <v>20.344056070903559</v>
      </c>
      <c r="R1017" s="94">
        <f t="shared" ca="1" si="297"/>
        <v>2.0344056070903558</v>
      </c>
      <c r="S1017" s="94">
        <f t="shared" ca="1" si="298"/>
        <v>2.0344056070903553</v>
      </c>
      <c r="T1017" s="4">
        <f t="shared" ca="1" si="299"/>
        <v>0</v>
      </c>
      <c r="U1017" s="46">
        <f t="shared" ca="1" si="300"/>
        <v>1586.6970069562751</v>
      </c>
      <c r="V1017" s="4">
        <f t="shared" ca="1" si="301"/>
        <v>0</v>
      </c>
      <c r="W1017" s="13">
        <f t="shared" ca="1" si="302"/>
        <v>14195.584799999999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202</v>
      </c>
      <c r="M1018" s="7">
        <f t="shared" ca="1" si="292"/>
        <v>798</v>
      </c>
      <c r="N1018" s="44">
        <f t="shared" ca="1" si="293"/>
        <v>7</v>
      </c>
      <c r="O1018" s="94">
        <f t="shared" ca="1" si="294"/>
        <v>2.0344056070903553</v>
      </c>
      <c r="P1018" s="94">
        <f t="shared" ca="1" si="295"/>
        <v>20.344056070903559</v>
      </c>
      <c r="Q1018" s="94">
        <f t="shared" ca="1" si="296"/>
        <v>20.344056070903559</v>
      </c>
      <c r="R1018" s="94">
        <f t="shared" ca="1" si="297"/>
        <v>2.0344056070903558</v>
      </c>
      <c r="S1018" s="94">
        <f t="shared" ca="1" si="298"/>
        <v>2.0344056070903553</v>
      </c>
      <c r="T1018" s="4">
        <f t="shared" ca="1" si="299"/>
        <v>0</v>
      </c>
      <c r="U1018" s="46">
        <f t="shared" ca="1" si="300"/>
        <v>1564.6970069562751</v>
      </c>
      <c r="V1018" s="4">
        <f t="shared" ca="1" si="301"/>
        <v>0</v>
      </c>
      <c r="W1018" s="13">
        <f t="shared" ca="1" si="302"/>
        <v>11792.750399999999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180</v>
      </c>
      <c r="M1019" s="7">
        <f t="shared" ca="1" si="292"/>
        <v>820</v>
      </c>
      <c r="N1019" s="44">
        <f t="shared" ca="1" si="293"/>
        <v>7</v>
      </c>
      <c r="O1019" s="94">
        <f t="shared" ca="1" si="294"/>
        <v>2.0344056070903553</v>
      </c>
      <c r="P1019" s="94">
        <f t="shared" ca="1" si="295"/>
        <v>20.344056070903559</v>
      </c>
      <c r="Q1019" s="94">
        <f t="shared" ca="1" si="296"/>
        <v>20.344056070903559</v>
      </c>
      <c r="R1019" s="94">
        <f t="shared" ca="1" si="297"/>
        <v>2.0344056070903558</v>
      </c>
      <c r="S1019" s="94">
        <f t="shared" ca="1" si="298"/>
        <v>2.0344056070903553</v>
      </c>
      <c r="T1019" s="4">
        <f t="shared" ca="1" si="299"/>
        <v>0</v>
      </c>
      <c r="U1019" s="46">
        <f t="shared" ca="1" si="300"/>
        <v>1542.6970069562751</v>
      </c>
      <c r="V1019" s="4">
        <f t="shared" ca="1" si="301"/>
        <v>0</v>
      </c>
      <c r="W1019" s="13">
        <f t="shared" ca="1" si="302"/>
        <v>9389.9159999999993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158</v>
      </c>
      <c r="M1020" s="7">
        <f t="shared" ca="1" si="292"/>
        <v>842</v>
      </c>
      <c r="N1020" s="44">
        <f t="shared" ca="1" si="293"/>
        <v>7</v>
      </c>
      <c r="O1020" s="94">
        <f t="shared" ca="1" si="294"/>
        <v>2.0344056070903553</v>
      </c>
      <c r="P1020" s="94">
        <f t="shared" ca="1" si="295"/>
        <v>20.344056070903559</v>
      </c>
      <c r="Q1020" s="94">
        <f t="shared" ca="1" si="296"/>
        <v>20.344056070903559</v>
      </c>
      <c r="R1020" s="94">
        <f t="shared" ca="1" si="297"/>
        <v>2.0344056070903558</v>
      </c>
      <c r="S1020" s="94">
        <f t="shared" ca="1" si="298"/>
        <v>2.0344056070903553</v>
      </c>
      <c r="T1020" s="4">
        <f t="shared" ca="1" si="299"/>
        <v>0</v>
      </c>
      <c r="U1020" s="46">
        <f t="shared" ca="1" si="300"/>
        <v>1520.6970069562751</v>
      </c>
      <c r="V1020" s="4">
        <f t="shared" ca="1" si="301"/>
        <v>0</v>
      </c>
      <c r="W1020" s="13">
        <f t="shared" ca="1" si="302"/>
        <v>6987.0815999999995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136</v>
      </c>
      <c r="M1021" s="7">
        <f t="shared" ca="1" si="292"/>
        <v>864</v>
      </c>
      <c r="N1021" s="44">
        <f t="shared" ca="1" si="293"/>
        <v>8</v>
      </c>
      <c r="O1021" s="94">
        <f t="shared" ca="1" si="294"/>
        <v>2.2600865874275611</v>
      </c>
      <c r="P1021" s="94">
        <f t="shared" ca="1" si="295"/>
        <v>22.37518489393841</v>
      </c>
      <c r="Q1021" s="94">
        <f t="shared" ca="1" si="296"/>
        <v>20.344056070903559</v>
      </c>
      <c r="R1021" s="94">
        <f t="shared" ca="1" si="297"/>
        <v>2.1359620482420985</v>
      </c>
      <c r="S1021" s="94">
        <f t="shared" ca="1" si="298"/>
        <v>2.2600865874275611</v>
      </c>
      <c r="T1021" s="4">
        <f t="shared" ca="1" si="299"/>
        <v>0</v>
      </c>
      <c r="U1021" s="46">
        <f t="shared" ca="1" si="300"/>
        <v>1620.040960572893</v>
      </c>
      <c r="V1021" s="4">
        <f t="shared" ca="1" si="301"/>
        <v>0</v>
      </c>
      <c r="W1021" s="13">
        <f t="shared" ca="1" si="302"/>
        <v>4584.2471999999998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114</v>
      </c>
      <c r="M1022" s="7">
        <f t="shared" ca="1" si="292"/>
        <v>886</v>
      </c>
      <c r="N1022" s="44">
        <f t="shared" ca="1" si="293"/>
        <v>8</v>
      </c>
      <c r="O1022" s="94">
        <f t="shared" ca="1" si="294"/>
        <v>2.2600865874275611</v>
      </c>
      <c r="P1022" s="94">
        <f t="shared" ca="1" si="295"/>
        <v>22.600865874275616</v>
      </c>
      <c r="Q1022" s="94">
        <f t="shared" ca="1" si="296"/>
        <v>22.600865874275616</v>
      </c>
      <c r="R1022" s="94">
        <f t="shared" ca="1" si="297"/>
        <v>2.2600865874275615</v>
      </c>
      <c r="S1022" s="94">
        <f t="shared" ca="1" si="298"/>
        <v>2.2600865874275611</v>
      </c>
      <c r="T1022" s="4">
        <f t="shared" ca="1" si="299"/>
        <v>0</v>
      </c>
      <c r="U1022" s="46">
        <f t="shared" ca="1" si="300"/>
        <v>1598.040960572893</v>
      </c>
      <c r="V1022" s="4">
        <f t="shared" ca="1" si="301"/>
        <v>0</v>
      </c>
      <c r="W1022" s="13">
        <f t="shared" ca="1" si="302"/>
        <v>2181.4127999999996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 s="44">
        <f t="shared" ca="1" si="293"/>
        <v>7</v>
      </c>
      <c r="O1023" s="94">
        <f t="shared" ca="1" si="294"/>
        <v>2.0344056070903553</v>
      </c>
      <c r="P1023" s="94">
        <f t="shared" ca="1" si="295"/>
        <v>20.344056070903559</v>
      </c>
      <c r="Q1023" s="94">
        <f t="shared" ca="1" si="296"/>
        <v>20.344056070903559</v>
      </c>
      <c r="R1023" s="94">
        <f t="shared" ca="1" si="297"/>
        <v>2.0344056070903558</v>
      </c>
      <c r="S1023" s="94">
        <f t="shared" ca="1" si="298"/>
        <v>2.0344056070903553</v>
      </c>
      <c r="T1023" s="4">
        <f t="shared" ca="1" si="299"/>
        <v>0</v>
      </c>
      <c r="U1023" s="46">
        <f t="shared" ca="1" si="300"/>
        <v>1516.6970069562751</v>
      </c>
      <c r="V1023" s="4">
        <f t="shared" ca="1" si="301"/>
        <v>0</v>
      </c>
      <c r="W1023" s="13">
        <f t="shared" ca="1" si="302"/>
        <v>16819.840799999998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132</v>
      </c>
      <c r="M1024" s="7">
        <f t="shared" ca="1" si="292"/>
        <v>868</v>
      </c>
      <c r="N1024" s="44">
        <f t="shared" ca="1" si="293"/>
        <v>8</v>
      </c>
      <c r="O1024" s="94">
        <f t="shared" ca="1" si="294"/>
        <v>2.2600865874275611</v>
      </c>
      <c r="P1024" s="94">
        <f t="shared" ca="1" si="295"/>
        <v>22.600865874275616</v>
      </c>
      <c r="Q1024" s="94">
        <f t="shared" ca="1" si="296"/>
        <v>21.021099011915176</v>
      </c>
      <c r="R1024" s="94">
        <f t="shared" ca="1" si="297"/>
        <v>2.1810982443095397</v>
      </c>
      <c r="S1024" s="94">
        <f t="shared" ca="1" si="298"/>
        <v>2.2600865874275611</v>
      </c>
      <c r="T1024" s="4">
        <f t="shared" ca="1" si="299"/>
        <v>0</v>
      </c>
      <c r="U1024" s="46">
        <f t="shared" ca="1" si="300"/>
        <v>1616.040960572893</v>
      </c>
      <c r="V1024" s="4">
        <f t="shared" ca="1" si="301"/>
        <v>0</v>
      </c>
      <c r="W1024" s="13">
        <f t="shared" ca="1" si="302"/>
        <v>14417.006399999998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110</v>
      </c>
      <c r="M1025" s="7">
        <f t="shared" ca="1" si="292"/>
        <v>890</v>
      </c>
      <c r="N1025" s="44">
        <f t="shared" ca="1" si="293"/>
        <v>8</v>
      </c>
      <c r="O1025" s="94">
        <f t="shared" ca="1" si="294"/>
        <v>2.2600865874275611</v>
      </c>
      <c r="P1025" s="94">
        <f t="shared" ca="1" si="295"/>
        <v>22.600865874275616</v>
      </c>
      <c r="Q1025" s="94">
        <f t="shared" ca="1" si="296"/>
        <v>22.600865874275616</v>
      </c>
      <c r="R1025" s="94">
        <f t="shared" ca="1" si="297"/>
        <v>2.2600865874275615</v>
      </c>
      <c r="S1025" s="94">
        <f t="shared" ca="1" si="298"/>
        <v>2.2600865874275611</v>
      </c>
      <c r="T1025" s="4">
        <f t="shared" ca="1" si="299"/>
        <v>0</v>
      </c>
      <c r="U1025" s="46">
        <f t="shared" ca="1" si="300"/>
        <v>1594.040960572893</v>
      </c>
      <c r="V1025" s="4">
        <f t="shared" ca="1" si="301"/>
        <v>0</v>
      </c>
      <c r="W1025" s="13">
        <f t="shared" ca="1" si="302"/>
        <v>12014.171999999999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88</v>
      </c>
      <c r="M1026" s="7">
        <f t="shared" ca="1" si="292"/>
        <v>912</v>
      </c>
      <c r="N1026" s="44">
        <f t="shared" ca="1" si="293"/>
        <v>8</v>
      </c>
      <c r="O1026" s="94">
        <f t="shared" ca="1" si="294"/>
        <v>2.2600865874275611</v>
      </c>
      <c r="P1026" s="94">
        <f t="shared" ca="1" si="295"/>
        <v>22.600865874275616</v>
      </c>
      <c r="Q1026" s="94">
        <f t="shared" ca="1" si="296"/>
        <v>22.600865874275616</v>
      </c>
      <c r="R1026" s="94">
        <f t="shared" ca="1" si="297"/>
        <v>2.2600865874275615</v>
      </c>
      <c r="S1026" s="94">
        <f t="shared" ca="1" si="298"/>
        <v>2.2600865874275611</v>
      </c>
      <c r="T1026" s="4">
        <f t="shared" ca="1" si="299"/>
        <v>0</v>
      </c>
      <c r="U1026" s="46">
        <f t="shared" ca="1" si="300"/>
        <v>1572.040960572893</v>
      </c>
      <c r="V1026" s="4">
        <f t="shared" ca="1" si="301"/>
        <v>0</v>
      </c>
      <c r="W1026" s="13">
        <f t="shared" ca="1" si="302"/>
        <v>9611.3375999999989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66</v>
      </c>
      <c r="M1027" s="7">
        <f t="shared" ca="1" si="292"/>
        <v>934</v>
      </c>
      <c r="N1027" s="44">
        <f t="shared" ca="1" si="293"/>
        <v>8</v>
      </c>
      <c r="O1027" s="94">
        <f t="shared" ca="1" si="294"/>
        <v>2.2600865874275611</v>
      </c>
      <c r="P1027" s="94">
        <f t="shared" ca="1" si="295"/>
        <v>22.600865874275616</v>
      </c>
      <c r="Q1027" s="94">
        <f t="shared" ca="1" si="296"/>
        <v>22.600865874275616</v>
      </c>
      <c r="R1027" s="94">
        <f t="shared" ca="1" si="297"/>
        <v>2.2600865874275615</v>
      </c>
      <c r="S1027" s="94">
        <f t="shared" ca="1" si="298"/>
        <v>2.2600865874275611</v>
      </c>
      <c r="T1027" s="4">
        <f t="shared" ca="1" si="299"/>
        <v>0</v>
      </c>
      <c r="U1027" s="46">
        <f t="shared" ca="1" si="300"/>
        <v>1550.040960572893</v>
      </c>
      <c r="V1027" s="4">
        <f t="shared" ca="1" si="301"/>
        <v>0</v>
      </c>
      <c r="W1027" s="13">
        <f t="shared" ca="1" si="302"/>
        <v>7208.5031999999992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44</v>
      </c>
      <c r="M1028" s="7">
        <f t="shared" ca="1" si="292"/>
        <v>956</v>
      </c>
      <c r="N1028" s="44">
        <f t="shared" ca="1" si="293"/>
        <v>8</v>
      </c>
      <c r="O1028" s="94">
        <f t="shared" ca="1" si="294"/>
        <v>2.2600865874275611</v>
      </c>
      <c r="P1028" s="94">
        <f t="shared" ca="1" si="295"/>
        <v>22.600865874275616</v>
      </c>
      <c r="Q1028" s="94">
        <f t="shared" ca="1" si="296"/>
        <v>22.600865874275616</v>
      </c>
      <c r="R1028" s="94">
        <f t="shared" ca="1" si="297"/>
        <v>2.2600865874275615</v>
      </c>
      <c r="S1028" s="94">
        <f t="shared" ca="1" si="298"/>
        <v>2.2600865874275611</v>
      </c>
      <c r="T1028" s="4">
        <f t="shared" ca="1" si="299"/>
        <v>0</v>
      </c>
      <c r="U1028" s="46">
        <f t="shared" ca="1" si="300"/>
        <v>1528.040960572893</v>
      </c>
      <c r="V1028" s="4">
        <f t="shared" ca="1" si="301"/>
        <v>0</v>
      </c>
      <c r="W1028" s="13">
        <f t="shared" ca="1" si="302"/>
        <v>4805.6687999999995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22</v>
      </c>
      <c r="M1029" s="7">
        <f t="shared" ca="1" si="292"/>
        <v>978</v>
      </c>
      <c r="N1029" s="44">
        <f t="shared" ca="1" si="293"/>
        <v>9</v>
      </c>
      <c r="O1029" s="94">
        <f t="shared" ca="1" si="294"/>
        <v>2.4661453746567612</v>
      </c>
      <c r="P1029" s="94">
        <f t="shared" ca="1" si="295"/>
        <v>22.806924661504816</v>
      </c>
      <c r="Q1029" s="94">
        <f t="shared" ca="1" si="296"/>
        <v>22.600865874275616</v>
      </c>
      <c r="R1029" s="94">
        <f t="shared" ca="1" si="297"/>
        <v>2.270389526789022</v>
      </c>
      <c r="S1029" s="94">
        <f t="shared" ca="1" si="298"/>
        <v>2.4661453746567612</v>
      </c>
      <c r="T1029" s="4">
        <f t="shared" ca="1" si="299"/>
        <v>0</v>
      </c>
      <c r="U1029" s="46">
        <f t="shared" ca="1" si="300"/>
        <v>1616.8344704312622</v>
      </c>
      <c r="V1029" s="4">
        <f t="shared" ca="1" si="301"/>
        <v>0</v>
      </c>
      <c r="W1029" s="13">
        <f t="shared" ca="1" si="302"/>
        <v>2402.8343999999997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2.4661453746567612</v>
      </c>
      <c r="P1030" s="94">
        <f t="shared" ca="1" si="295"/>
        <v>24.661453746567613</v>
      </c>
      <c r="Q1030" s="94">
        <f t="shared" ca="1" si="296"/>
        <v>24.661453746567613</v>
      </c>
      <c r="R1030" s="94">
        <f t="shared" ca="1" si="297"/>
        <v>2.4661453746567612</v>
      </c>
      <c r="S1030" s="94">
        <f t="shared" ca="1" si="298"/>
        <v>2.4661453746567612</v>
      </c>
      <c r="T1030" s="4">
        <f t="shared" ca="1" si="299"/>
        <v>0</v>
      </c>
      <c r="U1030" s="46">
        <f t="shared" ca="1" si="300"/>
        <v>1594.8344704312622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382</v>
      </c>
      <c r="M1031" s="7">
        <f t="shared" ca="1" si="292"/>
        <v>618</v>
      </c>
      <c r="N1031" s="44">
        <f t="shared" ca="1" si="293"/>
        <v>6</v>
      </c>
      <c r="O1031" s="94">
        <f t="shared" ca="1" si="294"/>
        <v>1.8400154947923648</v>
      </c>
      <c r="P1031" s="94">
        <f t="shared" ca="1" si="295"/>
        <v>17.425868077386049</v>
      </c>
      <c r="Q1031" s="94">
        <f t="shared" ca="1" si="296"/>
        <v>15.15253204613165</v>
      </c>
      <c r="R1031" s="94">
        <f t="shared" ca="1" si="297"/>
        <v>1.6289200061758848</v>
      </c>
      <c r="S1031" s="94">
        <f t="shared" ca="1" si="298"/>
        <v>1.8400154947923648</v>
      </c>
      <c r="T1031" s="4">
        <f t="shared" ca="1" si="299"/>
        <v>0</v>
      </c>
      <c r="U1031" s="46">
        <f t="shared" ca="1" si="300"/>
        <v>1640.1775001065089</v>
      </c>
      <c r="V1031" s="4">
        <f t="shared" ca="1" si="301"/>
        <v>0</v>
      </c>
      <c r="W1031" s="13">
        <f t="shared" ca="1" si="302"/>
        <v>21644.371439999995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360</v>
      </c>
      <c r="M1032" s="7">
        <f t="shared" ca="1" si="292"/>
        <v>640</v>
      </c>
      <c r="N1032" s="44">
        <f t="shared" ca="1" si="293"/>
        <v>6</v>
      </c>
      <c r="O1032" s="94">
        <f t="shared" ca="1" si="294"/>
        <v>1.8400154947923648</v>
      </c>
      <c r="P1032" s="94">
        <f t="shared" ca="1" si="295"/>
        <v>18.400154947923649</v>
      </c>
      <c r="Q1032" s="94">
        <f t="shared" ca="1" si="296"/>
        <v>18.400154947923649</v>
      </c>
      <c r="R1032" s="94">
        <f t="shared" ca="1" si="297"/>
        <v>1.840015494792365</v>
      </c>
      <c r="S1032" s="94">
        <f t="shared" ca="1" si="298"/>
        <v>1.8400154947923648</v>
      </c>
      <c r="T1032" s="4">
        <f t="shared" ca="1" si="299"/>
        <v>0</v>
      </c>
      <c r="U1032" s="46">
        <f t="shared" ca="1" si="300"/>
        <v>1618.1775001065089</v>
      </c>
      <c r="V1032" s="4">
        <f t="shared" ca="1" si="301"/>
        <v>0</v>
      </c>
      <c r="W1032" s="13">
        <f t="shared" ca="1" si="302"/>
        <v>19241.537039999996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338</v>
      </c>
      <c r="M1033" s="7">
        <f t="shared" ca="1" si="292"/>
        <v>662</v>
      </c>
      <c r="N1033" s="44">
        <f t="shared" ca="1" si="293"/>
        <v>6</v>
      </c>
      <c r="O1033" s="94">
        <f t="shared" ca="1" si="294"/>
        <v>1.8400154947923648</v>
      </c>
      <c r="P1033" s="94">
        <f t="shared" ca="1" si="295"/>
        <v>18.400154947923649</v>
      </c>
      <c r="Q1033" s="94">
        <f t="shared" ca="1" si="296"/>
        <v>18.400154947923649</v>
      </c>
      <c r="R1033" s="94">
        <f t="shared" ca="1" si="297"/>
        <v>1.840015494792365</v>
      </c>
      <c r="S1033" s="94">
        <f t="shared" ca="1" si="298"/>
        <v>1.8400154947923648</v>
      </c>
      <c r="T1033" s="4">
        <f t="shared" ca="1" si="299"/>
        <v>0</v>
      </c>
      <c r="U1033" s="46">
        <f t="shared" ca="1" si="300"/>
        <v>1596.1775001065089</v>
      </c>
      <c r="V1033" s="4">
        <f t="shared" ca="1" si="301"/>
        <v>0</v>
      </c>
      <c r="W1033" s="13">
        <f t="shared" ca="1" si="302"/>
        <v>16838.702639999996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316</v>
      </c>
      <c r="M1034" s="7">
        <f t="shared" ca="1" si="292"/>
        <v>684</v>
      </c>
      <c r="N1034" s="44">
        <f t="shared" ca="1" si="293"/>
        <v>6</v>
      </c>
      <c r="O1034" s="94">
        <f t="shared" ca="1" si="294"/>
        <v>1.8400154947923648</v>
      </c>
      <c r="P1034" s="94">
        <f t="shared" ca="1" si="295"/>
        <v>18.400154947923649</v>
      </c>
      <c r="Q1034" s="94">
        <f t="shared" ca="1" si="296"/>
        <v>18.400154947923649</v>
      </c>
      <c r="R1034" s="94">
        <f t="shared" ca="1" si="297"/>
        <v>1.840015494792365</v>
      </c>
      <c r="S1034" s="94">
        <f t="shared" ca="1" si="298"/>
        <v>1.8400154947923648</v>
      </c>
      <c r="T1034" s="4">
        <f t="shared" ca="1" si="299"/>
        <v>0</v>
      </c>
      <c r="U1034" s="46">
        <f t="shared" ca="1" si="300"/>
        <v>1574.1775001065089</v>
      </c>
      <c r="V1034" s="4">
        <f t="shared" ca="1" si="301"/>
        <v>0</v>
      </c>
      <c r="W1034" s="13">
        <f t="shared" ca="1" si="302"/>
        <v>14435.868239999998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294</v>
      </c>
      <c r="M1035" s="7">
        <f t="shared" ca="1" si="292"/>
        <v>706</v>
      </c>
      <c r="N1035" s="44">
        <f t="shared" ca="1" si="293"/>
        <v>6</v>
      </c>
      <c r="O1035" s="94">
        <f t="shared" ca="1" si="294"/>
        <v>1.8400154947923648</v>
      </c>
      <c r="P1035" s="94">
        <f t="shared" ca="1" si="295"/>
        <v>18.400154947923649</v>
      </c>
      <c r="Q1035" s="94">
        <f t="shared" ca="1" si="296"/>
        <v>18.400154947923649</v>
      </c>
      <c r="R1035" s="94">
        <f t="shared" ca="1" si="297"/>
        <v>1.840015494792365</v>
      </c>
      <c r="S1035" s="94">
        <f t="shared" ca="1" si="298"/>
        <v>1.8400154947923648</v>
      </c>
      <c r="T1035" s="4">
        <f t="shared" ca="1" si="299"/>
        <v>0</v>
      </c>
      <c r="U1035" s="46">
        <f t="shared" ca="1" si="300"/>
        <v>1552.1775001065089</v>
      </c>
      <c r="V1035" s="4">
        <f t="shared" ca="1" si="301"/>
        <v>0</v>
      </c>
      <c r="W1035" s="13">
        <f t="shared" ca="1" si="302"/>
        <v>12033.033839999998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272</v>
      </c>
      <c r="M1036" s="7">
        <f t="shared" ca="1" si="292"/>
        <v>728</v>
      </c>
      <c r="N1036" s="44">
        <f t="shared" ca="1" si="293"/>
        <v>6</v>
      </c>
      <c r="O1036" s="94">
        <f t="shared" ca="1" si="294"/>
        <v>1.8400154947923648</v>
      </c>
      <c r="P1036" s="94">
        <f t="shared" ca="1" si="295"/>
        <v>18.400154947923649</v>
      </c>
      <c r="Q1036" s="94">
        <f t="shared" ca="1" si="296"/>
        <v>18.400154947923649</v>
      </c>
      <c r="R1036" s="94">
        <f t="shared" ca="1" si="297"/>
        <v>1.840015494792365</v>
      </c>
      <c r="S1036" s="94">
        <f t="shared" ca="1" si="298"/>
        <v>1.8400154947923648</v>
      </c>
      <c r="T1036" s="4">
        <f t="shared" ca="1" si="299"/>
        <v>0</v>
      </c>
      <c r="U1036" s="46">
        <f t="shared" ca="1" si="300"/>
        <v>1530.1775001065089</v>
      </c>
      <c r="V1036" s="4">
        <f t="shared" ca="1" si="301"/>
        <v>0</v>
      </c>
      <c r="W1036" s="13">
        <f t="shared" ca="1" si="302"/>
        <v>9630.1994399999985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250</v>
      </c>
      <c r="M1037" s="7">
        <f t="shared" ca="1" si="292"/>
        <v>750</v>
      </c>
      <c r="N1037" s="44">
        <f t="shared" ca="1" si="293"/>
        <v>7</v>
      </c>
      <c r="O1037" s="94">
        <f t="shared" ca="1" si="294"/>
        <v>2.0344056070903553</v>
      </c>
      <c r="P1037" s="94">
        <f t="shared" ca="1" si="295"/>
        <v>20.344056070903559</v>
      </c>
      <c r="Q1037" s="94">
        <f t="shared" ca="1" si="296"/>
        <v>19.760885734009584</v>
      </c>
      <c r="R1037" s="94">
        <f t="shared" ca="1" si="297"/>
        <v>2.0052470902456569</v>
      </c>
      <c r="S1037" s="94">
        <f t="shared" ca="1" si="298"/>
        <v>2.0344056070903553</v>
      </c>
      <c r="T1037" s="4">
        <f t="shared" ca="1" si="299"/>
        <v>0</v>
      </c>
      <c r="U1037" s="46">
        <f t="shared" ca="1" si="300"/>
        <v>1612.6970069562751</v>
      </c>
      <c r="V1037" s="4">
        <f t="shared" ca="1" si="301"/>
        <v>0</v>
      </c>
      <c r="W1037" s="13">
        <f t="shared" ca="1" si="302"/>
        <v>7227.3650399999988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228</v>
      </c>
      <c r="M1038" s="7">
        <f t="shared" ca="1" si="292"/>
        <v>772</v>
      </c>
      <c r="N1038" s="44">
        <f t="shared" ca="1" si="293"/>
        <v>7</v>
      </c>
      <c r="O1038" s="94">
        <f t="shared" ca="1" si="294"/>
        <v>2.0344056070903553</v>
      </c>
      <c r="P1038" s="94">
        <f t="shared" ca="1" si="295"/>
        <v>20.344056070903559</v>
      </c>
      <c r="Q1038" s="94">
        <f t="shared" ca="1" si="296"/>
        <v>20.344056070903559</v>
      </c>
      <c r="R1038" s="94">
        <f t="shared" ca="1" si="297"/>
        <v>2.0344056070903558</v>
      </c>
      <c r="S1038" s="94">
        <f t="shared" ca="1" si="298"/>
        <v>2.0344056070903553</v>
      </c>
      <c r="T1038" s="4">
        <f t="shared" ca="1" si="299"/>
        <v>0</v>
      </c>
      <c r="U1038" s="46">
        <f t="shared" ca="1" si="300"/>
        <v>1590.6970069562751</v>
      </c>
      <c r="V1038" s="4">
        <f t="shared" ca="1" si="301"/>
        <v>0</v>
      </c>
      <c r="W1038" s="13">
        <f t="shared" ca="1" si="302"/>
        <v>4824.530639999999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268</v>
      </c>
      <c r="M1039" s="7">
        <f t="shared" ca="1" si="292"/>
        <v>732</v>
      </c>
      <c r="N1039" s="44">
        <f t="shared" ca="1" si="293"/>
        <v>6</v>
      </c>
      <c r="O1039" s="94">
        <f t="shared" ca="1" si="294"/>
        <v>1.8400154947923648</v>
      </c>
      <c r="P1039" s="94">
        <f t="shared" ca="1" si="295"/>
        <v>18.400154947923649</v>
      </c>
      <c r="Q1039" s="94">
        <f t="shared" ca="1" si="296"/>
        <v>18.400154947923649</v>
      </c>
      <c r="R1039" s="94">
        <f t="shared" ca="1" si="297"/>
        <v>1.840015494792365</v>
      </c>
      <c r="S1039" s="94">
        <f t="shared" ca="1" si="298"/>
        <v>1.8400154947923648</v>
      </c>
      <c r="T1039" s="4">
        <f t="shared" ca="1" si="299"/>
        <v>0</v>
      </c>
      <c r="U1039" s="46">
        <f t="shared" ca="1" si="300"/>
        <v>1526.1775001065089</v>
      </c>
      <c r="V1039" s="4">
        <f t="shared" ca="1" si="301"/>
        <v>0</v>
      </c>
      <c r="W1039" s="13">
        <f t="shared" ca="1" si="302"/>
        <v>19462.958639999997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246</v>
      </c>
      <c r="M1040" s="7">
        <f t="shared" ca="1" si="292"/>
        <v>754</v>
      </c>
      <c r="N1040" s="44">
        <f t="shared" ca="1" si="293"/>
        <v>7</v>
      </c>
      <c r="O1040" s="94">
        <f t="shared" ca="1" si="294"/>
        <v>2.0344056070903553</v>
      </c>
      <c r="P1040" s="94">
        <f t="shared" ca="1" si="295"/>
        <v>20.344056070903559</v>
      </c>
      <c r="Q1040" s="94">
        <f t="shared" ca="1" si="296"/>
        <v>20.344056070903559</v>
      </c>
      <c r="R1040" s="94">
        <f t="shared" ca="1" si="297"/>
        <v>2.0344056070903558</v>
      </c>
      <c r="S1040" s="94">
        <f t="shared" ca="1" si="298"/>
        <v>2.0344056070903553</v>
      </c>
      <c r="T1040" s="4">
        <f t="shared" ca="1" si="299"/>
        <v>0</v>
      </c>
      <c r="U1040" s="46">
        <f t="shared" ca="1" si="300"/>
        <v>1608.6970069562751</v>
      </c>
      <c r="V1040" s="4">
        <f t="shared" ca="1" si="301"/>
        <v>0</v>
      </c>
      <c r="W1040" s="13">
        <f t="shared" ca="1" si="302"/>
        <v>17060.124239999997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224</v>
      </c>
      <c r="M1041" s="7">
        <f t="shared" ca="1" si="292"/>
        <v>776</v>
      </c>
      <c r="N1041" s="44">
        <f t="shared" ca="1" si="293"/>
        <v>7</v>
      </c>
      <c r="O1041" s="94">
        <f t="shared" ca="1" si="294"/>
        <v>2.0344056070903553</v>
      </c>
      <c r="P1041" s="94">
        <f t="shared" ca="1" si="295"/>
        <v>20.344056070903559</v>
      </c>
      <c r="Q1041" s="94">
        <f t="shared" ca="1" si="296"/>
        <v>20.344056070903559</v>
      </c>
      <c r="R1041" s="94">
        <f t="shared" ca="1" si="297"/>
        <v>2.0344056070903558</v>
      </c>
      <c r="S1041" s="94">
        <f t="shared" ca="1" si="298"/>
        <v>2.0344056070903553</v>
      </c>
      <c r="T1041" s="4">
        <f t="shared" ca="1" si="299"/>
        <v>0</v>
      </c>
      <c r="U1041" s="46">
        <f t="shared" ca="1" si="300"/>
        <v>1586.6970069562751</v>
      </c>
      <c r="V1041" s="4">
        <f t="shared" ca="1" si="301"/>
        <v>0</v>
      </c>
      <c r="W1041" s="13">
        <f t="shared" ca="1" si="302"/>
        <v>14657.289839999998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202</v>
      </c>
      <c r="M1042" s="7">
        <f t="shared" ca="1" si="292"/>
        <v>798</v>
      </c>
      <c r="N1042" s="44">
        <f t="shared" ca="1" si="293"/>
        <v>7</v>
      </c>
      <c r="O1042" s="94">
        <f t="shared" ca="1" si="294"/>
        <v>2.0344056070903553</v>
      </c>
      <c r="P1042" s="94">
        <f t="shared" ca="1" si="295"/>
        <v>20.344056070903559</v>
      </c>
      <c r="Q1042" s="94">
        <f t="shared" ca="1" si="296"/>
        <v>20.344056070903559</v>
      </c>
      <c r="R1042" s="94">
        <f t="shared" ca="1" si="297"/>
        <v>2.0344056070903558</v>
      </c>
      <c r="S1042" s="94">
        <f t="shared" ca="1" si="298"/>
        <v>2.0344056070903553</v>
      </c>
      <c r="T1042" s="4">
        <f t="shared" ca="1" si="299"/>
        <v>0</v>
      </c>
      <c r="U1042" s="46">
        <f t="shared" ca="1" si="300"/>
        <v>1564.6970069562751</v>
      </c>
      <c r="V1042" s="4">
        <f t="shared" ca="1" si="301"/>
        <v>0</v>
      </c>
      <c r="W1042" s="13">
        <f t="shared" ca="1" si="302"/>
        <v>12254.455439999998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180</v>
      </c>
      <c r="M1043" s="7">
        <f t="shared" ca="1" si="292"/>
        <v>820</v>
      </c>
      <c r="N1043" s="44">
        <f t="shared" ca="1" si="293"/>
        <v>7</v>
      </c>
      <c r="O1043" s="94">
        <f t="shared" ca="1" si="294"/>
        <v>2.0344056070903553</v>
      </c>
      <c r="P1043" s="94">
        <f t="shared" ca="1" si="295"/>
        <v>20.344056070903559</v>
      </c>
      <c r="Q1043" s="94">
        <f t="shared" ca="1" si="296"/>
        <v>20.344056070903559</v>
      </c>
      <c r="R1043" s="94">
        <f t="shared" ca="1" si="297"/>
        <v>2.0344056070903558</v>
      </c>
      <c r="S1043" s="94">
        <f t="shared" ca="1" si="298"/>
        <v>2.0344056070903553</v>
      </c>
      <c r="T1043" s="4">
        <f t="shared" ca="1" si="299"/>
        <v>0</v>
      </c>
      <c r="U1043" s="46">
        <f t="shared" ca="1" si="300"/>
        <v>1542.6970069562751</v>
      </c>
      <c r="V1043" s="4">
        <f t="shared" ca="1" si="301"/>
        <v>0</v>
      </c>
      <c r="W1043" s="13">
        <f t="shared" ca="1" si="302"/>
        <v>9851.6210399999982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158</v>
      </c>
      <c r="M1044" s="7">
        <f t="shared" ca="1" si="292"/>
        <v>842</v>
      </c>
      <c r="N1044" s="44">
        <f t="shared" ca="1" si="293"/>
        <v>7</v>
      </c>
      <c r="O1044" s="94">
        <f t="shared" ca="1" si="294"/>
        <v>2.0344056070903553</v>
      </c>
      <c r="P1044" s="94">
        <f t="shared" ca="1" si="295"/>
        <v>20.344056070903559</v>
      </c>
      <c r="Q1044" s="94">
        <f t="shared" ca="1" si="296"/>
        <v>20.344056070903559</v>
      </c>
      <c r="R1044" s="94">
        <f t="shared" ca="1" si="297"/>
        <v>2.0344056070903558</v>
      </c>
      <c r="S1044" s="94">
        <f t="shared" ca="1" si="298"/>
        <v>2.0344056070903553</v>
      </c>
      <c r="T1044" s="4">
        <f t="shared" ca="1" si="299"/>
        <v>0</v>
      </c>
      <c r="U1044" s="46">
        <f t="shared" ca="1" si="300"/>
        <v>1520.6970069562751</v>
      </c>
      <c r="V1044" s="4">
        <f t="shared" ca="1" si="301"/>
        <v>0</v>
      </c>
      <c r="W1044" s="13">
        <f t="shared" ca="1" si="302"/>
        <v>7448.7866399999994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136</v>
      </c>
      <c r="M1045" s="7">
        <f t="shared" ca="1" si="292"/>
        <v>864</v>
      </c>
      <c r="N1045" s="44">
        <f t="shared" ca="1" si="293"/>
        <v>8</v>
      </c>
      <c r="O1045" s="94">
        <f t="shared" ca="1" si="294"/>
        <v>2.2600865874275611</v>
      </c>
      <c r="P1045" s="94">
        <f t="shared" ca="1" si="295"/>
        <v>22.37518489393841</v>
      </c>
      <c r="Q1045" s="94">
        <f t="shared" ca="1" si="296"/>
        <v>20.344056070903559</v>
      </c>
      <c r="R1045" s="94">
        <f t="shared" ca="1" si="297"/>
        <v>2.1359620482420985</v>
      </c>
      <c r="S1045" s="94">
        <f t="shared" ca="1" si="298"/>
        <v>2.2600865874275611</v>
      </c>
      <c r="T1045" s="4">
        <f t="shared" ca="1" si="299"/>
        <v>0</v>
      </c>
      <c r="U1045" s="46">
        <f t="shared" ca="1" si="300"/>
        <v>1620.040960572893</v>
      </c>
      <c r="V1045" s="4">
        <f t="shared" ca="1" si="301"/>
        <v>0</v>
      </c>
      <c r="W1045" s="13">
        <f t="shared" ca="1" si="302"/>
        <v>5045.9522399999996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114</v>
      </c>
      <c r="M1046" s="7">
        <f t="shared" ca="1" si="292"/>
        <v>886</v>
      </c>
      <c r="N1046" s="44">
        <f t="shared" ca="1" si="293"/>
        <v>8</v>
      </c>
      <c r="O1046" s="94">
        <f t="shared" ca="1" si="294"/>
        <v>2.2600865874275611</v>
      </c>
      <c r="P1046" s="94">
        <f t="shared" ca="1" si="295"/>
        <v>22.600865874275616</v>
      </c>
      <c r="Q1046" s="94">
        <f t="shared" ca="1" si="296"/>
        <v>22.600865874275616</v>
      </c>
      <c r="R1046" s="94">
        <f t="shared" ca="1" si="297"/>
        <v>2.2600865874275615</v>
      </c>
      <c r="S1046" s="94">
        <f t="shared" ca="1" si="298"/>
        <v>2.2600865874275611</v>
      </c>
      <c r="T1046" s="4">
        <f t="shared" ca="1" si="299"/>
        <v>0</v>
      </c>
      <c r="U1046" s="46">
        <f t="shared" ca="1" si="300"/>
        <v>1598.040960572893</v>
      </c>
      <c r="V1046" s="4">
        <f t="shared" ca="1" si="301"/>
        <v>0</v>
      </c>
      <c r="W1046" s="13">
        <f t="shared" ca="1" si="302"/>
        <v>2643.1178399999999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268</v>
      </c>
      <c r="M1047" s="7">
        <f t="shared" ca="1" si="292"/>
        <v>732</v>
      </c>
      <c r="N1047" s="44">
        <f t="shared" ca="1" si="293"/>
        <v>6</v>
      </c>
      <c r="O1047" s="94">
        <f t="shared" ca="1" si="294"/>
        <v>1.8400154947923648</v>
      </c>
      <c r="P1047" s="94">
        <f t="shared" ca="1" si="295"/>
        <v>18.400154947923649</v>
      </c>
      <c r="Q1047" s="94">
        <f t="shared" ca="1" si="296"/>
        <v>18.400154947923649</v>
      </c>
      <c r="R1047" s="94">
        <f t="shared" ca="1" si="297"/>
        <v>1.840015494792365</v>
      </c>
      <c r="S1047" s="94">
        <f t="shared" ca="1" si="298"/>
        <v>1.8400154947923648</v>
      </c>
      <c r="T1047" s="4">
        <f t="shared" ca="1" si="299"/>
        <v>0</v>
      </c>
      <c r="U1047" s="46">
        <f t="shared" ca="1" si="300"/>
        <v>1526.1775001065089</v>
      </c>
      <c r="V1047" s="4">
        <f t="shared" ca="1" si="301"/>
        <v>0</v>
      </c>
      <c r="W1047" s="13">
        <f t="shared" ca="1" si="302"/>
        <v>19001.253599999996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246</v>
      </c>
      <c r="M1048" s="7">
        <f t="shared" ca="1" si="292"/>
        <v>754</v>
      </c>
      <c r="N1048" s="44">
        <f t="shared" ca="1" si="293"/>
        <v>7</v>
      </c>
      <c r="O1048" s="94">
        <f t="shared" ca="1" si="294"/>
        <v>2.0344056070903553</v>
      </c>
      <c r="P1048" s="94">
        <f t="shared" ca="1" si="295"/>
        <v>20.344056070903559</v>
      </c>
      <c r="Q1048" s="94">
        <f t="shared" ca="1" si="296"/>
        <v>20.344056070903559</v>
      </c>
      <c r="R1048" s="94">
        <f t="shared" ca="1" si="297"/>
        <v>2.0344056070903558</v>
      </c>
      <c r="S1048" s="94">
        <f t="shared" ca="1" si="298"/>
        <v>2.0344056070903553</v>
      </c>
      <c r="T1048" s="4">
        <f t="shared" ca="1" si="299"/>
        <v>0</v>
      </c>
      <c r="U1048" s="46">
        <f t="shared" ca="1" si="300"/>
        <v>1608.6970069562751</v>
      </c>
      <c r="V1048" s="4">
        <f t="shared" ca="1" si="301"/>
        <v>0</v>
      </c>
      <c r="W1048" s="13">
        <f t="shared" ca="1" si="302"/>
        <v>16598.419199999997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224</v>
      </c>
      <c r="M1049" s="7">
        <f t="shared" ca="1" si="292"/>
        <v>776</v>
      </c>
      <c r="N1049" s="44">
        <f t="shared" ca="1" si="293"/>
        <v>7</v>
      </c>
      <c r="O1049" s="94">
        <f t="shared" ca="1" si="294"/>
        <v>2.0344056070903553</v>
      </c>
      <c r="P1049" s="94">
        <f t="shared" ca="1" si="295"/>
        <v>20.344056070903559</v>
      </c>
      <c r="Q1049" s="94">
        <f t="shared" ca="1" si="296"/>
        <v>20.344056070903559</v>
      </c>
      <c r="R1049" s="94">
        <f t="shared" ca="1" si="297"/>
        <v>2.0344056070903558</v>
      </c>
      <c r="S1049" s="94">
        <f t="shared" ca="1" si="298"/>
        <v>2.0344056070903553</v>
      </c>
      <c r="T1049" s="4">
        <f t="shared" ca="1" si="299"/>
        <v>0</v>
      </c>
      <c r="U1049" s="46">
        <f t="shared" ca="1" si="300"/>
        <v>1586.6970069562751</v>
      </c>
      <c r="V1049" s="4">
        <f t="shared" ca="1" si="301"/>
        <v>0</v>
      </c>
      <c r="W1049" s="13">
        <f t="shared" ca="1" si="302"/>
        <v>14195.584799999999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202</v>
      </c>
      <c r="M1050" s="7">
        <f t="shared" ca="1" si="292"/>
        <v>798</v>
      </c>
      <c r="N1050" s="44">
        <f t="shared" ca="1" si="293"/>
        <v>7</v>
      </c>
      <c r="O1050" s="94">
        <f t="shared" ca="1" si="294"/>
        <v>2.0344056070903553</v>
      </c>
      <c r="P1050" s="94">
        <f t="shared" ca="1" si="295"/>
        <v>20.344056070903559</v>
      </c>
      <c r="Q1050" s="94">
        <f t="shared" ca="1" si="296"/>
        <v>20.344056070903559</v>
      </c>
      <c r="R1050" s="94">
        <f t="shared" ca="1" si="297"/>
        <v>2.0344056070903558</v>
      </c>
      <c r="S1050" s="94">
        <f t="shared" ca="1" si="298"/>
        <v>2.0344056070903553</v>
      </c>
      <c r="T1050" s="4">
        <f t="shared" ca="1" si="299"/>
        <v>0</v>
      </c>
      <c r="U1050" s="46">
        <f t="shared" ca="1" si="300"/>
        <v>1564.6970069562751</v>
      </c>
      <c r="V1050" s="4">
        <f t="shared" ca="1" si="301"/>
        <v>0</v>
      </c>
      <c r="W1050" s="13">
        <f t="shared" ca="1" si="302"/>
        <v>11792.750399999999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180</v>
      </c>
      <c r="M1051" s="7">
        <f t="shared" ca="1" si="292"/>
        <v>820</v>
      </c>
      <c r="N1051" s="44">
        <f t="shared" ca="1" si="293"/>
        <v>7</v>
      </c>
      <c r="O1051" s="94">
        <f t="shared" ca="1" si="294"/>
        <v>2.0344056070903553</v>
      </c>
      <c r="P1051" s="94">
        <f t="shared" ca="1" si="295"/>
        <v>20.344056070903559</v>
      </c>
      <c r="Q1051" s="94">
        <f t="shared" ca="1" si="296"/>
        <v>20.344056070903559</v>
      </c>
      <c r="R1051" s="94">
        <f t="shared" ca="1" si="297"/>
        <v>2.0344056070903558</v>
      </c>
      <c r="S1051" s="94">
        <f t="shared" ca="1" si="298"/>
        <v>2.0344056070903553</v>
      </c>
      <c r="T1051" s="4">
        <f t="shared" ca="1" si="299"/>
        <v>0</v>
      </c>
      <c r="U1051" s="46">
        <f t="shared" ca="1" si="300"/>
        <v>1542.6970069562751</v>
      </c>
      <c r="V1051" s="4">
        <f t="shared" ca="1" si="301"/>
        <v>0</v>
      </c>
      <c r="W1051" s="13">
        <f t="shared" ca="1" si="302"/>
        <v>9389.9159999999993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158</v>
      </c>
      <c r="M1052" s="7">
        <f t="shared" ca="1" si="292"/>
        <v>842</v>
      </c>
      <c r="N1052" s="44">
        <f t="shared" ca="1" si="293"/>
        <v>7</v>
      </c>
      <c r="O1052" s="94">
        <f t="shared" ca="1" si="294"/>
        <v>2.0344056070903553</v>
      </c>
      <c r="P1052" s="94">
        <f t="shared" ca="1" si="295"/>
        <v>20.344056070903559</v>
      </c>
      <c r="Q1052" s="94">
        <f t="shared" ca="1" si="296"/>
        <v>20.344056070903559</v>
      </c>
      <c r="R1052" s="94">
        <f t="shared" ca="1" si="297"/>
        <v>2.0344056070903558</v>
      </c>
      <c r="S1052" s="94">
        <f t="shared" ca="1" si="298"/>
        <v>2.0344056070903553</v>
      </c>
      <c r="T1052" s="4">
        <f t="shared" ca="1" si="299"/>
        <v>0</v>
      </c>
      <c r="U1052" s="46">
        <f t="shared" ca="1" si="300"/>
        <v>1520.6970069562751</v>
      </c>
      <c r="V1052" s="4">
        <f t="shared" ca="1" si="301"/>
        <v>0</v>
      </c>
      <c r="W1052" s="13">
        <f t="shared" ca="1" si="302"/>
        <v>6987.0815999999995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136</v>
      </c>
      <c r="M1053" s="7">
        <f t="shared" ca="1" si="292"/>
        <v>864</v>
      </c>
      <c r="N1053" s="44">
        <f t="shared" ca="1" si="293"/>
        <v>8</v>
      </c>
      <c r="O1053" s="94">
        <f t="shared" ca="1" si="294"/>
        <v>2.2600865874275611</v>
      </c>
      <c r="P1053" s="94">
        <f t="shared" ca="1" si="295"/>
        <v>22.37518489393841</v>
      </c>
      <c r="Q1053" s="94">
        <f t="shared" ca="1" si="296"/>
        <v>20.344056070903559</v>
      </c>
      <c r="R1053" s="94">
        <f t="shared" ca="1" si="297"/>
        <v>2.1359620482420985</v>
      </c>
      <c r="S1053" s="94">
        <f t="shared" ca="1" si="298"/>
        <v>2.2600865874275611</v>
      </c>
      <c r="T1053" s="4">
        <f t="shared" ca="1" si="299"/>
        <v>0</v>
      </c>
      <c r="U1053" s="46">
        <f t="shared" ca="1" si="300"/>
        <v>1620.040960572893</v>
      </c>
      <c r="V1053" s="4">
        <f t="shared" ca="1" si="301"/>
        <v>0</v>
      </c>
      <c r="W1053" s="13">
        <f t="shared" ca="1" si="302"/>
        <v>4584.2471999999998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114</v>
      </c>
      <c r="M1054" s="7">
        <f t="shared" ca="1" si="292"/>
        <v>886</v>
      </c>
      <c r="N1054" s="44">
        <f t="shared" ca="1" si="293"/>
        <v>8</v>
      </c>
      <c r="O1054" s="94">
        <f t="shared" ca="1" si="294"/>
        <v>2.2600865874275611</v>
      </c>
      <c r="P1054" s="94">
        <f t="shared" ca="1" si="295"/>
        <v>22.600865874275616</v>
      </c>
      <c r="Q1054" s="94">
        <f t="shared" ca="1" si="296"/>
        <v>22.600865874275616</v>
      </c>
      <c r="R1054" s="94">
        <f t="shared" ca="1" si="297"/>
        <v>2.2600865874275615</v>
      </c>
      <c r="S1054" s="94">
        <f t="shared" ca="1" si="298"/>
        <v>2.2600865874275611</v>
      </c>
      <c r="T1054" s="4">
        <f t="shared" ca="1" si="299"/>
        <v>0</v>
      </c>
      <c r="U1054" s="46">
        <f t="shared" ca="1" si="300"/>
        <v>1598.040960572893</v>
      </c>
      <c r="V1054" s="4">
        <f t="shared" ca="1" si="301"/>
        <v>0</v>
      </c>
      <c r="W1054" s="13">
        <f t="shared" ca="1" si="302"/>
        <v>2181.4127999999996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 s="44">
        <f t="shared" ca="1" si="293"/>
        <v>7</v>
      </c>
      <c r="O1055" s="94">
        <f t="shared" ca="1" si="294"/>
        <v>2.0344056070903553</v>
      </c>
      <c r="P1055" s="94">
        <f t="shared" ca="1" si="295"/>
        <v>20.344056070903559</v>
      </c>
      <c r="Q1055" s="94">
        <f t="shared" ca="1" si="296"/>
        <v>20.344056070903559</v>
      </c>
      <c r="R1055" s="94">
        <f t="shared" ca="1" si="297"/>
        <v>2.0344056070903558</v>
      </c>
      <c r="S1055" s="94">
        <f t="shared" ca="1" si="298"/>
        <v>2.0344056070903553</v>
      </c>
      <c r="T1055" s="4">
        <f t="shared" ca="1" si="299"/>
        <v>0</v>
      </c>
      <c r="U1055" s="46">
        <f t="shared" ca="1" si="300"/>
        <v>1516.6970069562751</v>
      </c>
      <c r="V1055" s="4">
        <f t="shared" ca="1" si="301"/>
        <v>0</v>
      </c>
      <c r="W1055" s="13">
        <f t="shared" ca="1" si="302"/>
        <v>16819.840799999998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132</v>
      </c>
      <c r="M1056" s="7">
        <f t="shared" ca="1" si="292"/>
        <v>868</v>
      </c>
      <c r="N1056" s="44">
        <f t="shared" ca="1" si="293"/>
        <v>8</v>
      </c>
      <c r="O1056" s="94">
        <f t="shared" ca="1" si="294"/>
        <v>2.2600865874275611</v>
      </c>
      <c r="P1056" s="94">
        <f t="shared" ca="1" si="295"/>
        <v>22.600865874275616</v>
      </c>
      <c r="Q1056" s="94">
        <f t="shared" ca="1" si="296"/>
        <v>21.021099011915176</v>
      </c>
      <c r="R1056" s="94">
        <f t="shared" ca="1" si="297"/>
        <v>2.1810982443095397</v>
      </c>
      <c r="S1056" s="94">
        <f t="shared" ca="1" si="298"/>
        <v>2.2600865874275611</v>
      </c>
      <c r="T1056" s="4">
        <f t="shared" ca="1" si="299"/>
        <v>0</v>
      </c>
      <c r="U1056" s="46">
        <f t="shared" ca="1" si="300"/>
        <v>1616.040960572893</v>
      </c>
      <c r="V1056" s="4">
        <f t="shared" ca="1" si="301"/>
        <v>0</v>
      </c>
      <c r="W1056" s="13">
        <f t="shared" ca="1" si="302"/>
        <v>14417.006399999998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110</v>
      </c>
      <c r="M1057" s="7">
        <f t="shared" ca="1" si="292"/>
        <v>890</v>
      </c>
      <c r="N1057" s="44">
        <f t="shared" ca="1" si="293"/>
        <v>8</v>
      </c>
      <c r="O1057" s="94">
        <f t="shared" ca="1" si="294"/>
        <v>2.2600865874275611</v>
      </c>
      <c r="P1057" s="94">
        <f t="shared" ca="1" si="295"/>
        <v>22.600865874275616</v>
      </c>
      <c r="Q1057" s="94">
        <f t="shared" ca="1" si="296"/>
        <v>22.600865874275616</v>
      </c>
      <c r="R1057" s="94">
        <f t="shared" ca="1" si="297"/>
        <v>2.2600865874275615</v>
      </c>
      <c r="S1057" s="94">
        <f t="shared" ca="1" si="298"/>
        <v>2.2600865874275611</v>
      </c>
      <c r="T1057" s="4">
        <f t="shared" ca="1" si="299"/>
        <v>0</v>
      </c>
      <c r="U1057" s="46">
        <f t="shared" ca="1" si="300"/>
        <v>1594.040960572893</v>
      </c>
      <c r="V1057" s="4">
        <f t="shared" ca="1" si="301"/>
        <v>0</v>
      </c>
      <c r="W1057" s="13">
        <f t="shared" ca="1" si="302"/>
        <v>12014.171999999999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88</v>
      </c>
      <c r="M1058" s="7">
        <f t="shared" ca="1" si="292"/>
        <v>912</v>
      </c>
      <c r="N1058" s="44">
        <f t="shared" ca="1" si="293"/>
        <v>8</v>
      </c>
      <c r="O1058" s="94">
        <f t="shared" ca="1" si="294"/>
        <v>2.2600865874275611</v>
      </c>
      <c r="P1058" s="94">
        <f t="shared" ca="1" si="295"/>
        <v>22.600865874275616</v>
      </c>
      <c r="Q1058" s="94">
        <f t="shared" ca="1" si="296"/>
        <v>22.600865874275616</v>
      </c>
      <c r="R1058" s="94">
        <f t="shared" ca="1" si="297"/>
        <v>2.2600865874275615</v>
      </c>
      <c r="S1058" s="94">
        <f t="shared" ca="1" si="298"/>
        <v>2.2600865874275611</v>
      </c>
      <c r="T1058" s="4">
        <f t="shared" ca="1" si="299"/>
        <v>0</v>
      </c>
      <c r="U1058" s="46">
        <f t="shared" ca="1" si="300"/>
        <v>1572.040960572893</v>
      </c>
      <c r="V1058" s="4">
        <f t="shared" ca="1" si="301"/>
        <v>0</v>
      </c>
      <c r="W1058" s="13">
        <f t="shared" ca="1" si="302"/>
        <v>9611.3375999999989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66</v>
      </c>
      <c r="M1059" s="7">
        <f t="shared" ca="1" si="292"/>
        <v>934</v>
      </c>
      <c r="N1059" s="44">
        <f t="shared" ca="1" si="293"/>
        <v>8</v>
      </c>
      <c r="O1059" s="94">
        <f t="shared" ca="1" si="294"/>
        <v>2.2600865874275611</v>
      </c>
      <c r="P1059" s="94">
        <f t="shared" ca="1" si="295"/>
        <v>22.600865874275616</v>
      </c>
      <c r="Q1059" s="94">
        <f t="shared" ca="1" si="296"/>
        <v>22.600865874275616</v>
      </c>
      <c r="R1059" s="94">
        <f t="shared" ca="1" si="297"/>
        <v>2.2600865874275615</v>
      </c>
      <c r="S1059" s="94">
        <f t="shared" ca="1" si="298"/>
        <v>2.2600865874275611</v>
      </c>
      <c r="T1059" s="4">
        <f t="shared" ca="1" si="299"/>
        <v>0</v>
      </c>
      <c r="U1059" s="46">
        <f t="shared" ca="1" si="300"/>
        <v>1550.040960572893</v>
      </c>
      <c r="V1059" s="4">
        <f t="shared" ca="1" si="301"/>
        <v>0</v>
      </c>
      <c r="W1059" s="13">
        <f t="shared" ca="1" si="302"/>
        <v>7208.5031999999992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44</v>
      </c>
      <c r="M1060" s="7">
        <f t="shared" ca="1" si="292"/>
        <v>956</v>
      </c>
      <c r="N1060" s="44">
        <f t="shared" ca="1" si="293"/>
        <v>8</v>
      </c>
      <c r="O1060" s="94">
        <f t="shared" ca="1" si="294"/>
        <v>2.2600865874275611</v>
      </c>
      <c r="P1060" s="94">
        <f t="shared" ca="1" si="295"/>
        <v>22.600865874275616</v>
      </c>
      <c r="Q1060" s="94">
        <f t="shared" ca="1" si="296"/>
        <v>22.600865874275616</v>
      </c>
      <c r="R1060" s="94">
        <f t="shared" ca="1" si="297"/>
        <v>2.2600865874275615</v>
      </c>
      <c r="S1060" s="94">
        <f t="shared" ca="1" si="298"/>
        <v>2.2600865874275611</v>
      </c>
      <c r="T1060" s="4">
        <f t="shared" ca="1" si="299"/>
        <v>0</v>
      </c>
      <c r="U1060" s="46">
        <f t="shared" ca="1" si="300"/>
        <v>1528.040960572893</v>
      </c>
      <c r="V1060" s="4">
        <f t="shared" ca="1" si="301"/>
        <v>0</v>
      </c>
      <c r="W1060" s="13">
        <f t="shared" ca="1" si="302"/>
        <v>4805.6687999999995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22</v>
      </c>
      <c r="M1061" s="7">
        <f t="shared" ca="1" si="292"/>
        <v>978</v>
      </c>
      <c r="N1061" s="44">
        <f t="shared" ca="1" si="293"/>
        <v>9</v>
      </c>
      <c r="O1061" s="94">
        <f t="shared" ca="1" si="294"/>
        <v>2.4661453746567612</v>
      </c>
      <c r="P1061" s="94">
        <f t="shared" ca="1" si="295"/>
        <v>22.806924661504816</v>
      </c>
      <c r="Q1061" s="94">
        <f t="shared" ca="1" si="296"/>
        <v>22.600865874275616</v>
      </c>
      <c r="R1061" s="94">
        <f t="shared" ca="1" si="297"/>
        <v>2.270389526789022</v>
      </c>
      <c r="S1061" s="94">
        <f t="shared" ca="1" si="298"/>
        <v>2.4661453746567612</v>
      </c>
      <c r="T1061" s="4">
        <f t="shared" ca="1" si="299"/>
        <v>0</v>
      </c>
      <c r="U1061" s="46">
        <f t="shared" ca="1" si="300"/>
        <v>1616.8344704312622</v>
      </c>
      <c r="V1061" s="4">
        <f t="shared" ca="1" si="301"/>
        <v>0</v>
      </c>
      <c r="W1061" s="13">
        <f t="shared" ca="1" si="302"/>
        <v>2402.8343999999997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2.4661453746567612</v>
      </c>
      <c r="P1062" s="94">
        <f t="shared" ca="1" si="295"/>
        <v>24.661453746567613</v>
      </c>
      <c r="Q1062" s="94">
        <f t="shared" ca="1" si="296"/>
        <v>24.661453746567613</v>
      </c>
      <c r="R1062" s="94">
        <f t="shared" ca="1" si="297"/>
        <v>2.4661453746567612</v>
      </c>
      <c r="S1062" s="94">
        <f t="shared" ca="1" si="298"/>
        <v>2.4661453746567612</v>
      </c>
      <c r="T1062" s="4">
        <f t="shared" ca="1" si="299"/>
        <v>0</v>
      </c>
      <c r="U1062" s="46">
        <f t="shared" ca="1" si="300"/>
        <v>1594.8344704312622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0.99999999999999944</v>
      </c>
      <c r="O1064" s="44"/>
      <c r="P1064" s="44"/>
      <c r="Q1064" s="44"/>
      <c r="R1064" s="44"/>
      <c r="S1064" s="44" t="s">
        <v>336</v>
      </c>
      <c r="T1064" s="4">
        <f ca="1">SUM(T551:T1062)</f>
        <v>1.8516948675947031</v>
      </c>
      <c r="U1064" t="s">
        <v>159</v>
      </c>
      <c r="V1064" s="4">
        <f ca="1">SUM(V551:V1062)</f>
        <v>1593.1907224571746</v>
      </c>
      <c r="W1064" t="s">
        <v>337</v>
      </c>
      <c r="X1064" s="4">
        <f ca="1">SUM(X551:X1062)</f>
        <v>16419.707338353259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1.0000299431765254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1.0036731849089338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1.0730778125119673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1.2927723094686463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1.515253204613165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814</v>
      </c>
      <c r="H18">
        <f ca="1">F4*F15+G4*G15+H4*H15+I4*I15+J4*J15+K4*K15+L4*L15+M4*M15+N4*N15</f>
        <v>1.8847619999999998</v>
      </c>
      <c r="I18" t="s">
        <v>851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1.8400154947923648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2.0344056070903553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2.2600865874275611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2.4661453746567612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2.6913296414702694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2.9370124923852865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3.1602494527709619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3.3878769718375534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3.6092541775982854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3.8364669556674516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4.065874377542757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4.2926658886474778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4.5200172684132038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4.7456815377414276</v>
      </c>
    </row>
    <row r="32" spans="1:21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4.9726529483193262</v>
      </c>
    </row>
    <row r="33" spans="1:21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5.1998403271267097</v>
      </c>
    </row>
    <row r="34" spans="1:21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5.4268527038057082</v>
      </c>
    </row>
    <row r="35" spans="1:21">
      <c r="Q35">
        <v>23</v>
      </c>
      <c r="R35" s="3">
        <f t="shared" ca="1" si="3"/>
        <v>5.6102666516543174</v>
      </c>
      <c r="T35">
        <v>23</v>
      </c>
      <c r="U35" s="3">
        <f t="shared" ca="1" si="1"/>
        <v>5.6538558382514648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5.8805227130201105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6.1074349078433752</v>
      </c>
    </row>
    <row r="38" spans="1:21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6.3343522602725679</v>
      </c>
    </row>
    <row r="39" spans="1:21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6.5612959844537828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6.7882171635399278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7.0150797937731131</v>
      </c>
    </row>
    <row r="42" spans="1:21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7.2419803733385875</v>
      </c>
    </row>
    <row r="43" spans="1:21">
      <c r="Q43">
        <v>31</v>
      </c>
      <c r="R43" s="3">
        <f t="shared" ca="1" si="3"/>
        <v>7.4102969177920128</v>
      </c>
      <c r="T43">
        <v>31</v>
      </c>
      <c r="U43" s="3">
        <f t="shared" ca="1" si="1"/>
        <v>7.4688784086866828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7.6957906376725136</v>
      </c>
    </row>
    <row r="45" spans="1:21">
      <c r="A45" t="s">
        <v>43</v>
      </c>
      <c r="B45" s="2">
        <f ca="1">Data!C226</f>
        <v>0.23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7.9226952460595523</v>
      </c>
    </row>
    <row r="46" spans="1:21">
      <c r="A46" t="s">
        <v>150</v>
      </c>
      <c r="B46" s="2">
        <f ca="1">Data!C227</f>
        <v>0.37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8.1495910101775131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0.48510000000000003</v>
      </c>
      <c r="F47" s="40">
        <f t="shared" ca="1" si="8"/>
        <v>4.8510000000000046E-3</v>
      </c>
      <c r="G47" s="40">
        <f t="shared" ca="1" si="8"/>
        <v>0.48024900000000004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8.3764913069886244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0.1449</v>
      </c>
      <c r="F48" s="40">
        <f t="shared" ca="1" si="8"/>
        <v>1.4490000000000026E-5</v>
      </c>
      <c r="G48" s="40">
        <f t="shared" ca="1" si="8"/>
        <v>2.8690200000000029E-3</v>
      </c>
      <c r="H48" s="40">
        <f t="shared" ca="1" si="8"/>
        <v>0.14201649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8.6033909629561638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0.37</v>
      </c>
      <c r="F49" s="40">
        <f t="shared" ca="1" si="8"/>
        <v>3.7000000000000101E-7</v>
      </c>
      <c r="G49" s="40">
        <f t="shared" ca="1" si="8"/>
        <v>1.098900000000002E-4</v>
      </c>
      <c r="H49" s="40">
        <f t="shared" ca="1" si="8"/>
        <v>1.0879110000000008E-2</v>
      </c>
      <c r="I49" s="40">
        <f t="shared" ca="1" si="8"/>
        <v>0.35901062999999994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8.8302944554189757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9.0571961636738969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9.2840967296897485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9.5109975412356533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9.7378982834063041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9.9647998441140917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10.19170106863821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4.8658600000000048E-3</v>
      </c>
      <c r="G56" s="48">
        <f t="shared" ca="1" si="9"/>
        <v>0.48322791000000004</v>
      </c>
      <c r="H56" s="48">
        <f t="shared" ca="1" si="9"/>
        <v>0.15289559999999999</v>
      </c>
      <c r="I56" s="48">
        <f t="shared" ca="1" si="9"/>
        <v>0.35901062999999994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10.418602177575858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10.645503216842156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1.2140320700000011E-3</v>
      </c>
      <c r="G58" s="153">
        <f ca="1">G56*F57+F56*G57</f>
        <v>0.12421719147500002</v>
      </c>
      <c r="H58" s="153">
        <f ca="1">H56*F57+G56*G57</f>
        <v>0.400809998655</v>
      </c>
      <c r="I58" s="153">
        <f ca="1">I56*F57+H56*G57</f>
        <v>0.20432129998499998</v>
      </c>
      <c r="J58" s="153">
        <f ca="1">J56*F57+I56*G57</f>
        <v>0.26943747781499994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10.872404260941607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2.6165509999999998</v>
      </c>
      <c r="G59" s="200" t="s">
        <v>814</v>
      </c>
      <c r="H59" s="200">
        <f ca="1">F45*F56+G45*G56+H45*H56+I45*I56+J45*J56+K45*K56+L45*L56+M45*M56+N45*N56</f>
        <v>1.8660509999999997</v>
      </c>
      <c r="I59" s="40" t="s">
        <v>851</v>
      </c>
      <c r="J59">
        <f ca="1">F45*F58+G45*G58+H45*H58+I45*I58+J58*J45+K58*K45+L58*L45+M58*M45+N58*N45</f>
        <v>2.6165509999999998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11.099305454948412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11.326206598207337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11.553107735648735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11.780008841195606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12.006909951112059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12.233811085062975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0.48510000000000003</v>
      </c>
      <c r="F65" s="40">
        <f t="shared" ca="1" si="10"/>
        <v>2.4255000000000023E-2</v>
      </c>
      <c r="G65" s="40">
        <f t="shared" ca="1" si="10"/>
        <v>0.460845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12.460712213738347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0.1449</v>
      </c>
      <c r="F66" s="40">
        <f t="shared" ca="1" si="10"/>
        <v>3.6225000000000065E-4</v>
      </c>
      <c r="G66" s="40">
        <f t="shared" ca="1" si="10"/>
        <v>1.3765500000000012E-2</v>
      </c>
      <c r="H66" s="40">
        <f t="shared" ca="1" si="10"/>
        <v>0.13077225000000001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12.687613343477073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0.37</v>
      </c>
      <c r="F67" s="40">
        <f t="shared" ca="1" si="10"/>
        <v>4.6250000000000121E-5</v>
      </c>
      <c r="G67" s="40">
        <f t="shared" ca="1" si="10"/>
        <v>2.636250000000004E-3</v>
      </c>
      <c r="H67" s="40">
        <f t="shared" ca="1" si="10"/>
        <v>5.008875000000005E-2</v>
      </c>
      <c r="I67" s="40">
        <f t="shared" ca="1" si="10"/>
        <v>0.31722874999999995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12.914514464731818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13.141415587226078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13.368316713034215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13.595217838869127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13.82211896513928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14.049020089593588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14.275921214283683</v>
      </c>
    </row>
    <row r="74" spans="1:21">
      <c r="E74" t="s">
        <v>46</v>
      </c>
      <c r="F74" s="48">
        <f t="shared" ref="F74:N74" ca="1" si="11">SUM(F64:F72)</f>
        <v>2.4663500000000026E-2</v>
      </c>
      <c r="G74" s="48">
        <f t="shared" ca="1" si="11"/>
        <v>0.47724675</v>
      </c>
      <c r="H74" s="48">
        <f t="shared" ca="1" si="11"/>
        <v>0.18086100000000005</v>
      </c>
      <c r="I74" s="48">
        <f t="shared" ca="1" si="11"/>
        <v>0.31722874999999995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14.502822339335358</v>
      </c>
    </row>
    <row r="75" spans="1:21">
      <c r="E75" t="s">
        <v>47</v>
      </c>
      <c r="F75" s="19">
        <f ca="1">F63*F74+G63*G74+H63*H74+I63*I74+J74*J63+K74*K63+L74*L63+M74*M63+N74*N63</f>
        <v>1.7906549999999999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14.72972346459083</v>
      </c>
    </row>
    <row r="76" spans="1:21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14.95662458994517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15.183525714964425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15.410426840012137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15.637327965079802</v>
      </c>
    </row>
    <row r="80" spans="1:21">
      <c r="D80" s="44" t="s">
        <v>156</v>
      </c>
      <c r="E80" s="40">
        <f ca="1">F58*F74</f>
        <v>2.994227995844506E-5</v>
      </c>
      <c r="F80" s="40">
        <f ca="1">F58*G74+G58*F74</f>
        <v>3.6430235617469393E-3</v>
      </c>
      <c r="G80" s="40">
        <f ca="1">F58*H74+G58*G74+H58*F74</f>
        <v>6.9387199381611336E-2</v>
      </c>
      <c r="H80" s="40">
        <f ca="1">F58*I74+G58*H74+H58*G74+I58*F74</f>
        <v>0.21917571895116916</v>
      </c>
      <c r="I80" s="40">
        <f ca="1">F58*J74+G58*I74+H58*H74+I58*G74+J58*F74</f>
        <v>0.21605310915457343</v>
      </c>
      <c r="J80" s="40">
        <f ca="1">F58*K74+G58*J74+H58*I74+I58*H74+J58*G74+K58*F74</f>
        <v>0.29269037011282023</v>
      </c>
      <c r="K80" s="40">
        <f ca="1">F58*L74+G58*K74+H58*J74+I58*I74+J58*H74+K58*G74+L58*F74</f>
        <v>0.11354732226771527</v>
      </c>
      <c r="L80" s="1">
        <f ca="1">F58*M74+G58*L74+H58*K74+I58*J74+J58*I74+K58*H74+L58*G74+M58*F74</f>
        <v>8.5473314290405153E-2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15.864229090218291</v>
      </c>
    </row>
    <row r="81" spans="1:21">
      <c r="D81" s="24" t="s">
        <v>47</v>
      </c>
      <c r="E81" s="3">
        <f ca="1">E79*E80+F79*F80+G79*G80+H79*H80+I79*I80+J79*J80+K79*K80+L79*L80+M79*M80+(1*B70)</f>
        <v>4.4072059999999995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16.091130215375248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16.318031340478278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16.54493246558096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16.771833590679677</v>
      </c>
    </row>
    <row r="85" spans="1:21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16.998734715795951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17.225635840915441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17.452536966027584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17.67943809113827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17.906339216247126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18.13324034135962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18.36014146647269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18.587042591585014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18.813943716696791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19.040844841808092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19.267745966920053</v>
      </c>
    </row>
    <row r="96" spans="1:21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19.494647092032121</v>
      </c>
    </row>
    <row r="97" spans="17:21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19.721548217144178</v>
      </c>
    </row>
    <row r="98" spans="17:21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19.94844934225609</v>
      </c>
    </row>
    <row r="99" spans="17:21">
      <c r="Q99">
        <v>87</v>
      </c>
      <c r="R99" s="3">
        <f t="shared" ca="1" si="12"/>
        <v>20.011931736823826</v>
      </c>
      <c r="T99">
        <v>87</v>
      </c>
      <c r="U99" s="3">
        <f t="shared" ca="1" si="13"/>
        <v>20.175350467367899</v>
      </c>
    </row>
    <row r="100" spans="17:21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20.402251592479807</v>
      </c>
    </row>
    <row r="101" spans="17:21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20.62915271759174</v>
      </c>
    </row>
    <row r="102" spans="17:21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20.856053842703695</v>
      </c>
    </row>
    <row r="103" spans="17:21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21.082954967815613</v>
      </c>
    </row>
    <row r="104" spans="17:21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21.309856092927518</v>
      </c>
    </row>
    <row r="105" spans="17:21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21.53675721803943</v>
      </c>
    </row>
    <row r="106" spans="17:21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21.763658343151352</v>
      </c>
    </row>
    <row r="107" spans="17:21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21.990559468263278</v>
      </c>
    </row>
    <row r="108" spans="17:21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22.217460593375197</v>
      </c>
    </row>
    <row r="109" spans="17:21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22.444361718487119</v>
      </c>
    </row>
    <row r="110" spans="17:21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22.671262843599035</v>
      </c>
    </row>
    <row r="111" spans="17:21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22.898163968710946</v>
      </c>
    </row>
    <row r="112" spans="17:21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23.125065093822872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898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919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912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915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C104" s="201"/>
      <c r="AD104" s="201"/>
      <c r="AG104" s="201"/>
      <c r="AH104" s="201"/>
      <c r="AN104" s="201"/>
    </row>
    <row r="105" spans="1:41" s="200" customFormat="1">
      <c r="A105" s="200" t="s">
        <v>914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3">
        <v>81</v>
      </c>
      <c r="AC105" s="201">
        <v>0.1</v>
      </c>
      <c r="AD105" s="201"/>
      <c r="AE105" s="203"/>
      <c r="AF105" s="203"/>
      <c r="AG105" s="201"/>
      <c r="AH105" s="201"/>
      <c r="AI105" s="203"/>
      <c r="AJ105" s="203"/>
      <c r="AK105" s="203"/>
      <c r="AL105" s="203"/>
      <c r="AM105" s="203"/>
      <c r="AN105" s="201"/>
      <c r="AO105" s="203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901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899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900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902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901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899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903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901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916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C289" s="201"/>
      <c r="AD289" s="201"/>
      <c r="AH289" s="201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899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903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s="200" customFormat="1">
      <c r="A317" s="202" t="s">
        <v>917</v>
      </c>
      <c r="H317" s="200">
        <v>10</v>
      </c>
      <c r="J317" s="200">
        <v>10</v>
      </c>
      <c r="N317" s="200">
        <v>11</v>
      </c>
      <c r="Q317" s="200">
        <v>16</v>
      </c>
      <c r="V317" s="201"/>
      <c r="W317" s="201"/>
      <c r="X317" s="201"/>
      <c r="Y317" s="201"/>
      <c r="Z317" s="201"/>
      <c r="AA317" s="201"/>
      <c r="AC317" s="201"/>
      <c r="AD317" s="201"/>
      <c r="AH317" s="201"/>
      <c r="AL317" s="201"/>
      <c r="AQ317" s="201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920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918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C367" s="201"/>
      <c r="AD367" s="201"/>
      <c r="AH367" s="201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904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901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899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903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913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3">
        <v>61</v>
      </c>
      <c r="AC447" s="201">
        <v>0.05</v>
      </c>
      <c r="AD447" s="201"/>
      <c r="AE447" s="203">
        <v>-5</v>
      </c>
      <c r="AF447" s="201"/>
      <c r="AG447" s="203"/>
      <c r="AH447" s="201"/>
      <c r="AI447" s="203"/>
      <c r="AJ447" s="203"/>
      <c r="AK447" s="203"/>
      <c r="AL447" s="201"/>
      <c r="AM447" s="203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901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905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903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908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0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2020-09-21T18:21:08Z</dcterms:modified>
</cp:coreProperties>
</file>