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7" i="2"/>
  <c r="W11" i="2"/>
  <c r="W13" i="2"/>
  <c r="W16" i="2"/>
  <c r="W32" i="2"/>
  <c r="W39" i="2"/>
  <c r="W17" i="2"/>
  <c r="AU13" i="2"/>
  <c r="W36" i="2"/>
  <c r="AU30" i="2"/>
  <c r="W4" i="2"/>
  <c r="AU34" i="2"/>
  <c r="W31" i="2"/>
  <c r="W30" i="2"/>
  <c r="W9" i="2"/>
  <c r="W15" i="2"/>
  <c r="AU18" i="2"/>
  <c r="AU8" i="2"/>
  <c r="AU11" i="2"/>
  <c r="W35" i="2"/>
  <c r="W34" i="2"/>
  <c r="AU36" i="2"/>
  <c r="AU7" i="2"/>
  <c r="W10" i="2"/>
  <c r="AU32" i="2"/>
  <c r="AU10" i="2"/>
  <c r="W33" i="2"/>
  <c r="AU42" i="2"/>
  <c r="W18" i="2"/>
  <c r="W12" i="2"/>
  <c r="AU3" i="2"/>
  <c r="AU14" i="2"/>
  <c r="W8" i="2"/>
  <c r="AU31" i="2"/>
  <c r="W7" i="2"/>
  <c r="AU17" i="2"/>
  <c r="AU40" i="2"/>
  <c r="AU9" i="2"/>
  <c r="W38" i="2"/>
  <c r="AU4" i="2"/>
  <c r="AU12" i="2"/>
  <c r="AU39" i="2"/>
  <c r="W42" i="2"/>
  <c r="V3" i="2"/>
  <c r="AU16" i="2"/>
  <c r="AU37" i="2"/>
  <c r="W6" i="2"/>
  <c r="W3" i="2"/>
  <c r="W41" i="2"/>
  <c r="AU15" i="2"/>
  <c r="AU41" i="2"/>
  <c r="AT3" i="2"/>
  <c r="AU38" i="2"/>
  <c r="AU35" i="2"/>
  <c r="W40" i="2"/>
  <c r="W14" i="2"/>
  <c r="AU33" i="2"/>
  <c r="AU6" i="2"/>
  <c r="W22" i="2" l="1"/>
  <c r="AU22" i="2"/>
  <c r="K120" i="14"/>
  <c r="K118" i="14"/>
  <c r="K119" i="14"/>
  <c r="L120" i="14"/>
  <c r="K121" i="14"/>
  <c r="L119" i="14"/>
  <c r="B75" i="23"/>
  <c r="AT8" i="2"/>
  <c r="B139" i="23"/>
  <c r="L121" i="14"/>
  <c r="B79" i="23" l="1"/>
  <c r="B78" i="23"/>
  <c r="B259" i="23"/>
  <c r="L112" i="14"/>
  <c r="L115" i="14"/>
  <c r="K113" i="14"/>
  <c r="K111" i="14"/>
  <c r="L113" i="14"/>
  <c r="K112" i="14"/>
  <c r="L114" i="14"/>
  <c r="L110" i="14"/>
  <c r="K122" i="14"/>
  <c r="K124" i="14"/>
  <c r="L124" i="14"/>
  <c r="K123" i="14"/>
  <c r="K110" i="14"/>
  <c r="K115" i="14"/>
  <c r="L123" i="14"/>
  <c r="L111" i="14"/>
  <c r="L122" i="14"/>
  <c r="K11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0" i="2"/>
  <c r="AS11" i="2"/>
  <c r="AR8" i="2"/>
  <c r="U8" i="2"/>
  <c r="T17" i="2"/>
  <c r="AR6" i="2"/>
  <c r="T9" i="2"/>
  <c r="U16" i="2"/>
  <c r="T12" i="2"/>
  <c r="AS6" i="2"/>
  <c r="AR14" i="2"/>
  <c r="U14" i="2"/>
  <c r="U18" i="2"/>
  <c r="AS10" i="2"/>
  <c r="U6" i="2"/>
  <c r="AR15" i="2"/>
  <c r="AS7" i="2"/>
  <c r="U10" i="2"/>
  <c r="U15" i="2"/>
  <c r="AR4" i="2"/>
  <c r="U17" i="2"/>
  <c r="T18" i="2"/>
  <c r="AS18" i="2"/>
  <c r="U12" i="2"/>
  <c r="T13" i="2"/>
  <c r="T14" i="2"/>
  <c r="T15" i="2"/>
  <c r="AS17" i="2"/>
  <c r="AR9" i="2"/>
  <c r="AR12" i="2"/>
  <c r="AR18" i="2"/>
  <c r="U9" i="2"/>
  <c r="AS13" i="2"/>
  <c r="T11" i="2"/>
  <c r="AR10" i="2"/>
  <c r="AS16" i="2"/>
  <c r="AS9" i="2"/>
  <c r="AS4" i="2"/>
  <c r="T8" i="2"/>
  <c r="AR17" i="2"/>
  <c r="T7" i="2"/>
  <c r="AR13" i="2"/>
  <c r="AS14" i="2"/>
  <c r="AS15" i="2"/>
  <c r="AR16" i="2"/>
  <c r="AR3" i="2"/>
  <c r="U11" i="2"/>
  <c r="AS3" i="2"/>
  <c r="AR11" i="2"/>
  <c r="AR7" i="2"/>
  <c r="U13" i="2"/>
  <c r="AS12" i="2"/>
  <c r="U7" i="2"/>
  <c r="T16" i="2"/>
  <c r="AS8" i="2"/>
  <c r="T6" i="2"/>
  <c r="U5" i="2" l="1"/>
  <c r="T5" i="2"/>
  <c r="T4" i="2"/>
  <c r="U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1" i="2"/>
  <c r="AQ8" i="2"/>
  <c r="C139" i="23"/>
  <c r="AQ14" i="2"/>
  <c r="H26" i="23"/>
  <c r="AQ17" i="2"/>
  <c r="AQ16" i="2"/>
  <c r="AQ18" i="2"/>
  <c r="AQ12" i="2"/>
  <c r="AQ9" i="2"/>
  <c r="AQ15" i="2"/>
  <c r="G25" i="23"/>
  <c r="AQ7" i="2"/>
  <c r="AQ6" i="2"/>
  <c r="C75" i="23"/>
  <c r="AQ13" i="2"/>
  <c r="AQ10" i="2"/>
  <c r="C79" i="23" l="1"/>
  <c r="C78" i="23"/>
  <c r="C212" i="23"/>
  <c r="C213" i="23" s="1"/>
  <c r="B208" i="23"/>
  <c r="AQ5" i="2"/>
  <c r="S19" i="2"/>
  <c r="S5" i="2"/>
  <c r="S3" i="2"/>
  <c r="S9" i="2"/>
  <c r="S15" i="2"/>
  <c r="S18" i="2"/>
  <c r="S14" i="2"/>
  <c r="S8" i="2"/>
  <c r="S11" i="2"/>
  <c r="S16" i="2"/>
  <c r="S13" i="2"/>
  <c r="S17" i="2"/>
  <c r="S12" i="2"/>
  <c r="G26" i="23"/>
  <c r="S10" i="2"/>
  <c r="AQ3" i="2"/>
  <c r="S4" i="2"/>
  <c r="H25" i="23"/>
  <c r="S7" i="2"/>
  <c r="S6" i="2"/>
  <c r="AQ4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M115" i="14"/>
  <c r="N123" i="14"/>
  <c r="N122" i="14"/>
  <c r="N124" i="14"/>
  <c r="M123" i="14"/>
  <c r="N113" i="14"/>
  <c r="M120" i="14"/>
  <c r="N111" i="14"/>
  <c r="M122" i="14"/>
  <c r="B66" i="34"/>
  <c r="B65" i="34"/>
  <c r="AU27" i="2"/>
  <c r="M119" i="14"/>
  <c r="H27" i="23"/>
  <c r="AG28" i="2"/>
  <c r="N114" i="14"/>
  <c r="AU28" i="2"/>
  <c r="M114" i="14"/>
  <c r="W28" i="2"/>
  <c r="M124" i="14"/>
  <c r="N121" i="14"/>
  <c r="B67" i="34"/>
  <c r="N119" i="14"/>
  <c r="M113" i="14"/>
  <c r="N115" i="14"/>
  <c r="G27" i="23"/>
  <c r="W27" i="2"/>
  <c r="N110" i="14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20" i="14"/>
  <c r="M112" i="14"/>
  <c r="D139" i="23"/>
  <c r="N112" i="14"/>
  <c r="M121" i="14"/>
  <c r="M110" i="14"/>
  <c r="D75" i="23"/>
  <c r="E139" i="23"/>
  <c r="M111" i="14"/>
  <c r="E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G34" i="2"/>
  <c r="Q36" i="2"/>
  <c r="AT35" i="2"/>
  <c r="AC39" i="2"/>
  <c r="AB39" i="2"/>
  <c r="L11" i="2"/>
  <c r="AM28" i="2"/>
  <c r="K28" i="2"/>
  <c r="AJ16" i="2"/>
  <c r="L125" i="14"/>
  <c r="N15" i="2"/>
  <c r="H27" i="2"/>
  <c r="AN12" i="2"/>
  <c r="AI6" i="2"/>
  <c r="L118" i="14"/>
  <c r="G22" i="23"/>
  <c r="L40" i="2"/>
  <c r="J41" i="2"/>
  <c r="AQ36" i="2"/>
  <c r="AT36" i="2"/>
  <c r="E10" i="2"/>
  <c r="N4" i="2"/>
  <c r="K128" i="14"/>
  <c r="J31" i="2"/>
  <c r="M15" i="2"/>
  <c r="AA4" i="2"/>
  <c r="AF41" i="2"/>
  <c r="AN16" i="2"/>
  <c r="AO39" i="2"/>
  <c r="AQ28" i="2"/>
  <c r="L10" i="2"/>
  <c r="B22" i="34"/>
  <c r="AH27" i="2"/>
  <c r="AD18" i="2"/>
  <c r="AN33" i="2"/>
  <c r="AQ39" i="2"/>
  <c r="L16" i="2"/>
  <c r="F11" i="2"/>
  <c r="AM8" i="2"/>
  <c r="J15" i="2"/>
  <c r="M12" i="2"/>
  <c r="AP9" i="2"/>
  <c r="AT16" i="2"/>
  <c r="AG18" i="2"/>
  <c r="N17" i="2"/>
  <c r="AD33" i="2"/>
  <c r="AF28" i="2"/>
  <c r="AP6" i="2"/>
  <c r="AO9" i="2"/>
  <c r="AA10" i="2"/>
  <c r="V10" i="2"/>
  <c r="AT27" i="2"/>
  <c r="AB42" i="2"/>
  <c r="B19" i="34"/>
  <c r="AM37" i="2"/>
  <c r="S37" i="2"/>
  <c r="AO11" i="2"/>
  <c r="AJ37" i="2"/>
  <c r="AD37" i="2"/>
  <c r="AA31" i="2"/>
  <c r="C34" i="2"/>
  <c r="I40" i="2"/>
  <c r="AL11" i="2"/>
  <c r="AO6" i="2"/>
  <c r="AP32" i="2"/>
  <c r="L6" i="2"/>
  <c r="V14" i="2"/>
  <c r="H36" i="2"/>
  <c r="AD4" i="2"/>
  <c r="O18" i="2"/>
  <c r="AM41" i="2"/>
  <c r="O28" i="2"/>
  <c r="P28" i="2"/>
  <c r="K9" i="2"/>
  <c r="AC18" i="2"/>
  <c r="D9" i="2"/>
  <c r="AC30" i="2"/>
  <c r="AB15" i="2"/>
  <c r="AC6" i="2"/>
  <c r="C9" i="2"/>
  <c r="AL33" i="2"/>
  <c r="AB38" i="2"/>
  <c r="G15" i="2"/>
  <c r="AM39" i="2"/>
  <c r="J10" i="2"/>
  <c r="AB37" i="2"/>
  <c r="R35" i="2"/>
  <c r="P39" i="2"/>
  <c r="G33" i="2"/>
  <c r="J38" i="2"/>
  <c r="AP33" i="2"/>
  <c r="S27" i="2"/>
  <c r="B50" i="34"/>
  <c r="B14" i="34"/>
  <c r="AK10" i="2"/>
  <c r="AJ38" i="2"/>
  <c r="G14" i="23"/>
  <c r="K117" i="14"/>
  <c r="P16" i="2"/>
  <c r="M31" i="2"/>
  <c r="AE8" i="2"/>
  <c r="P40" i="2"/>
  <c r="K33" i="2"/>
  <c r="J40" i="2"/>
  <c r="AE12" i="2"/>
  <c r="K15" i="2"/>
  <c r="AA14" i="2"/>
  <c r="AM4" i="2"/>
  <c r="K7" i="2"/>
  <c r="AQ37" i="2"/>
  <c r="G18" i="2"/>
  <c r="V27" i="2"/>
  <c r="R33" i="2"/>
  <c r="AL7" i="2"/>
  <c r="Q28" i="2"/>
  <c r="G7" i="2"/>
  <c r="R8" i="2"/>
  <c r="N8" i="2"/>
  <c r="E9" i="2"/>
  <c r="P34" i="2"/>
  <c r="Q16" i="2"/>
  <c r="N3" i="2"/>
  <c r="AM11" i="2"/>
  <c r="B18" i="34"/>
  <c r="R4" i="2"/>
  <c r="J27" i="2"/>
  <c r="AN36" i="2"/>
  <c r="AD28" i="2"/>
  <c r="AT37" i="2"/>
  <c r="H15" i="23"/>
  <c r="I18" i="2"/>
  <c r="F28" i="2"/>
  <c r="AN41" i="2"/>
  <c r="C7" i="2"/>
  <c r="I31" i="2"/>
  <c r="AM10" i="2"/>
  <c r="O12" i="2"/>
  <c r="N9" i="2"/>
  <c r="I28" i="2"/>
  <c r="I16" i="2"/>
  <c r="H3" i="2"/>
  <c r="AK6" i="2"/>
  <c r="AP27" i="2"/>
  <c r="AB35" i="2"/>
  <c r="I15" i="2"/>
  <c r="G39" i="2"/>
  <c r="AF38" i="2"/>
  <c r="N127" i="14"/>
  <c r="AD35" i="2"/>
  <c r="AH12" i="2"/>
  <c r="V41" i="2"/>
  <c r="M18" i="2"/>
  <c r="AI11" i="2"/>
  <c r="H6" i="2"/>
  <c r="B11" i="34"/>
  <c r="N6" i="2"/>
  <c r="C18" i="2"/>
  <c r="AM15" i="2"/>
  <c r="AQ32" i="2"/>
  <c r="AO37" i="2"/>
  <c r="K18" i="2"/>
  <c r="AK4" i="2"/>
  <c r="V11" i="2"/>
  <c r="AJ4" i="2"/>
  <c r="M128" i="14"/>
  <c r="M7" i="2"/>
  <c r="N28" i="2"/>
  <c r="B64" i="34"/>
  <c r="AP40" i="2"/>
  <c r="AC38" i="2"/>
  <c r="AI41" i="2"/>
  <c r="F6" i="2"/>
  <c r="AH30" i="2"/>
  <c r="AO38" i="2"/>
  <c r="AJ15" i="2"/>
  <c r="AN30" i="2"/>
  <c r="C4" i="2"/>
  <c r="M33" i="2"/>
  <c r="M27" i="2"/>
  <c r="P11" i="2"/>
  <c r="AM12" i="2"/>
  <c r="J37" i="2"/>
  <c r="V38" i="2"/>
  <c r="I9" i="2"/>
  <c r="AE18" i="2"/>
  <c r="AF10" i="2"/>
  <c r="V37" i="2"/>
  <c r="AF4" i="2"/>
  <c r="AK13" i="2"/>
  <c r="AG11" i="2"/>
  <c r="AH37" i="2"/>
  <c r="V30" i="2"/>
  <c r="AL12" i="2"/>
  <c r="AK7" i="2"/>
  <c r="E11" i="2"/>
  <c r="AI8" i="2"/>
  <c r="AT40" i="2"/>
  <c r="AT38" i="2"/>
  <c r="AN28" i="2"/>
  <c r="E27" i="2"/>
  <c r="H14" i="23"/>
  <c r="B49" i="34"/>
  <c r="H8" i="2"/>
  <c r="Q3" i="2"/>
  <c r="AE42" i="2"/>
  <c r="G41" i="2"/>
  <c r="F14" i="2"/>
  <c r="D3" i="2"/>
  <c r="D36" i="2"/>
  <c r="K11" i="2"/>
  <c r="AB12" i="2"/>
  <c r="O14" i="2"/>
  <c r="S35" i="2"/>
  <c r="AL39" i="2"/>
  <c r="AC32" i="2"/>
  <c r="R28" i="2"/>
  <c r="AA32" i="2"/>
  <c r="AE6" i="2"/>
  <c r="AP35" i="2"/>
  <c r="L14" i="2"/>
  <c r="J11" i="2"/>
  <c r="AD6" i="2"/>
  <c r="AO35" i="2"/>
  <c r="K42" i="2"/>
  <c r="C10" i="2"/>
  <c r="F15" i="2"/>
  <c r="AB30" i="2"/>
  <c r="I39" i="2"/>
  <c r="K37" i="2"/>
  <c r="O30" i="2"/>
  <c r="AI35" i="2"/>
  <c r="H12" i="2"/>
  <c r="AF35" i="2"/>
  <c r="S30" i="2"/>
  <c r="Q9" i="2"/>
  <c r="O41" i="2"/>
  <c r="AE7" i="2"/>
  <c r="S34" i="2"/>
  <c r="AO41" i="2"/>
  <c r="F4" i="2"/>
  <c r="AM42" i="2"/>
  <c r="J7" i="2"/>
  <c r="G4" i="2"/>
  <c r="V15" i="2"/>
  <c r="F7" i="2"/>
  <c r="D11" i="2"/>
  <c r="R15" i="2"/>
  <c r="D6" i="2"/>
  <c r="AA9" i="2"/>
  <c r="E6" i="2"/>
  <c r="P8" i="2"/>
  <c r="C37" i="2"/>
  <c r="AK39" i="2"/>
  <c r="M39" i="2"/>
  <c r="AK41" i="2"/>
  <c r="AT30" i="2"/>
  <c r="AJ28" i="2"/>
  <c r="N39" i="2"/>
  <c r="AN38" i="2"/>
  <c r="AL16" i="2"/>
  <c r="D12" i="2"/>
  <c r="AA40" i="2"/>
  <c r="AC7" i="2"/>
  <c r="R36" i="2"/>
  <c r="AL32" i="2"/>
  <c r="AF8" i="2"/>
  <c r="AD16" i="2"/>
  <c r="AA15" i="2"/>
  <c r="G15" i="23"/>
  <c r="L36" i="2"/>
  <c r="AF7" i="2"/>
  <c r="B54" i="34"/>
  <c r="J17" i="2"/>
  <c r="AG31" i="2"/>
  <c r="C15" i="2"/>
  <c r="AD9" i="2"/>
  <c r="AC34" i="2"/>
  <c r="L32" i="2"/>
  <c r="G10" i="2"/>
  <c r="AH16" i="2"/>
  <c r="AN31" i="2"/>
  <c r="AC33" i="2"/>
  <c r="AH8" i="2"/>
  <c r="B12" i="34"/>
  <c r="Q34" i="2"/>
  <c r="N38" i="2"/>
  <c r="F32" i="2"/>
  <c r="G9" i="2"/>
  <c r="AP10" i="2"/>
  <c r="K126" i="14"/>
  <c r="AL35" i="2"/>
  <c r="AB8" i="2"/>
  <c r="O7" i="2"/>
  <c r="AK11" i="2"/>
  <c r="H4" i="2"/>
  <c r="AD10" i="2"/>
  <c r="AF18" i="2"/>
  <c r="L27" i="2"/>
  <c r="AB10" i="2"/>
  <c r="AI33" i="2"/>
  <c r="N40" i="2"/>
  <c r="AO40" i="2"/>
  <c r="B55" i="34"/>
  <c r="C39" i="2"/>
  <c r="AE28" i="2"/>
  <c r="G37" i="2"/>
  <c r="N13" i="2"/>
  <c r="AT10" i="2"/>
  <c r="M34" i="2"/>
  <c r="AP7" i="2"/>
  <c r="AT9" i="2"/>
  <c r="V39" i="2"/>
  <c r="E39" i="2"/>
  <c r="Q6" i="2"/>
  <c r="AT7" i="2"/>
  <c r="AE31" i="2"/>
  <c r="G40" i="2"/>
  <c r="AT11" i="2"/>
  <c r="M116" i="14"/>
  <c r="B61" i="34"/>
  <c r="B52" i="34"/>
  <c r="V36" i="2"/>
  <c r="Q7" i="2"/>
  <c r="B20" i="34"/>
  <c r="D38" i="2"/>
  <c r="G16" i="2"/>
  <c r="AF31" i="2"/>
  <c r="AI10" i="2"/>
  <c r="N31" i="2"/>
  <c r="AG35" i="2"/>
  <c r="AJ3" i="2"/>
  <c r="H15" i="2"/>
  <c r="H35" i="2"/>
  <c r="AA6" i="2"/>
  <c r="I42" i="2"/>
  <c r="V9" i="2"/>
  <c r="AD36" i="2"/>
  <c r="AK14" i="2"/>
  <c r="AH42" i="2"/>
  <c r="AJ7" i="2"/>
  <c r="AD31" i="2"/>
  <c r="AQ40" i="2"/>
  <c r="S33" i="2"/>
  <c r="M40" i="2"/>
  <c r="AF34" i="2"/>
  <c r="AE15" i="2"/>
  <c r="Q8" i="2"/>
  <c r="P9" i="2"/>
  <c r="AK34" i="2"/>
  <c r="B15" i="34"/>
  <c r="H42" i="2"/>
  <c r="P38" i="2"/>
  <c r="K41" i="2"/>
  <c r="K14" i="2"/>
  <c r="AC36" i="2"/>
  <c r="AC42" i="2"/>
  <c r="AB32" i="2"/>
  <c r="E36" i="2"/>
  <c r="AG32" i="2"/>
  <c r="N16" i="2"/>
  <c r="G17" i="2"/>
  <c r="AN9" i="2"/>
  <c r="O27" i="2"/>
  <c r="N14" i="2"/>
  <c r="L4" i="2"/>
  <c r="F37" i="2"/>
  <c r="D40" i="2"/>
  <c r="AN34" i="2"/>
  <c r="AH28" i="2"/>
  <c r="H28" i="2"/>
  <c r="AP4" i="2"/>
  <c r="AB17" i="2"/>
  <c r="N117" i="14"/>
  <c r="G3" i="2"/>
  <c r="AK18" i="2"/>
  <c r="S31" i="2"/>
  <c r="AJ40" i="2"/>
  <c r="G36" i="2"/>
  <c r="V40" i="2"/>
  <c r="L18" i="2"/>
  <c r="V16" i="2"/>
  <c r="AO36" i="2"/>
  <c r="AG36" i="2"/>
  <c r="K17" i="2"/>
  <c r="M126" i="14"/>
  <c r="AH14" i="2"/>
  <c r="L38" i="2"/>
  <c r="AK40" i="2"/>
  <c r="E14" i="2"/>
  <c r="AH15" i="2"/>
  <c r="H37" i="2"/>
  <c r="C38" i="2"/>
  <c r="AF15" i="2"/>
  <c r="E31" i="2"/>
  <c r="G16" i="23"/>
  <c r="O16" i="2"/>
  <c r="F27" i="2"/>
  <c r="F12" i="2"/>
  <c r="M30" i="2"/>
  <c r="AM30" i="2"/>
  <c r="AL6" i="2"/>
  <c r="AC16" i="2"/>
  <c r="L126" i="14"/>
  <c r="AJ13" i="2"/>
  <c r="B17" i="34"/>
  <c r="F41" i="2"/>
  <c r="AT6" i="2"/>
  <c r="I4" i="2"/>
  <c r="H22" i="23"/>
  <c r="R41" i="2"/>
  <c r="AE39" i="2"/>
  <c r="AC37" i="2"/>
  <c r="K116" i="14"/>
  <c r="AI31" i="2"/>
  <c r="Q35" i="2"/>
  <c r="H33" i="2"/>
  <c r="B23" i="34"/>
  <c r="M8" i="2"/>
  <c r="Q10" i="2"/>
  <c r="AE35" i="2"/>
  <c r="N36" i="2"/>
  <c r="AC13" i="2"/>
  <c r="AL37" i="2"/>
  <c r="AL4" i="2"/>
  <c r="D37" i="2"/>
  <c r="AC40" i="2"/>
  <c r="L9" i="2"/>
  <c r="O35" i="2"/>
  <c r="AB13" i="2"/>
  <c r="J8" i="2"/>
  <c r="Q4" i="2"/>
  <c r="AH32" i="2"/>
  <c r="P7" i="2"/>
  <c r="H38" i="2"/>
  <c r="AO10" i="2"/>
  <c r="AD11" i="2"/>
  <c r="L12" i="2"/>
  <c r="AM27" i="2"/>
  <c r="F36" i="2"/>
  <c r="AI40" i="2"/>
  <c r="I37" i="2"/>
  <c r="V12" i="2"/>
  <c r="C16" i="2"/>
  <c r="G31" i="2"/>
  <c r="R3" i="2"/>
  <c r="C31" i="2"/>
  <c r="M37" i="2"/>
  <c r="I8" i="2"/>
  <c r="AG13" i="2"/>
  <c r="R14" i="2"/>
  <c r="B63" i="34"/>
  <c r="AH17" i="2"/>
  <c r="AD41" i="2"/>
  <c r="AM38" i="2"/>
  <c r="J3" i="2"/>
  <c r="AI18" i="2"/>
  <c r="G14" i="2"/>
  <c r="V42" i="2"/>
  <c r="AA13" i="2"/>
  <c r="AH35" i="2"/>
  <c r="AA30" i="2"/>
  <c r="H31" i="2"/>
  <c r="AH3" i="2"/>
  <c r="AO32" i="2"/>
  <c r="L128" i="14"/>
  <c r="K32" i="2"/>
  <c r="AE41" i="2"/>
  <c r="AN27" i="2"/>
  <c r="AK31" i="2"/>
  <c r="M11" i="2"/>
  <c r="R10" i="2"/>
  <c r="D15" i="2"/>
  <c r="E34" i="2"/>
  <c r="R18" i="2"/>
  <c r="AO4" i="2"/>
  <c r="O39" i="2"/>
  <c r="O37" i="2"/>
  <c r="AB9" i="2"/>
  <c r="O6" i="2"/>
  <c r="J42" i="2"/>
  <c r="C33" i="2"/>
  <c r="AL41" i="2"/>
  <c r="AM34" i="2"/>
  <c r="AJ18" i="2"/>
  <c r="C17" i="2"/>
  <c r="V7" i="2"/>
  <c r="I35" i="2"/>
  <c r="Q33" i="2"/>
  <c r="H17" i="2"/>
  <c r="AM3" i="2"/>
  <c r="AE11" i="2"/>
  <c r="R6" i="2"/>
  <c r="L31" i="2"/>
  <c r="K8" i="2"/>
  <c r="AB27" i="2"/>
  <c r="G8" i="2"/>
  <c r="AM33" i="2"/>
  <c r="S32" i="2"/>
  <c r="Q18" i="2"/>
  <c r="AK32" i="2"/>
  <c r="O4" i="2"/>
  <c r="AD32" i="2"/>
  <c r="AI34" i="2"/>
  <c r="AE33" i="2"/>
  <c r="AP8" i="2"/>
  <c r="G11" i="2"/>
  <c r="M127" i="14"/>
  <c r="I17" i="2"/>
  <c r="E13" i="2"/>
  <c r="R7" i="2"/>
  <c r="AJ31" i="2"/>
  <c r="F39" i="2"/>
  <c r="AE38" i="2"/>
  <c r="L28" i="2"/>
  <c r="Q40" i="2"/>
  <c r="P42" i="2"/>
  <c r="AK12" i="2"/>
  <c r="AO12" i="2"/>
  <c r="AJ42" i="2"/>
  <c r="J39" i="2"/>
  <c r="P27" i="2"/>
  <c r="V8" i="2"/>
  <c r="AB34" i="2"/>
  <c r="L33" i="2"/>
  <c r="F13" i="2"/>
  <c r="F16" i="2"/>
  <c r="D30" i="2"/>
  <c r="K27" i="2"/>
  <c r="I33" i="2"/>
  <c r="J36" i="2"/>
  <c r="AD30" i="2"/>
  <c r="N11" i="2"/>
  <c r="E32" i="2"/>
  <c r="AC31" i="2"/>
  <c r="AJ41" i="2"/>
  <c r="AN40" i="2"/>
  <c r="AB6" i="2"/>
  <c r="AD39" i="2"/>
  <c r="AG40" i="2"/>
  <c r="AD27" i="2"/>
  <c r="AQ35" i="2"/>
  <c r="J18" i="2"/>
  <c r="AA36" i="2"/>
  <c r="N116" i="14"/>
  <c r="G35" i="2"/>
  <c r="AD42" i="2"/>
  <c r="E18" i="2"/>
  <c r="R16" i="2"/>
  <c r="AT28" i="2"/>
  <c r="AG38" i="2"/>
  <c r="K16" i="2"/>
  <c r="AE9" i="2"/>
  <c r="AT15" i="2"/>
  <c r="S40" i="2"/>
  <c r="K127" i="14"/>
  <c r="AH11" i="2"/>
  <c r="P17" i="2"/>
  <c r="AH7" i="2"/>
  <c r="AF40" i="2"/>
  <c r="K10" i="2"/>
  <c r="AM18" i="2"/>
  <c r="AD3" i="2"/>
  <c r="H16" i="23"/>
  <c r="AM16" i="2"/>
  <c r="H16" i="2"/>
  <c r="R37" i="2"/>
  <c r="AG6" i="2"/>
  <c r="AN3" i="2"/>
  <c r="AK36" i="2"/>
  <c r="I6" i="2"/>
  <c r="K36" i="2"/>
  <c r="AN4" i="2"/>
  <c r="AN39" i="2"/>
  <c r="O32" i="2"/>
  <c r="AF11" i="2"/>
  <c r="L116" i="14"/>
  <c r="AI3" i="2"/>
  <c r="E37" i="2"/>
  <c r="H10" i="2"/>
  <c r="AH41" i="2"/>
  <c r="AE4" i="2"/>
  <c r="AA39" i="2"/>
  <c r="AA42" i="2"/>
  <c r="AT34" i="2"/>
  <c r="O15" i="2"/>
  <c r="K35" i="2"/>
  <c r="D7" i="2"/>
  <c r="R27" i="2"/>
  <c r="C14" i="2"/>
  <c r="G42" i="2"/>
  <c r="J32" i="2"/>
  <c r="I32" i="2"/>
  <c r="K3" i="2"/>
  <c r="C13" i="2"/>
  <c r="AI12" i="2"/>
  <c r="AG30" i="2"/>
  <c r="F40" i="2"/>
  <c r="E15" i="2"/>
  <c r="M14" i="2"/>
  <c r="AG37" i="2"/>
  <c r="O36" i="2"/>
  <c r="N42" i="2"/>
  <c r="M35" i="2"/>
  <c r="O13" i="2"/>
  <c r="J12" i="2"/>
  <c r="P37" i="2"/>
  <c r="AA35" i="2"/>
  <c r="V4" i="2"/>
  <c r="AD14" i="2"/>
  <c r="AF16" i="2"/>
  <c r="E7" i="2"/>
  <c r="AT39" i="2"/>
  <c r="AO17" i="2"/>
  <c r="S38" i="2"/>
  <c r="AJ11" i="2"/>
  <c r="AL9" i="2"/>
  <c r="S28" i="2"/>
  <c r="AT32" i="2"/>
  <c r="AL3" i="2"/>
  <c r="AL13" i="2"/>
  <c r="AO14" i="2"/>
  <c r="AK9" i="2"/>
  <c r="L34" i="2"/>
  <c r="C32" i="2"/>
  <c r="L117" i="14"/>
  <c r="AA28" i="2"/>
  <c r="H34" i="2"/>
  <c r="AL17" i="2"/>
  <c r="N41" i="2"/>
  <c r="L7" i="2"/>
  <c r="P15" i="2"/>
  <c r="M4" i="2"/>
  <c r="P30" i="2"/>
  <c r="AF33" i="2"/>
  <c r="AP38" i="2"/>
  <c r="K30" i="2"/>
  <c r="H40" i="2"/>
  <c r="Q41" i="2"/>
  <c r="AN15" i="2"/>
  <c r="AA12" i="2"/>
  <c r="G30" i="2"/>
  <c r="R9" i="2"/>
  <c r="AC15" i="2"/>
  <c r="H32" i="2"/>
  <c r="AC17" i="2"/>
  <c r="AD38" i="2"/>
  <c r="O38" i="2"/>
  <c r="AE40" i="2"/>
  <c r="AJ17" i="2"/>
  <c r="Q14" i="2"/>
  <c r="C11" i="2"/>
  <c r="O34" i="2"/>
  <c r="AB33" i="2"/>
  <c r="AO15" i="2"/>
  <c r="AN8" i="2"/>
  <c r="I13" i="2"/>
  <c r="M118" i="14"/>
  <c r="AQ38" i="2"/>
  <c r="AK38" i="2"/>
  <c r="AJ9" i="2"/>
  <c r="AH38" i="2"/>
  <c r="E42" i="2"/>
  <c r="AA11" i="2"/>
  <c r="AC10" i="2"/>
  <c r="AL42" i="2"/>
  <c r="AB36" i="2"/>
  <c r="AL31" i="2"/>
  <c r="D39" i="2"/>
  <c r="K13" i="2"/>
  <c r="E28" i="2"/>
  <c r="AD15" i="2"/>
  <c r="AG16" i="2"/>
  <c r="I10" i="2"/>
  <c r="AF30" i="2"/>
  <c r="AB18" i="2"/>
  <c r="C41" i="2"/>
  <c r="AK35" i="2"/>
  <c r="S41" i="2"/>
  <c r="N18" i="2"/>
  <c r="AG7" i="2"/>
  <c r="F38" i="2"/>
  <c r="Q30" i="2"/>
  <c r="AT42" i="2"/>
  <c r="AD40" i="2"/>
  <c r="J6" i="2"/>
  <c r="M3" i="2"/>
  <c r="V13" i="2"/>
  <c r="AN10" i="2"/>
  <c r="P31" i="2"/>
  <c r="Q37" i="2"/>
  <c r="K4" i="2"/>
  <c r="N126" i="14"/>
  <c r="AM40" i="2"/>
  <c r="N118" i="14"/>
  <c r="AF37" i="2"/>
  <c r="AB14" i="2"/>
  <c r="AJ30" i="2"/>
  <c r="AJ12" i="2"/>
  <c r="K40" i="2"/>
  <c r="G6" i="2"/>
  <c r="AP17" i="2"/>
  <c r="Q39" i="2"/>
  <c r="AG15" i="2"/>
  <c r="R12" i="2"/>
  <c r="L35" i="2"/>
  <c r="M13" i="2"/>
  <c r="M125" i="14"/>
  <c r="AF27" i="2"/>
  <c r="V34" i="2"/>
  <c r="D17" i="2"/>
  <c r="D18" i="2"/>
  <c r="B21" i="34"/>
  <c r="H20" i="23"/>
  <c r="AI13" i="2"/>
  <c r="AP14" i="2"/>
  <c r="AO18" i="2"/>
  <c r="P32" i="2"/>
  <c r="I36" i="2"/>
  <c r="AI28" i="2"/>
  <c r="AJ34" i="2"/>
  <c r="AM36" i="2"/>
  <c r="AG14" i="2"/>
  <c r="AD13" i="2"/>
  <c r="S39" i="2"/>
  <c r="AI36" i="2"/>
  <c r="P10" i="2"/>
  <c r="J13" i="2"/>
  <c r="AQ34" i="2"/>
  <c r="AP37" i="2"/>
  <c r="F10" i="2"/>
  <c r="F8" i="2"/>
  <c r="C36" i="2"/>
  <c r="AB7" i="2"/>
  <c r="AH31" i="2"/>
  <c r="AN35" i="2"/>
  <c r="AO16" i="2"/>
  <c r="AG8" i="2"/>
  <c r="M38" i="2"/>
  <c r="AF3" i="2"/>
  <c r="AN13" i="2"/>
  <c r="L8" i="2"/>
  <c r="P4" i="2"/>
  <c r="E33" i="2"/>
  <c r="N129" i="14"/>
  <c r="V28" i="2"/>
  <c r="R30" i="2"/>
  <c r="D42" i="2"/>
  <c r="AO31" i="2"/>
  <c r="AB16" i="2"/>
  <c r="AI38" i="2"/>
  <c r="E41" i="2"/>
  <c r="K125" i="14"/>
  <c r="V18" i="2"/>
  <c r="C40" i="2"/>
  <c r="E12" i="2"/>
  <c r="H9" i="2"/>
  <c r="M9" i="2"/>
  <c r="AA17" i="2"/>
  <c r="AT18" i="2"/>
  <c r="AT4" i="2"/>
  <c r="AP31" i="2"/>
  <c r="J30" i="2"/>
  <c r="Q13" i="2"/>
  <c r="P3" i="2"/>
  <c r="AK15" i="2"/>
  <c r="M32" i="2"/>
  <c r="I3" i="2"/>
  <c r="AK17" i="2"/>
  <c r="AH33" i="2"/>
  <c r="AL18" i="2"/>
  <c r="AO13" i="2"/>
  <c r="L41" i="2"/>
  <c r="AH6" i="2"/>
  <c r="AN11" i="2"/>
  <c r="AE37" i="2"/>
  <c r="C6" i="2"/>
  <c r="D33" i="2"/>
  <c r="H18" i="2"/>
  <c r="K39" i="2"/>
  <c r="AB11" i="2"/>
  <c r="AE34" i="2"/>
  <c r="AA18" i="2"/>
  <c r="AL10" i="2"/>
  <c r="F35" i="2"/>
  <c r="AK37" i="2"/>
  <c r="S36" i="2"/>
  <c r="AA16" i="2"/>
  <c r="AP39" i="2"/>
  <c r="S42" i="2"/>
  <c r="O8" i="2"/>
  <c r="B8" i="34"/>
  <c r="I14" i="2"/>
  <c r="AI9" i="2"/>
  <c r="AL15" i="2"/>
  <c r="AJ39" i="2"/>
  <c r="K34" i="2"/>
  <c r="B58" i="34"/>
  <c r="AB31" i="2"/>
  <c r="G20" i="23"/>
  <c r="AG41" i="2"/>
  <c r="B59" i="34"/>
  <c r="AJ32" i="2"/>
  <c r="AE16" i="2"/>
  <c r="I38" i="2"/>
  <c r="AG27" i="2"/>
  <c r="G34" i="2"/>
  <c r="AO34" i="2"/>
  <c r="M28" i="2"/>
  <c r="AI7" i="2"/>
  <c r="AT14" i="2"/>
  <c r="M6" i="2"/>
  <c r="H7" i="2"/>
  <c r="AI32" i="2"/>
  <c r="N27" i="2"/>
  <c r="P36" i="2"/>
  <c r="AN17" i="2"/>
  <c r="AK33" i="2"/>
  <c r="F31" i="2"/>
  <c r="F3" i="2"/>
  <c r="AJ8" i="2"/>
  <c r="AQ42" i="2"/>
  <c r="AI42" i="2"/>
  <c r="P14" i="2"/>
  <c r="AJ27" i="2"/>
  <c r="AQ33" i="2"/>
  <c r="AI27" i="2"/>
  <c r="D4" i="2"/>
  <c r="N30" i="2"/>
  <c r="AT33" i="2"/>
  <c r="J34" i="2"/>
  <c r="Q27" i="2"/>
  <c r="D27" i="2"/>
  <c r="D13" i="2"/>
  <c r="M10" i="2"/>
  <c r="AP11" i="2"/>
  <c r="P18" i="2"/>
  <c r="AD12" i="2"/>
  <c r="G27" i="2"/>
  <c r="AE27" i="2"/>
  <c r="AI4" i="2"/>
  <c r="AC27" i="2"/>
  <c r="AA7" i="2"/>
  <c r="R31" i="2"/>
  <c r="E40" i="2"/>
  <c r="AF13" i="2"/>
  <c r="Q17" i="2"/>
  <c r="AI17" i="2"/>
  <c r="AJ6" i="2"/>
  <c r="AC12" i="2"/>
  <c r="AC4" i="2"/>
  <c r="D41" i="2"/>
  <c r="O42" i="2"/>
  <c r="P6" i="2"/>
  <c r="B56" i="34"/>
  <c r="AH4" i="2"/>
  <c r="AC41" i="2"/>
  <c r="C28" i="2"/>
  <c r="B53" i="34"/>
  <c r="O11" i="2"/>
  <c r="R34" i="2"/>
  <c r="AB3" i="2"/>
  <c r="K129" i="14"/>
  <c r="F34" i="2"/>
  <c r="Q12" i="2"/>
  <c r="E17" i="2"/>
  <c r="AP3" i="2"/>
  <c r="C3" i="2"/>
  <c r="AL38" i="2"/>
  <c r="AP36" i="2"/>
  <c r="AN32" i="2"/>
  <c r="AF39" i="2"/>
  <c r="AO27" i="2"/>
  <c r="AA37" i="2"/>
  <c r="AE10" i="2"/>
  <c r="E16" i="2"/>
  <c r="AD7" i="2"/>
  <c r="I27" i="2"/>
  <c r="AN7" i="2"/>
  <c r="AT12" i="2"/>
  <c r="AP42" i="2"/>
  <c r="H39" i="2"/>
  <c r="AI37" i="2"/>
  <c r="AL14" i="2"/>
  <c r="O40" i="2"/>
  <c r="AF36" i="2"/>
  <c r="P35" i="2"/>
  <c r="K31" i="2"/>
  <c r="V31" i="2"/>
  <c r="F30" i="2"/>
  <c r="D34" i="2"/>
  <c r="N128" i="14"/>
  <c r="AG33" i="2"/>
  <c r="AE36" i="2"/>
  <c r="AJ36" i="2"/>
  <c r="N37" i="2"/>
  <c r="AA41" i="2"/>
  <c r="I12" i="2"/>
  <c r="AL40" i="2"/>
  <c r="H11" i="2"/>
  <c r="L39" i="2"/>
  <c r="E8" i="2"/>
  <c r="B62" i="34"/>
  <c r="AC28" i="2"/>
  <c r="AE13" i="2"/>
  <c r="L15" i="2"/>
  <c r="AK27" i="2"/>
  <c r="N125" i="14"/>
  <c r="V32" i="2"/>
  <c r="AJ14" i="2"/>
  <c r="AA8" i="2"/>
  <c r="R11" i="2"/>
  <c r="D28" i="2"/>
  <c r="N10" i="2"/>
  <c r="AF42" i="2"/>
  <c r="B10" i="34"/>
  <c r="B57" i="34"/>
  <c r="B60" i="34"/>
  <c r="G28" i="2"/>
  <c r="D35" i="2"/>
  <c r="AH10" i="2"/>
  <c r="AI30" i="2"/>
  <c r="E38" i="2"/>
  <c r="I41" i="2"/>
  <c r="D10" i="2"/>
  <c r="K6" i="2"/>
  <c r="AM32" i="2"/>
  <c r="R32" i="2"/>
  <c r="AT17" i="2"/>
  <c r="AC9" i="2"/>
  <c r="AQ31" i="2"/>
  <c r="AE17" i="2"/>
  <c r="D31" i="2"/>
  <c r="AM35" i="2"/>
  <c r="AB4" i="2"/>
  <c r="F18" i="2"/>
  <c r="L37" i="2"/>
  <c r="AA33" i="2"/>
  <c r="AQ27" i="2"/>
  <c r="P12" i="2"/>
  <c r="AO42" i="2"/>
  <c r="AE14" i="2"/>
  <c r="Q38" i="2"/>
  <c r="AC35" i="2"/>
  <c r="R39" i="2"/>
  <c r="AK28" i="2"/>
  <c r="L17" i="2"/>
  <c r="E30" i="2"/>
  <c r="E3" i="2"/>
  <c r="O10" i="2"/>
  <c r="H41" i="2"/>
  <c r="R17" i="2"/>
  <c r="L30" i="2"/>
  <c r="M41" i="2"/>
  <c r="B13" i="34"/>
  <c r="J4" i="2"/>
  <c r="AA27" i="2"/>
  <c r="AK8" i="2"/>
  <c r="AA34" i="2"/>
  <c r="K38" i="2"/>
  <c r="AN6" i="2"/>
  <c r="I11" i="2"/>
  <c r="AF14" i="2"/>
  <c r="AD8" i="2"/>
  <c r="AP12" i="2"/>
  <c r="AH39" i="2"/>
  <c r="M36" i="2"/>
  <c r="J28" i="2"/>
  <c r="M42" i="2"/>
  <c r="F17" i="2"/>
  <c r="AM17" i="2"/>
  <c r="M117" i="14"/>
  <c r="Q15" i="2"/>
  <c r="AG3" i="2"/>
  <c r="AM6" i="2"/>
  <c r="AI16" i="2"/>
  <c r="AI15" i="2"/>
  <c r="K12" i="2"/>
  <c r="P33" i="2"/>
  <c r="E35" i="2"/>
  <c r="AG4" i="2"/>
  <c r="AO33" i="2"/>
  <c r="AM13" i="2"/>
  <c r="P13" i="2"/>
  <c r="G12" i="2"/>
  <c r="AJ35" i="2"/>
  <c r="N34" i="2"/>
  <c r="Q11" i="2"/>
  <c r="B51" i="34"/>
  <c r="AP28" i="2"/>
  <c r="H14" i="2"/>
  <c r="N35" i="2"/>
  <c r="G21" i="23"/>
  <c r="AN18" i="2"/>
  <c r="P41" i="2"/>
  <c r="AF6" i="2"/>
  <c r="F42" i="2"/>
  <c r="AG42" i="2"/>
  <c r="AP30" i="2"/>
  <c r="AO8" i="2"/>
  <c r="D14" i="2"/>
  <c r="AT31" i="2"/>
  <c r="D32" i="2"/>
  <c r="AA38" i="2"/>
  <c r="AM14" i="2"/>
  <c r="AG39" i="2"/>
  <c r="G38" i="2"/>
  <c r="M17" i="2"/>
  <c r="AD17" i="2"/>
  <c r="J14" i="2"/>
  <c r="O17" i="2"/>
  <c r="I34" i="2"/>
  <c r="I7" i="2"/>
  <c r="C30" i="2"/>
  <c r="AH34" i="2"/>
  <c r="AH13" i="2"/>
  <c r="J9" i="2"/>
  <c r="AT13" i="2"/>
  <c r="AH40" i="2"/>
  <c r="AO30" i="2"/>
  <c r="J16" i="2"/>
  <c r="D8" i="2"/>
  <c r="AH18" i="2"/>
  <c r="AI14" i="2"/>
  <c r="L3" i="2"/>
  <c r="AO3" i="2"/>
  <c r="H30" i="2"/>
  <c r="AK16" i="2"/>
  <c r="AB41" i="2"/>
  <c r="R38" i="2"/>
  <c r="O33" i="2"/>
  <c r="AP18" i="2"/>
  <c r="AG17" i="2"/>
  <c r="AB28" i="2"/>
  <c r="L13" i="2"/>
  <c r="H13" i="2"/>
  <c r="AN42" i="2"/>
  <c r="AC8" i="2"/>
  <c r="C35" i="2"/>
  <c r="AL34" i="2"/>
  <c r="AJ33" i="2"/>
  <c r="AQ41" i="2"/>
  <c r="AF17" i="2"/>
  <c r="Q32" i="2"/>
  <c r="R42" i="2"/>
  <c r="AK3" i="2"/>
  <c r="AC3" i="2"/>
  <c r="AT41" i="2"/>
  <c r="AF12" i="2"/>
  <c r="H21" i="23"/>
  <c r="V35" i="2"/>
  <c r="N12" i="2"/>
  <c r="L42" i="2"/>
  <c r="F33" i="2"/>
  <c r="AL30" i="2"/>
  <c r="Q31" i="2"/>
  <c r="AK30" i="2"/>
  <c r="J35" i="2"/>
  <c r="AC11" i="2"/>
  <c r="AL27" i="2"/>
  <c r="AG10" i="2"/>
  <c r="I30" i="2"/>
  <c r="AA3" i="2"/>
  <c r="E4" i="2"/>
  <c r="O3" i="2"/>
  <c r="V6" i="2"/>
  <c r="AM31" i="2"/>
  <c r="AP16" i="2"/>
  <c r="R13" i="2"/>
  <c r="AN37" i="2"/>
  <c r="AC14" i="2"/>
  <c r="AQ30" i="2"/>
  <c r="AP34" i="2"/>
  <c r="AE32" i="2"/>
  <c r="D16" i="2"/>
  <c r="AK42" i="2"/>
  <c r="M129" i="14"/>
  <c r="AG12" i="2"/>
  <c r="B16" i="34"/>
  <c r="AL36" i="2"/>
  <c r="M16" i="2"/>
  <c r="V33" i="2"/>
  <c r="C42" i="2"/>
  <c r="F9" i="2"/>
  <c r="C12" i="2"/>
  <c r="AG9" i="2"/>
  <c r="AM7" i="2"/>
  <c r="AP13" i="2"/>
  <c r="AH36" i="2"/>
  <c r="L127" i="14"/>
  <c r="N32" i="2"/>
  <c r="AE30" i="2"/>
  <c r="AI39" i="2"/>
  <c r="R40" i="2"/>
  <c r="Q42" i="2"/>
  <c r="J33" i="2"/>
  <c r="AH9" i="2"/>
  <c r="AP41" i="2"/>
  <c r="L129" i="14"/>
  <c r="AB40" i="2"/>
  <c r="V17" i="2"/>
  <c r="G32" i="2"/>
  <c r="AE3" i="2"/>
  <c r="O9" i="2"/>
  <c r="AP15" i="2"/>
  <c r="AJ10" i="2"/>
  <c r="AL28" i="2"/>
  <c r="AN14" i="2"/>
  <c r="AO28" i="2"/>
  <c r="G13" i="2"/>
  <c r="AO7" i="2"/>
  <c r="O31" i="2"/>
  <c r="N7" i="2"/>
  <c r="C27" i="2"/>
  <c r="AF32" i="2"/>
  <c r="B9" i="34"/>
  <c r="AM9" i="2"/>
  <c r="AF9" i="2"/>
  <c r="N33" i="2"/>
  <c r="AL8" i="2"/>
  <c r="C8" i="2"/>
  <c r="AD34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D119" i="23"/>
  <c r="D245" i="23"/>
  <c r="D275" i="23"/>
  <c r="E37" i="23"/>
  <c r="B245" i="23"/>
  <c r="E274" i="23"/>
  <c r="D54" i="23"/>
  <c r="D277" i="23"/>
  <c r="D36" i="23"/>
  <c r="C37" i="23"/>
  <c r="C220" i="23"/>
  <c r="B214" i="23"/>
  <c r="E227" i="23"/>
  <c r="E280" i="23"/>
  <c r="D276" i="23"/>
  <c r="E34" i="23"/>
  <c r="B119" i="23"/>
  <c r="E276" i="23"/>
  <c r="C245" i="23"/>
  <c r="B235" i="23"/>
  <c r="D35" i="23"/>
  <c r="E119" i="23"/>
  <c r="E231" i="23"/>
  <c r="B54" i="23"/>
  <c r="C227" i="23"/>
  <c r="E277" i="23"/>
  <c r="C34" i="23"/>
  <c r="C235" i="23"/>
  <c r="D226" i="23"/>
  <c r="E275" i="23"/>
  <c r="E245" i="23"/>
  <c r="E35" i="23"/>
  <c r="E54" i="23"/>
  <c r="C35" i="23"/>
  <c r="B268" i="23"/>
  <c r="B227" i="23"/>
  <c r="E226" i="23"/>
  <c r="D37" i="23"/>
  <c r="B220" i="23"/>
  <c r="C228" i="23"/>
  <c r="D274" i="23"/>
  <c r="E235" i="23"/>
  <c r="B35" i="23"/>
  <c r="C214" i="23"/>
  <c r="D227" i="23"/>
  <c r="D280" i="23"/>
  <c r="E228" i="23"/>
  <c r="B231" i="23"/>
  <c r="C36" i="23"/>
  <c r="C119" i="23"/>
  <c r="C231" i="23"/>
  <c r="B226" i="23"/>
  <c r="D231" i="23"/>
  <c r="B34" i="23"/>
  <c r="D228" i="23"/>
  <c r="B228" i="23"/>
  <c r="B37" i="23"/>
  <c r="E36" i="23"/>
  <c r="D235" i="23"/>
  <c r="D34" i="23"/>
  <c r="C54" i="23"/>
  <c r="C226" i="23"/>
  <c r="C268" i="23"/>
  <c r="B36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C60" i="23"/>
  <c r="B187" i="23"/>
  <c r="D125" i="23"/>
  <c r="B60" i="23"/>
  <c r="E124" i="23"/>
  <c r="J3" i="33"/>
  <c r="B59" i="23"/>
  <c r="C125" i="23"/>
  <c r="J536" i="33"/>
  <c r="D124" i="23"/>
  <c r="J2" i="33"/>
  <c r="D60" i="23"/>
  <c r="E59" i="23"/>
  <c r="B188" i="23"/>
  <c r="E60" i="23"/>
  <c r="C188" i="23"/>
  <c r="C187" i="23"/>
  <c r="E125" i="23"/>
  <c r="B125" i="23"/>
  <c r="C124" i="23"/>
  <c r="C59" i="23"/>
  <c r="B124" i="23"/>
  <c r="D59" i="23"/>
  <c r="J535" i="3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M868" i="33" s="1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E240" i="23"/>
  <c r="B240" i="23"/>
  <c r="B241" i="23"/>
  <c r="C240" i="23"/>
  <c r="D240" i="23"/>
  <c r="C241" i="23"/>
  <c r="D241" i="23"/>
  <c r="E241" i="23"/>
  <c r="M791" i="33" l="1"/>
  <c r="M754" i="33"/>
  <c r="M660" i="33"/>
  <c r="M644" i="33"/>
  <c r="M919" i="33"/>
  <c r="M563" i="33"/>
  <c r="M671" i="33"/>
  <c r="M768" i="33"/>
  <c r="M788" i="33"/>
  <c r="M770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5" i="23"/>
  <c r="C153" i="23" s="1"/>
  <c r="C146" i="23"/>
  <c r="C152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B90" i="23"/>
  <c r="C170" i="23"/>
  <c r="C172" i="23" s="1"/>
  <c r="C89" i="23"/>
  <c r="C92" i="23" s="1"/>
  <c r="C94" i="23" s="1"/>
  <c r="C108" i="23"/>
  <c r="C110" i="23" s="1"/>
  <c r="B152" i="23"/>
  <c r="C154" i="23"/>
  <c r="C156" i="23" s="1"/>
  <c r="B151" i="23"/>
  <c r="B108" i="23"/>
  <c r="B110" i="23" s="1"/>
  <c r="B92" i="23"/>
  <c r="B94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R25" i="33" s="1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R137" i="33" s="1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R1017" i="33" s="1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R943" i="33" s="1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864" i="33" l="1"/>
  <c r="R424" i="33"/>
  <c r="S424" i="33" s="1"/>
  <c r="T424" i="33" s="1"/>
  <c r="R239" i="33"/>
  <c r="S239" i="33" s="1"/>
  <c r="T239" i="33" s="1"/>
  <c r="R368" i="33"/>
  <c r="S368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U211" i="33" s="1"/>
  <c r="V211" i="33" s="1"/>
  <c r="R975" i="33"/>
  <c r="S975" i="33" s="1"/>
  <c r="T975" i="33" s="1"/>
  <c r="R761" i="33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S943" i="33"/>
  <c r="T943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S25" i="33"/>
  <c r="U25" i="33" s="1"/>
  <c r="V25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S864" i="33"/>
  <c r="T864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S1017" i="33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T211" i="33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S761" i="33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S137" i="33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T401" i="33" l="1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N5" i="33"/>
  <c r="K10" i="33" l="1"/>
  <c r="K13" i="33"/>
  <c r="K11" i="33"/>
  <c r="L13" i="33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<sst xmlns="http://schemas.openxmlformats.org/spreadsheetml/2006/main" count="2721" uniqueCount="921">
  <si>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</si>
  <si>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</si>
  <si>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</si>
  <si>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</si>
  <si>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</si>
  <si>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</si>
  <si>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</si>
  <si>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</si>
  <si>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</si>
  <si>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</si>
  <si>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</si>
  <si>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</si>
  <si>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</si>
  <si>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</si>
  <si>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</si>
  <si>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</si>
  <si>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</si>
  <si>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</si>
  <si>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</si>
  <si>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</si>
  <si>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</si>
  <si>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</si>
  <si>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</si>
  <si>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</si>
  <si>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</si>
  <si>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</si>
  <si>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</si>
  <si>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</si>
  <si>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</si>
  <si>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</si>
  <si>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</si>
  <si>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</si>
  <si>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</si>
  <si>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</si>
  <si>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</si>
  <si>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</si>
  <si>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</si>
  <si>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</si>
  <si>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</si>
  <si>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</si>
  <si>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</si>
  <si>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</si>
  <si>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</si>
  <si>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</si>
  <si>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</si>
  <si>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</si>
  <si>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</si>
  <si>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</si>
  <si>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</si>
  <si>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</si>
  <si>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</si>
  <si>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</si>
  <si>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</si>
  <si>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</si>
  <si>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</si>
  <si>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</si>
  <si>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</si>
  <si>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</si>
  <si>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</si>
  <si>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</si>
  <si>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</si>
  <si>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</si>
  <si>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</si>
  <si>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</si>
  <si>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</si>
  <si>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</si>
  <si>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</si>
  <si>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</si>
  <si>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</si>
  <si>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</si>
  <si>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</si>
  <si>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</si>
  <si>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</si>
  <si>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</si>
  <si>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</si>
  <si>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</si>
  <si>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</si>
  <si>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</si>
  <si>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</si>
  <si>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</si>
  <si>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</si>
  <si>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</si>
  <si>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</si>
  <si>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</si>
  <si>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</si>
  <si>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</si>
  <si>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</si>
  <si>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</si>
  <si>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</si>
  <si>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</si>
  <si>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</si>
  <si>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</si>
  <si>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</si>
  <si>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</si>
  <si>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</si>
  <si>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</si>
  <si>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</si>
  <si>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</si>
  <si>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</si>
  <si>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</si>
  <si>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</si>
  <si>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</si>
  <si>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</si>
  <si>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</si>
  <si>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</si>
  <si>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</si>
  <si>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</si>
  <si>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</si>
  <si>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</si>
  <si>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</si>
  <si>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</si>
  <si>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</si>
  <si>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</si>
  <si>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</si>
  <si>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</si>
  <si>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</si>
  <si>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</si>
  <si>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</si>
  <si>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</si>
  <si>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</si>
  <si>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</si>
  <si>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</si>
  <si>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</si>
  <si>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</si>
  <si>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</si>
  <si>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</si>
  <si>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</si>
  <si>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</si>
  <si>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</si>
  <si>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</si>
  <si>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</si>
  <si>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</si>
  <si>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</si>
  <si>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</si>
  <si>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</si>
  <si>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</si>
  <si>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</si>
  <si>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</si>
  <si>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</si>
  <si>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</si>
  <si>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</si>
  <si>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</si>
  <si>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</si>
  <si>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</si>
  <si>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</si>
  <si>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</si>
  <si>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</si>
  <si>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</si>
  <si>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</si>
  <si>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</si>
  <si>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</si>
  <si>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</si>
  <si>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</si>
  <si>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</si>
  <si>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</si>
  <si>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</si>
  <si>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</si>
  <si>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</si>
  <si>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</si>
  <si>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</si>
  <si>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</si>
  <si>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</si>
  <si>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</si>
  <si>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</si>
  <si>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</si>
  <si>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</si>
  <si>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</si>
  <si>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</si>
  <si>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</si>
  <si>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</si>
  <si>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</si>
  <si>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</si>
  <si>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</si>
  <si>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</si>
  <si>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</si>
  <si>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</si>
  <si>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</si>
  <si>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</si>
  <si>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</si>
  <si>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</si>
  <si>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</si>
  <si>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</si>
  <si>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</si>
  <si>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</si>
  <si>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</si>
  <si>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</si>
  <si>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</si>
  <si>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</si>
  <si>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</si>
  <si>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</si>
  <si>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</si>
  <si>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</si>
  <si>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</si>
  <si>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</si>
  <si>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</si>
  <si>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</si>
  <si>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</si>
  <si>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</si>
  <si>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</si>
  <si>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</si>
  <si>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</si>
  <si>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</si>
  <si>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</si>
  <si>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</si>
  <si>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</si>
  <si>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</si>
  <si>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</si>
  <si>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</si>
  <si>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</si>
  <si>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</si>
  <si>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</si>
  <si>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</si>
  <si>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</si>
  <si>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</si>
  <si>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</si>
  <si>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</si>
  <si>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</si>
  <si>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</si>
  <si>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</si>
  <si>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</si>
  <si>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</si>
  <si>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</si>
  <si>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</si>
  <si>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</si>
  <si>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</si>
  <si>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</si>
  <si>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</si>
  <si>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</si>
  <si>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</si>
  <si>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</si>
  <si>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</si>
  <si>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</si>
  <si>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</si>
  <si>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</si>
  <si>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</si>
  <si>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</si>
  <si>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</si>
  <si>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</si>
  <si>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</si>
  <si>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</si>
  <si>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</si>
  <si>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</si>
  <si>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</si>
  <si>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</si>
  <si>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</si>
  <si>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</si>
  <si>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</si>
  <si>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</si>
  <si>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</si>
  <si>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</si>
  <si>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</si>
  <si>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</si>
  <si>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</si>
  <si>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</si>
  <si>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</si>
  <si>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</si>
  <si>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</si>
  <si>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</si>
  <si>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</si>
  <si>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</si>
  <si>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</si>
  <si>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</si>
  <si>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</si>
  <si>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</si>
  <si>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</si>
  <si>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</si>
  <si>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</si>
  <si>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</si>
  <si>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</si>
  <si>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</si>
  <si>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</si>
  <si>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</si>
  <si>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</si>
  <si>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</si>
  <si>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</si>
  <si>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</si>
  <si>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</si>
  <si>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</si>
  <si>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</si>
  <si>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</si>
  <si>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</si>
  <si>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</si>
  <si>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</si>
  <si>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</si>
  <si>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</si>
  <si>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</si>
  <si>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</si>
  <si>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</si>
  <si>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</si>
  <si>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</si>
  <si>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</si>
  <si>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</si>
  <si>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</si>
  <si>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</si>
  <si>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</si>
  <si>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</si>
  <si>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</si>
  <si>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</si>
  <si>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</si>
  <si>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</si>
  <si>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</si>
  <si>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</si>
  <si>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</si>
  <si>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</si>
  <si>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</si>
  <si>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</si>
  <si>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</si>
  <si>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</si>
  <si>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</si>
  <si>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</si>
  <si>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</si>
  <si>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</si>
  <si>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</si>
  <si>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</si>
  <si>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</si>
  <si>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</si>
  <si>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</si>
  <si>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</si>
  <si>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</si>
  <si>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</si>
  <si>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</si>
  <si>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</si>
  <si>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</si>
  <si>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</si>
  <si>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</si>
  <si>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</si>
  <si>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</si>
  <si>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</si>
  <si>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</si>
  <si>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</si>
  <si>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</si>
  <si>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</si>
  <si>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</si>
  <si>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</si>
  <si>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</si>
  <si>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</si>
  <si>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</si>
  <si>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</si>
  <si>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</si>
  <si>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</si>
  <si>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</si>
  <si>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</si>
  <si>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</si>
  <si>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</si>
  <si>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</si>
  <si>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</si>
  <si>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</si>
  <si>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</si>
  <si>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</si>
  <si>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</si>
  <si>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</si>
  <si>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</si>
  <si>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</si>
  <si>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</si>
  <si>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</si>
  <si>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</si>
  <si>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</si>
  <si>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</si>
  <si>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</si>
  <si>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</si>
  <si>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</si>
  <si>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</si>
  <si>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</si>
  <si>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</si>
  <si>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</si>
  <si>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</si>
  <si>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</si>
  <si>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</si>
  <si>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</si>
  <si>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</si>
  <si>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</si>
  <si>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</si>
  <si>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</si>
  <si>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</si>
  <si>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</si>
  <si>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</si>
  <si>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</si>
  <si>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</si>
  <si>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</si>
  <si>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</si>
  <si>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</si>
  <si>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</si>
  <si>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</si>
  <si>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</si>
  <si>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</si>
  <si>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</si>
  <si>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</si>
  <si>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</si>
  <si>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</si>
  <si>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</si>
  <si>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</si>
  <si>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</si>
  <si>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</si>
  <si>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</si>
  <si>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</si>
  <si>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</si>
  <si>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</si>
  <si>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</si>
  <si>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</si>
  <si>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</si>
  <si>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</si>
  <si>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</si>
  <si>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</si>
  <si>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</si>
  <si>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</si>
  <si>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</si>
  <si>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</si>
  <si>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</si>
  <si>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</si>
  <si>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</si>
  <si>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</si>
  <si>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</si>
  <si>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</si>
  <si>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</si>
  <si>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</si>
  <si>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</si>
  <si>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</si>
  <si>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</si>
  <si>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</si>
  <si>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</si>
  <si>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</si>
  <si>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</si>
  <si>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</si>
  <si>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</si>
  <si>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</si>
  <si>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</si>
  <si>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</si>
  <si>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</si>
  <si>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</si>
  <si>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</si>
  <si>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</si>
  <si>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</si>
  <si>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</si>
  <si>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</si>
  <si>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</si>
  <si>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</si>
  <si>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</si>
  <si>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</si>
  <si>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</si>
  <si>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</si>
  <si>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</si>
  <si>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</si>
  <si>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</si>
  <si>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</si>
  <si>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</si>
  <si>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</si>
  <si>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</si>
  <si>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</si>
  <si>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</si>
  <si>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</si>
  <si>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</si>
  <si>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</si>
  <si>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</si>
  <si>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</si>
  <si>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</si>
  <si>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</si>
  <si>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</si>
  <si>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</si>
  <si>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</si>
  <si>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</si>
  <si>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</si>
  <si>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</si>
  <si>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</si>
  <si>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</si>
  <si>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</si>
  <si>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</si>
  <si>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</si>
  <si>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</si>
  <si>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</si>
  <si>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</si>
  <si>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</si>
  <si>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</si>
  <si>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</si>
  <si>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</si>
  <si>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</si>
  <si>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</si>
  <si>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</si>
  <si>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</si>
  <si>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</si>
  <si>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</si>
  <si>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</si>
  <si>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</si>
  <si>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</si>
  <si>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</si>
  <si>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</si>
  <si>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</si>
  <si>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</si>
  <si>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</si>
  <si>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</si>
  <si>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</si>
  <si>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</si>
  <si>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</si>
  <si>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</si>
  <si>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</si>
  <si>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</si>
  <si>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</si>
  <si>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</si>
  <si>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</si>
  <si>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</si>
  <si>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</si>
  <si>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</si>
  <si>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</si>
  <si>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</si>
  <si>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</si>
  <si>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</si>
  <si>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</si>
  <si>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</si>
  <si>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</si>
  <si>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</si>
  <si>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</si>
  <si>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</si>
  <si>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</si>
  <si>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</si>
  <si>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</si>
  <si>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</si>
  <si>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</si>
  <si>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</si>
  <si>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</si>
  <si>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</si>
  <si>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</si>
  <si>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</si>
  <si>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</si>
  <si>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</si>
  <si>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</si>
  <si>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</si>
  <si>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</si>
  <si>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</si>
  <si>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</si>
  <si>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</si>
  <si>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</si>
  <si>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</si>
  <si>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</si>
  <si>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</si>
  <si>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</si>
  <si>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</si>
  <si>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</si>
  <si>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</si>
  <si>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</si>
  <si>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</si>
  <si>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</si>
  <si>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</si>
  <si>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</si>
  <si>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</si>
  <si>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</si>
  <si>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</si>
  <si>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</si>
  <si>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</si>
  <si>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</si>
  <si>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</si>
  <si>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</si>
  <si>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</si>
  <si>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</si>
  <si>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</si>
  <si>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</si>
  <si>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</si>
  <si>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</si>
  <si>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</si>
  <si>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</si>
  <si>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</si>
  <si>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</si>
  <si>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</si>
  <si>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</si>
  <si>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</si>
  <si>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</si>
  <si>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</si>
  <si>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</si>
  <si>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</si>
  <si>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</si>
  <si>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</si>
  <si>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</si>
  <si>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</si>
  <si>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</si>
  <si>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</si>
  <si>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</si>
  <si>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</si>
  <si>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</si>
  <si>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</si>
  <si>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</si>
  <si>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</si>
  <si>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</si>
  <si>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</si>
  <si>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</si>
  <si>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</si>
  <si>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</si>
  <si>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</si>
  <si>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</si>
  <si>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</si>
  <si>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</si>
  <si>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</si>
  <si>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</si>
  <si>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</si>
  <si>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</si>
  <si>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</si>
  <si>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</si>
  <si>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</si>
  <si>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</si>
  <si>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</si>
  <si>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</si>
  <si>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</si>
  <si>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</si>
  <si>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</si>
  <si>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</si>
  <si>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</si>
  <si>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</si>
  <si>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</si>
  <si>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</si>
  <si>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</si>
  <si>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</si>
  <si>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</si>
  <si>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</si>
  <si>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</si>
  <si>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</si>
  <si>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</si>
  <si>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</si>
  <si>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</si>
  <si>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</si>
  <si>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</si>
  <si>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</si>
  <si>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</si>
  <si>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</si>
  <si>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</si>
  <si>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</si>
  <si>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</si>
  <si>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</si>
  <si>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</si>
  <si>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</si>
  <si>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</si>
  <si>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</si>
  <si>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</si>
  <si>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</si>
  <si>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</si>
  <si>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</si>
  <si>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</si>
  <si>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</si>
  <si>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</si>
  <si>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</si>
  <si>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</si>
  <si>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</si>
  <si>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</si>
  <si>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</si>
  <si>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</si>
  <si>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</si>
  <si>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</si>
  <si>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</si>
  <si>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</si>
  <si>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</si>
  <si>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</si>
  <si>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</si>
  <si>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</si>
  <si>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</si>
  <si>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</si>
  <si>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</si>
  <si>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</si>
  <si>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</si>
  <si>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</si>
  <si>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</si>
  <si>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</si>
  <si>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</si>
  <si>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</si>
  <si>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</si>
  <si>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</si>
  <si>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</si>
  <si>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</si>
  <si>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</si>
  <si>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</si>
  <si>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</si>
  <si>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</si>
  <si>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</si>
  <si>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</si>
  <si>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</si>
  <si>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</si>
  <si>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</si>
  <si>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</si>
  <si>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</si>
  <si>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</si>
  <si>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</si>
  <si>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</si>
  <si>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</si>
  <si>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</si>
  <si>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</si>
  <si>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</si>
  <si>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</si>
  <si>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</si>
  <si>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</si>
  <si>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</si>
  <si>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</si>
  <si>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</si>
  <si>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</si>
  <si>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</si>
  <si>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</si>
  <si>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</si>
  <si>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</si>
  <si>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</si>
  <si>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</si>
  <si>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</si>
  <si>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</si>
  <si>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</si>
  <si>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</si>
  <si>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</si>
  <si>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</si>
  <si>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</si>
  <si>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</si>
  <si>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</si>
  <si>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</si>
  <si>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</si>
  <si>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</si>
  <si>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</si>
  <si>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</si>
  <si>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</si>
  <si>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</si>
  <si>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</si>
  <si>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</si>
  <si>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</si>
  <si>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</si>
  <si>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</si>
  <si>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</si>
  <si>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</si>
  <si>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</si>
  <si>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</si>
  <si>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</si>
  <si>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</si>
  <si>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</si>
  <si>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</si>
  <si>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</si>
  <si>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</si>
  <si>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</si>
  <si>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</si>
  <si>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</si>
  <si>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</si>
  <si>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</si>
  <si>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</si>
  <si>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</si>
  <si>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</si>
  <si>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</si>
  <si>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</si>
  <si>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</si>
  <si>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</si>
  <si>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</si>
  <si>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</si>
  <si>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</si>
  <si>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</si>
  <si>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</si>
  <si>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</si>
  <si>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</si>
  <si>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</si>
  <si>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</si>
  <si>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</si>
  <si>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</si>
  <si>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</si>
  <si>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</si>
  <si>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</si>
  <si>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</si>
  <si>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</si>
  <si>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</si>
  <si>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</si>
  <si>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</si>
  <si>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</si>
  <si>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</si>
  <si>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</si>
  <si>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</si>
  <si>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</si>
  <si>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</si>
  <si>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</si>
  <si>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</si>
  <si>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</si>
  <si>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</si>
  <si>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</si>
  <si>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</si>
  <si>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</si>
  <si>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</si>
  <si>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</si>
  <si>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</si>
  <si>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</si>
  <si>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</si>
  <si>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</si>
  <si>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</si>
  <si>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</si>
  <si>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</si>
  <si>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</si>
  <si>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</si>
  <si>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</si>
  <si>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</si>
  <si>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</si>
  <si>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</si>
  <si>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</si>
  <si>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</si>
  <si>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</si>
  <si>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</si>
  <si>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</si>
  <si>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</si>
  <si>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</si>
  <si>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</si>
  <si>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</si>
  <si>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</si>
  <si>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</si>
  <si>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</si>
  <si>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</si>
  <si>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</si>
  <si>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</si>
  <si>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</si>
  <si>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</si>
  <si>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</si>
  <si>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</si>
  <si>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</si>
  <si>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</si>
  <si>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</si>
  <si>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</si>
  <si>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</si>
  <si>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</si>
  <si>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</si>
  <si>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</si>
  <si>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</si>
  <si>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</si>
  <si>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</si>
  <si>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</si>
  <si>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</si>
  <si>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</si>
  <si>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</si>
  <si>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</si>
  <si>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</si>
  <si>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</si>
  <si>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</si>
  <si>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</si>
  <si>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</si>
  <si>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</si>
  <si>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</si>
  <si>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</si>
  <si>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</si>
  <si>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</si>
  <si>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</si>
  <si>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</si>
  <si>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</si>
  <si>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</si>
  <si>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</si>
  <si>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</si>
  <si>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</si>
  <si>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</si>
  <si>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</si>
  <si>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</si>
  <si>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</si>
  <si>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</si>
  <si>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</si>
  <si>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</si>
  <si>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</si>
  <si>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</si>
  <si>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</si>
  <si>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</si>
  <si>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</si>
  <si>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</si>
  <si>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</si>
  <si>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</si>
  <si>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</si>
  <si>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</si>
  <si>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</si>
  <si>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</si>
  <si>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</si>
  <si>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</si>
  <si>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</si>
  <si>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</si>
  <si>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</si>
  <si>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</si>
  <si>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</si>
  <si>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</si>
  <si>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</si>
  <si>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</si>
  <si>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</si>
  <si>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</si>
  <si>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</si>
  <si>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</si>
  <si>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</si>
  <si>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</si>
  <si>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</si>
  <si>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</si>
  <si>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</si>
  <si>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</si>
  <si>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</si>
  <si>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</si>
  <si>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</si>
  <si>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</si>
  <si>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</si>
  <si>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</si>
  <si>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</si>
  <si>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</si>
  <si>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</si>
  <si>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</si>
  <si>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</si>
  <si>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</si>
  <si>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</si>
  <si>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</si>
  <si>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</si>
  <si>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</si>
  <si>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</si>
  <si>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</si>
  <si>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</si>
  <si>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</si>
  <si>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</si>
  <si>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</si>
  <si>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</si>
  <si>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</si>
  <si>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</si>
  <si>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</si>
  <si>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</si>
  <si>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</si>
  <si>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</si>
  <si>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</si>
  <si>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</si>
  <si>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</si>
  <si>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</si>
  <si>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</si>
  <si>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</si>
  <si>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</si>
  <si>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</si>
  <si>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</si>
  <si>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</si>
  <si>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</si>
  <si>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</si>
  <si>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</si>
  <si>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24 Accuracy and 36 Ranged Accuracy is needed to achive best DPS</t>
  </si>
  <si>
    <t>55 Accuracy and 54 Ranged Accuracy is needed to achiave best DPS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</si>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</sst>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N15" sqref="N15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907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842.24218964406475</v>
      </c>
      <c r="C33" s="7">
        <f ca="1">Data!C265</f>
        <v>940.29588433189429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619.58046134735798</v>
      </c>
      <c r="C34" s="6">
        <f ca="1">Data!C273</f>
        <v>691.71191491081879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1.0258648239973844</v>
      </c>
      <c r="C35" s="3">
        <f ca="1">(Data!$C$94+Data!$C$156)/2</f>
        <v>0.99087388295553636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3.2126301240778492</v>
      </c>
      <c r="C36" s="4">
        <f ca="1">Data!E283</f>
        <v>3.1125726757177126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7984.6465885079442</v>
      </c>
      <c r="C37" s="7">
        <f ca="1">Data!E282</f>
        <v>11490.109662550432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10690.459218727756</v>
      </c>
      <c r="C39" s="7">
        <f ca="1">Data!E285</f>
        <v>14416.84893921171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382.03014449509959</v>
      </c>
      <c r="C40" s="7">
        <f ca="1">Data!E284</f>
        <v>373.86920886322594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1678.9972267015519</v>
      </c>
      <c r="C43" s="8">
        <f ca="1">Data!E286</f>
        <v>2313.6725781265209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2102.1141276515314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871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>
      <c r="A4" s="32" t="s">
        <v>517</v>
      </c>
      <c r="B4" s="41" t="s">
        <v>899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899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24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36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55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54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181</v>
      </c>
      <c r="H22">
        <f t="shared" ca="1" si="18"/>
        <v>93</v>
      </c>
      <c r="I22">
        <f t="shared" ca="1" si="18"/>
        <v>205</v>
      </c>
      <c r="J22">
        <f t="shared" ca="1" si="18"/>
        <v>310</v>
      </c>
      <c r="K22" s="2">
        <f t="shared" ca="1" si="18"/>
        <v>0.12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205</v>
      </c>
      <c r="V22">
        <f ca="1">SUM(V3:V20)</f>
        <v>46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140</v>
      </c>
      <c r="AH22">
        <f t="shared" ca="1" si="21"/>
        <v>314</v>
      </c>
      <c r="AI22" s="2">
        <f t="shared" ca="1" si="21"/>
        <v>0.12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216</v>
      </c>
      <c r="AT22">
        <f ca="1">SUM(AT3:AT20)</f>
        <v>46</v>
      </c>
      <c r="AU22" s="200">
        <f ca="1">SUM(AU3:AU20)</f>
        <v>0.1</v>
      </c>
    </row>
    <row r="23" spans="1:47">
      <c r="A23" s="9" t="s">
        <v>102</v>
      </c>
      <c r="B23" s="8">
        <f ca="1">Data!D286</f>
        <v>1678.9972267015519</v>
      </c>
      <c r="Y23" s="9" t="s">
        <v>102</v>
      </c>
      <c r="Z23" s="8">
        <f ca="1">Data!E286</f>
        <v>2313.6725781265209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908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908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705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753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0">
        <f t="shared" ca="1" si="24"/>
        <v>0</v>
      </c>
      <c r="X32" t="str">
        <f t="shared" si="27"/>
        <v>-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861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903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904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895</v>
      </c>
      <c r="AA36">
        <f t="shared" ca="1" si="25"/>
        <v>0</v>
      </c>
      <c r="AB36">
        <f t="shared" ca="1" si="25"/>
        <v>26</v>
      </c>
      <c r="AC36">
        <f t="shared" ca="1" si="25"/>
        <v>39</v>
      </c>
      <c r="AD36">
        <f t="shared" ca="1" si="25"/>
        <v>8</v>
      </c>
      <c r="AE36">
        <f t="shared" ca="1" si="25"/>
        <v>14</v>
      </c>
      <c r="AF36">
        <f t="shared" ca="1" si="25"/>
        <v>25</v>
      </c>
      <c r="AG36">
        <f t="shared" ca="1" si="25"/>
        <v>37</v>
      </c>
      <c r="AH36" s="2">
        <f t="shared" ca="1" si="25"/>
        <v>0</v>
      </c>
      <c r="AI36" s="2">
        <f t="shared" ca="1" si="25"/>
        <v>0.06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914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753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904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904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895</v>
      </c>
      <c r="AA42">
        <f t="shared" ca="1" si="29"/>
        <v>0</v>
      </c>
      <c r="AB42">
        <f t="shared" ca="1" si="29"/>
        <v>26</v>
      </c>
      <c r="AC42">
        <f t="shared" ca="1" si="29"/>
        <v>24</v>
      </c>
      <c r="AD42">
        <f t="shared" ca="1" si="29"/>
        <v>43</v>
      </c>
      <c r="AE42">
        <f t="shared" ca="1" si="25"/>
        <v>0</v>
      </c>
      <c r="AF42">
        <f t="shared" ca="1" si="29"/>
        <v>35</v>
      </c>
      <c r="AG42">
        <f t="shared" ca="1" si="29"/>
        <v>35</v>
      </c>
      <c r="AH42" s="2">
        <f t="shared" ca="1" si="29"/>
        <v>0</v>
      </c>
      <c r="AI42" s="2">
        <f t="shared" ca="1" si="29"/>
        <v>0.06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259</v>
      </c>
      <c r="E46">
        <f t="shared" ref="E46:R46" ca="1" si="32">SUM(E27:E44)</f>
        <v>210</v>
      </c>
      <c r="F46">
        <f ca="1">SUM(F27:F44)</f>
        <v>186</v>
      </c>
      <c r="G46">
        <f ca="1">SUM(G27:G44)</f>
        <v>123</v>
      </c>
      <c r="H46">
        <f t="shared" ca="1" si="32"/>
        <v>425</v>
      </c>
      <c r="I46">
        <f t="shared" ca="1" si="32"/>
        <v>326</v>
      </c>
      <c r="J46" s="2">
        <f t="shared" ca="1" si="32"/>
        <v>0.15000000000000002</v>
      </c>
      <c r="K46" s="2">
        <f t="shared" ca="1" si="32"/>
        <v>0.16</v>
      </c>
      <c r="L46" s="2">
        <f t="shared" ca="1" si="32"/>
        <v>0</v>
      </c>
      <c r="M46" s="2">
        <f t="shared" ca="1" si="32"/>
        <v>0</v>
      </c>
      <c r="N46" s="2">
        <f t="shared" ca="1" si="32"/>
        <v>0</v>
      </c>
      <c r="O46" s="2">
        <f t="shared" ca="1" si="32"/>
        <v>0.06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18</v>
      </c>
      <c r="W46" s="200">
        <f ca="1">SUM(W27:W44)</f>
        <v>0</v>
      </c>
      <c r="Y46" t="s">
        <v>7</v>
      </c>
      <c r="AA46">
        <f ca="1">SUM(AA27:AA44)</f>
        <v>0</v>
      </c>
      <c r="AB46">
        <f ca="1">SUM(AB27:AB44)</f>
        <v>264</v>
      </c>
      <c r="AC46">
        <f t="shared" ref="AC46:AU46" ca="1" si="33">SUM(AC27:AC44)</f>
        <v>171</v>
      </c>
      <c r="AD46">
        <f ca="1">SUM(AD27:AD44)</f>
        <v>167</v>
      </c>
      <c r="AE46">
        <f ca="1">SUM(AE27:AE44)</f>
        <v>115</v>
      </c>
      <c r="AF46">
        <f t="shared" ca="1" si="33"/>
        <v>200</v>
      </c>
      <c r="AG46">
        <f t="shared" ca="1" si="33"/>
        <v>332</v>
      </c>
      <c r="AH46" s="2">
        <f t="shared" ca="1" si="33"/>
        <v>0.11</v>
      </c>
      <c r="AI46" s="2">
        <f t="shared" ca="1" si="33"/>
        <v>0.34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0.06</v>
      </c>
      <c r="AM46" s="2">
        <f t="shared" ca="1" si="33"/>
        <v>0</v>
      </c>
      <c r="AN46" s="2">
        <f t="shared" ca="1" si="33"/>
        <v>0.25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27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7984.6465885079442</v>
      </c>
      <c r="Y47" s="9" t="s">
        <v>101</v>
      </c>
      <c r="Z47" s="133">
        <f ca="1">Data!E282</f>
        <v>11490.109662550432</v>
      </c>
    </row>
    <row r="48" spans="1:47">
      <c r="A48" s="31" t="s">
        <v>527</v>
      </c>
      <c r="B48" s="4">
        <f ca="1">Data!D283</f>
        <v>3.2126301240778492</v>
      </c>
      <c r="Y48" s="31" t="s">
        <v>527</v>
      </c>
      <c r="Z48" s="4">
        <f ca="1">Data!E283</f>
        <v>3.1125726757177126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45.42578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919</v>
      </c>
    </row>
    <row r="3" spans="1:2">
      <c r="A3" s="202" t="s">
        <v>917</v>
      </c>
    </row>
    <row r="4" spans="1:2">
      <c r="A4" s="9" t="s">
        <v>920</v>
      </c>
    </row>
    <row r="5" spans="1:2">
      <c r="A5" s="202" t="s">
        <v>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373</v>
      </c>
      <c r="E34" s="7">
        <f ca="1">$I3+HLOOKUP($A34, INDIRECT(E$31), MATCH("Total", Slots, 0)+1, 0) + IF(AND(Setup!$K9=1,Setup!$I$9="Boost-Str"), E$32, 0) + IF(Setup!$K28=1, E$33, 0) + IF(Setup!$K29=1, E$33, 0) + IF(Setup!$K30=1, E$33, 0)</f>
        <v>378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324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285</v>
      </c>
    </row>
    <row r="36" spans="1:9">
      <c r="A36" s="24" t="s">
        <v>42</v>
      </c>
      <c r="B36" s="68">
        <f ca="1">$H5+HLOOKUP($A36, INDIRECT(B$31), MATCH("Total", Slots, 0)+1, 0)</f>
        <v>287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292</v>
      </c>
      <c r="E36" s="68">
        <f ca="1">$I5+HLOOKUP($A36, INDIRECT(E$31), MATCH("Total", Slots, 0)+1, 0)</f>
        <v>273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205.05</v>
      </c>
      <c r="E37" s="59">
        <f ca="1">$I6+HLOOKUP($A37, INDIRECT(E$31), MATCH("Total", Slots, 0)+1, 0)</f>
        <v>197.05</v>
      </c>
    </row>
    <row r="38" spans="1:9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92</v>
      </c>
      <c r="E38" s="35">
        <f ca="1">E34-$L$6</f>
        <v>97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1277</v>
      </c>
      <c r="C59" s="62">
        <f ca="1">C55 + TRUNC(C$34*C57) + C$40 + C$41 + C$43 + $F$9 + Data!$H$9 + HLOOKUP("Att", INDIRECT(C$31), MATCH("Total", Slots, 0)+1, 0)</f>
        <v>1235</v>
      </c>
      <c r="D59" s="37">
        <f ca="1">D55 + TRUNC(D$34*D57) + D$40 + D$41 + D$43 + $E$9 + $H$9 + HLOOKUP("Att", INDIRECT(D$31), MATCH("Total", Slots, 0)+1, 0)</f>
        <v>1576</v>
      </c>
      <c r="E59" s="37">
        <f ca="1">E55 + TRUNC(E$34*E57) + E$40 + E$41 + E$43 + $F$9 + $H$9 + HLOOKUP("Att", INDIRECT(E$31), MATCH("Total", Slots, 0)+1, 0)</f>
        <v>1375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1251</v>
      </c>
      <c r="C60" s="61">
        <f ca="1">C56 + TRUNC(C$35*C58) + C$44 + C$50 + C$45 + C$46 + C$47 + C$48 + C$49 + C$51 + $E$10 + $H$10 + HLOOKUP("Acc", INDIRECT(C$31), MATCH("Total", Slots, 0)+1, 0)</f>
        <v>1268</v>
      </c>
      <c r="D60" s="38">
        <f ca="1">D56 + TRUNC(D$35*D58) + D$44 + D$50 + D$45 + D$46 + D$47 + D$48 + D$49 + D$51 + $E$10 + $H$10 + HLOOKUP("Acc", INDIRECT(D$31), MATCH("Total", Slots, 0)+1, 0)</f>
        <v>1246</v>
      </c>
      <c r="E60" s="38">
        <f ca="1">E56 + TRUNC(E$35*E58) + E$44 + E$50 + E$45 + E$46 + E$47 + E$48 + E$49 + E$51 + $E$10 + $H$10 + HLOOKUP("Acc", INDIRECT(E$31), MATCH("Total", Slots, 0)+1, 0)</f>
        <v>1239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1718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1277</v>
      </c>
      <c r="C72" s="125">
        <f ca="1">C59+C61+C63+C64+C67+C68+C65</f>
        <v>1235</v>
      </c>
      <c r="D72" s="39">
        <f ca="1">D59+D61+D63+D64+D67+D68+D65+D66</f>
        <v>1576</v>
      </c>
      <c r="E72" s="39">
        <f ca="1">E59+E61+E63+E64+E67+E66+E68+E65</f>
        <v>3093</v>
      </c>
      <c r="M72" s="200"/>
    </row>
    <row r="73" spans="1:13">
      <c r="A73" s="26" t="s">
        <v>504</v>
      </c>
      <c r="B73" s="126">
        <f ca="1">B60+B62</f>
        <v>1356</v>
      </c>
      <c r="C73" s="127">
        <f ca="1">C60+C62</f>
        <v>1373</v>
      </c>
      <c r="D73" s="126">
        <f ca="1">D60+D62</f>
        <v>1351</v>
      </c>
      <c r="E73" s="126">
        <f ca="1">E60+E62</f>
        <v>1344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1.1133391455972101</v>
      </c>
      <c r="C76" s="224">
        <f ca="1">MAX(C72/$P$3-$N$3, 0)</f>
        <v>1.0767218831734962</v>
      </c>
      <c r="D76" s="151">
        <f ca="1">MAX(D72/FLOOR(($O$3-$N$3)*IF(Setup!$B$24="Blade: Kamu",0.75,1),1), 0)</f>
        <v>1.3740191804707933</v>
      </c>
      <c r="E76" s="151">
        <f ca="1">MAX(E72/FLOOR(($P$3-$N$3)*IF(Setup!$C$24="Blade: Kamu",0.75,1),1), 0)</f>
        <v>3.5965116279069766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4.3499999999999996</v>
      </c>
      <c r="E78" s="237">
        <f ca="1">(3.25+E74)*(1+E75)+1</f>
        <v>4.6850000000000005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3.35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1.1133391455972101</v>
      </c>
      <c r="C80" s="139">
        <f ca="1">C76</f>
        <v>1.0767218831734962</v>
      </c>
      <c r="D80" s="137">
        <f ca="1">D76</f>
        <v>1.3740191804707933</v>
      </c>
      <c r="E80" s="137">
        <f ca="1">E76</f>
        <v>3.5965116279069766</v>
      </c>
      <c r="F80" s="44"/>
    </row>
    <row r="81" spans="1:6">
      <c r="A81" s="31" t="s">
        <v>549</v>
      </c>
      <c r="B81" s="137">
        <f ca="1">B80+MIN(B80*(152/1024) - (752/1024), -0.375)</f>
        <v>0.54422542502179605</v>
      </c>
      <c r="C81" s="139">
        <f ca="1">C80+MIN(C80*(152/1024) - (752/1024), -0.375)</f>
        <v>0.50217278770706197</v>
      </c>
      <c r="D81" s="137">
        <f ca="1">D80+MIN(D80*(152/1024) - (752/1024), -0.375)</f>
        <v>0.84360015257192666</v>
      </c>
      <c r="E81" s="137">
        <f ca="1">E80+MIN(E80*(152/1024) - (752/1024), -0.375)</f>
        <v>3.2215116279069766</v>
      </c>
      <c r="F81" s="44"/>
    </row>
    <row r="82" spans="1:6">
      <c r="A82" s="31" t="s">
        <v>550</v>
      </c>
      <c r="B82" s="137">
        <f ca="1">B80+MIN(1-B80, B80*152/1024 - 448/1024)</f>
        <v>0.84110042502179605</v>
      </c>
      <c r="C82" s="139">
        <f ca="1">C80+MIN(1-C80, C80*152/1024 - 448/1024)</f>
        <v>0.79904778770706197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0.84110042502179605</v>
      </c>
      <c r="C83" s="139">
        <f ca="1">MAX(C81,C82)</f>
        <v>0.79904778770706197</v>
      </c>
      <c r="D83" s="137">
        <f ca="1">MAX(D81,D82)</f>
        <v>1</v>
      </c>
      <c r="E83" s="137">
        <f ca="1">MAX(E81,E82)</f>
        <v>3.2215116279069766</v>
      </c>
      <c r="F83" s="44"/>
    </row>
    <row r="84" spans="1:6">
      <c r="A84" s="31" t="s">
        <v>552</v>
      </c>
      <c r="B84" s="226">
        <f ca="1">MIN(MAX(MAX(B81,B82), 0),B$79)</f>
        <v>0.84110042502179605</v>
      </c>
      <c r="C84" s="227">
        <f ca="1">MIN(MAX(MAX(C81,C82), 0),C$79)</f>
        <v>0.79904778770706197</v>
      </c>
      <c r="D84" s="226">
        <f ca="1">MIN(MAX(MAX(D81,D82), 0),D$79)</f>
        <v>1</v>
      </c>
      <c r="E84" s="226">
        <f ca="1">MIN(MAX(MAX(E81,E82), 0),E$79)</f>
        <v>3.2215116279069766</v>
      </c>
      <c r="F84" s="44"/>
    </row>
    <row r="85" spans="1:6">
      <c r="A85" s="31" t="s">
        <v>553</v>
      </c>
      <c r="B85" s="137">
        <f ca="1">B80 + MAX(MIN(B80 * 0.25, 0.375), 0.25)</f>
        <v>1.3916739319965128</v>
      </c>
      <c r="C85" s="139">
        <f ca="1">C80 + MAX(MIN(C80 * 0.25, 0.375), 0.25)</f>
        <v>1.3459023539668702</v>
      </c>
      <c r="D85" s="137">
        <f ca="1">D80 + MAX(MIN(D80 * 0.25, 0.375), 0.25)</f>
        <v>1.7175239755884917</v>
      </c>
      <c r="E85" s="137">
        <f ca="1">E80 + MAX(MIN(E80 * 0.25, 0.375), 0.25)</f>
        <v>3.9715116279069766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1.3916739319965128</v>
      </c>
      <c r="C87" s="139">
        <f ca="1">MAX(C85,C86)</f>
        <v>1.3459023539668702</v>
      </c>
      <c r="D87" s="137">
        <f ca="1">MAX(D85,D86)</f>
        <v>1.7175239755884917</v>
      </c>
      <c r="E87" s="137">
        <f ca="1">MAX(E85,E86)</f>
        <v>3.9715116279069766</v>
      </c>
      <c r="F87" s="44"/>
    </row>
    <row r="88" spans="1:6">
      <c r="A88" s="31" t="s">
        <v>556</v>
      </c>
      <c r="B88" s="226">
        <f ca="1">MIN(MAX(B85,B86),$B$79)</f>
        <v>1.3916739319965128</v>
      </c>
      <c r="C88" s="227">
        <f ca="1">MIN(MAX(C85,C86),$C$79)</f>
        <v>1.3459023539668702</v>
      </c>
      <c r="D88" s="226">
        <f ca="1">MIN(MAX(D85,D86),$D$79)</f>
        <v>1.7175239755884917</v>
      </c>
      <c r="E88" s="226">
        <f ca="1">MIN(MAX(E85,E86),$E$79)</f>
        <v>3.6850000000000005</v>
      </c>
      <c r="F88" s="44"/>
    </row>
    <row r="89" spans="1:6">
      <c r="A89" s="31" t="s">
        <v>557</v>
      </c>
      <c r="B89" s="137">
        <f t="shared" ref="B89:E90" ca="1" si="2">B87-B83</f>
        <v>0.55057350697471674</v>
      </c>
      <c r="C89" s="139">
        <f t="shared" ca="1" si="2"/>
        <v>0.54685456625980822</v>
      </c>
      <c r="D89" s="137">
        <f t="shared" ca="1" si="2"/>
        <v>0.71752397558849168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0.55057350697471674</v>
      </c>
      <c r="C90" s="139">
        <f t="shared" ca="1" si="2"/>
        <v>0.54685456625980822</v>
      </c>
      <c r="D90" s="137">
        <f t="shared" ca="1" si="2"/>
        <v>0.71752397558849168</v>
      </c>
      <c r="E90" s="137">
        <f t="shared" ca="1" si="2"/>
        <v>0.46348837209302385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0.38201550387596817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0.15117698343504804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1.099143281386225</v>
      </c>
      <c r="C94" s="231">
        <f ca="1">((0 * C91) + (C79 * C92) + (1 * C93) + (1 - C91 - C92 - C93) * ((C88 + C84) / 2)) * 1.02</f>
        <v>1.0692830481691369</v>
      </c>
      <c r="D94" s="230">
        <f t="shared" ref="D94:E94" ca="1" si="3">((0 * D91) + (D79 * D92) + (1 * D93) + (1 - D91 - D92 - D93) * ((D88 + D84) / 2)) * 1.02</f>
        <v>1.3306159413625172</v>
      </c>
      <c r="E94" s="230">
        <f t="shared" ca="1" si="3"/>
        <v>3.612621399675501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2.1133391455972101</v>
      </c>
      <c r="C96" s="139">
        <f ca="1">C76+1</f>
        <v>2.0767218831734962</v>
      </c>
      <c r="D96" s="137">
        <f ca="1">D76+1</f>
        <v>2.3740191804707935</v>
      </c>
      <c r="E96" s="137">
        <f ca="1">E76+1</f>
        <v>4.5965116279069766</v>
      </c>
      <c r="F96" s="44"/>
    </row>
    <row r="97" spans="1:6">
      <c r="A97" s="31" t="s">
        <v>549</v>
      </c>
      <c r="B97" s="137">
        <f ca="1">B96+MIN(B96*(152/1024) - (752/1024), -0.375)</f>
        <v>1.6926629250217959</v>
      </c>
      <c r="C97" s="139">
        <f ca="1">C96+MIN(C96*(152/1024) - (752/1024), -0.375)</f>
        <v>1.6506102877070621</v>
      </c>
      <c r="D97" s="137">
        <f ca="1">D96+MIN(D96*(152/1024) - (752/1024), -0.375)</f>
        <v>1.992037652571927</v>
      </c>
      <c r="E97" s="137">
        <f ca="1">E96+MIN(E96*(152/1024) - (752/1024), -0.375)</f>
        <v>4.2215116279069766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1.6926629250217959</v>
      </c>
      <c r="C99" s="139">
        <f ca="1">MAX(C97,C98)</f>
        <v>1.6506102877070621</v>
      </c>
      <c r="D99" s="137">
        <f ca="1">MAX(D97,D98)</f>
        <v>1.992037652571927</v>
      </c>
      <c r="E99" s="137">
        <f ca="1">MAX(E97,E98)</f>
        <v>4.2215116279069766</v>
      </c>
      <c r="F99" s="44"/>
    </row>
    <row r="100" spans="1:6">
      <c r="A100" s="31" t="s">
        <v>552</v>
      </c>
      <c r="B100" s="226">
        <f ca="1">MIN(MAX(MAX(B97,B98),0),$B$78)</f>
        <v>1.6926629250217959</v>
      </c>
      <c r="C100" s="227">
        <f ca="1">MIN(MAX(MAX(C97,C98),0),C$78)</f>
        <v>1.6506102877070621</v>
      </c>
      <c r="D100" s="233">
        <f t="shared" ref="D100:E100" ca="1" si="4">MIN(MAX(MAX(D97,D98),0),D$78)</f>
        <v>1.992037652571927</v>
      </c>
      <c r="E100" s="233">
        <f t="shared" ca="1" si="4"/>
        <v>4.2215116279069766</v>
      </c>
      <c r="F100" s="44"/>
    </row>
    <row r="101" spans="1:6">
      <c r="A101" s="31" t="s">
        <v>553</v>
      </c>
      <c r="B101" s="137">
        <f ca="1">B96 + MAX(MIN(B96 * 0.25, 0.375), 0.25)</f>
        <v>2.4883391455972101</v>
      </c>
      <c r="C101" s="139">
        <f ca="1">C96 + MAX(MIN(C96 * 0.25, 0.375), 0.25)</f>
        <v>2.4517218831734962</v>
      </c>
      <c r="D101" s="137">
        <f ca="1">D96 + MAX(MIN(D96 * 0.25, 0.375), 0.25)</f>
        <v>2.7490191804707935</v>
      </c>
      <c r="E101" s="137">
        <f ca="1">E96 + MAX(MIN(E96 * 0.25, 0.375), 0.25)</f>
        <v>4.9715116279069766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2.4883391455972101</v>
      </c>
      <c r="C103" s="139">
        <f ca="1">MAX(C101,C102)</f>
        <v>2.4517218831734962</v>
      </c>
      <c r="D103" s="137">
        <f ca="1">MAX(D101,D102)</f>
        <v>2.7490191804707935</v>
      </c>
      <c r="E103" s="137">
        <f ca="1">MAX(E101,E102)</f>
        <v>4.9715116279069766</v>
      </c>
      <c r="F103" s="44"/>
    </row>
    <row r="104" spans="1:6">
      <c r="A104" s="31" t="s">
        <v>556</v>
      </c>
      <c r="B104" s="226">
        <f ca="1">MIN(MAX(B101,B102),B$78)</f>
        <v>2.4883391455972101</v>
      </c>
      <c r="C104" s="227">
        <f t="shared" ref="C104:E104" ca="1" si="5">MIN(MAX(C101,C102),C$78)</f>
        <v>2.4517218831734962</v>
      </c>
      <c r="D104" s="226">
        <f t="shared" ca="1" si="5"/>
        <v>2.7490191804707935</v>
      </c>
      <c r="E104" s="226">
        <f t="shared" ca="1" si="5"/>
        <v>4.6850000000000005</v>
      </c>
      <c r="F104" s="44"/>
    </row>
    <row r="105" spans="1:6">
      <c r="A105" s="31" t="s">
        <v>557</v>
      </c>
      <c r="B105" s="137">
        <f t="shared" ref="B105:E106" ca="1" si="6">B103-B99</f>
        <v>0.79567622057541421</v>
      </c>
      <c r="C105" s="139">
        <f t="shared" ca="1" si="6"/>
        <v>0.80111159546643407</v>
      </c>
      <c r="D105" s="137">
        <f t="shared" ca="1" si="6"/>
        <v>0.75698152789886652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0.79567622057541421</v>
      </c>
      <c r="C106" s="139">
        <f t="shared" ca="1" si="6"/>
        <v>0.80111159546643407</v>
      </c>
      <c r="D106" s="137">
        <f t="shared" ca="1" si="6"/>
        <v>0.75698152789886652</v>
      </c>
      <c r="E106" s="137">
        <f t="shared" ca="1" si="6"/>
        <v>0.46348837209302385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0.38201550387596817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2.132311056015693</v>
      </c>
      <c r="C110" s="229">
        <f t="shared" ref="C110:E110" ca="1" si="7">((0 * C107) + (C78 * C108) + (1 * C109) + (1 - C107 - C108 - C109) * ((C104 + C100) / 2)) * 1.02</f>
        <v>2.0921894071490845</v>
      </c>
      <c r="D110" s="228">
        <f t="shared" ca="1" si="7"/>
        <v>2.4179389848517876</v>
      </c>
      <c r="E110" s="228">
        <f t="shared" ca="1" si="7"/>
        <v>4.6326213996755001</v>
      </c>
      <c r="F110" s="44"/>
    </row>
    <row r="111" spans="1:6">
      <c r="A111" t="s">
        <v>39</v>
      </c>
      <c r="B111" s="5">
        <f ca="1">((B73-($N$4+$O$4))/2)/100+75%</f>
        <v>1.26</v>
      </c>
      <c r="C111" s="130">
        <f ca="1">((C73-($N$4+$P$4))/2)/100+75%</f>
        <v>1.345</v>
      </c>
      <c r="D111" s="45">
        <f ca="1">((D73-($N$4+$O$4))/2)/100+75%</f>
        <v>1.2349999999999999</v>
      </c>
      <c r="E111" s="5">
        <f ca="1">((E73-($N$4+$P$4))/2)/100+75%</f>
        <v>1.2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1062</v>
      </c>
      <c r="C124" s="62">
        <f ca="1">C120 + TRUNC(C$34*C122) + C$40 + C$41 + C$43 + $F$9 + $H$9 + HLOOKUP("Att", INDIRECT(C$31), MATCH("Total", Slots, 0)+1, 0)</f>
        <v>999</v>
      </c>
      <c r="D124" s="37">
        <f ca="1">D120 + TRUNC(D$34*D122) + D$40 + D$41 + D$43 + $E$9 + $H$9 + HLOOKUP("Att", INDIRECT(D$31), MATCH("Total", Slots, 0)+1, 0)</f>
        <v>1321</v>
      </c>
      <c r="E124" s="37">
        <f ca="1">E120 + TRUNC(E$34*E122) + E$40 + E$41 + E$43 + $F$9 + $H$9 + HLOOKUP("Att", INDIRECT(E$31), MATCH("Total", Slots, 0)+1, 0)</f>
        <v>1099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1184</v>
      </c>
      <c r="E125" s="38">
        <f ca="1">E121 + TRUNC(E$35*E123) + E$44 + E$45 + E$50 + E$46 + E$47 + E$48 + E$49 + E$51 + $E$10 + $H$10 + HLOOKUP("Acc", INDIRECT(E$31), MATCH("Total", Slots, 0)+1, 0)</f>
        <v>1160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1373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1062</v>
      </c>
      <c r="C137" s="125">
        <f ca="1">C124+C126+C128+C129+C132+C133+C130</f>
        <v>999</v>
      </c>
      <c r="D137" s="39">
        <f ca="1">D124+D126+D128+D129+D132+D133+D130+D131</f>
        <v>1321</v>
      </c>
      <c r="E137" s="39">
        <f ca="1">E124+E126+E128+E129+E132+E133+E130+E131</f>
        <v>2472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1289</v>
      </c>
      <c r="E138" s="126">
        <f ca="1">E125+E127</f>
        <v>1265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</v>
      </c>
      <c r="E139" s="221">
        <f ca="1">1+HLOOKUP($A139, INDIRECT(E$31), MATCH("Total", Slots, 0)+1, 0)</f>
        <v>1.1000000000000001</v>
      </c>
      <c r="F139" s="44" t="s">
        <v>892</v>
      </c>
    </row>
    <row r="140" spans="1:13">
      <c r="A140" s="82" t="s">
        <v>37</v>
      </c>
      <c r="B140" s="128">
        <f ca="1">MAX(B137/$O$3-$N$3, 0)</f>
        <v>0.92589363557105497</v>
      </c>
      <c r="C140" s="129">
        <f ca="1">MAX(C137/$P$3-$N$3, 0)</f>
        <v>0.87096774193548387</v>
      </c>
      <c r="D140" s="128">
        <f ca="1">MAX(D137/FLOOR(($O$3-$N$3)*IF(Setup!$B$24="Blade: Kamu",0.75,1),1), 0)</f>
        <v>1.1517000871839582</v>
      </c>
      <c r="E140" s="128">
        <f ca="1">MAX(E137/FLOOR(($P$3-$N$3)*IF(Setup!$C$24="Blade: Kamu",0.75,1),1), 0)</f>
        <v>2.8744186046511628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0.92589363557105497</v>
      </c>
      <c r="C142" s="139">
        <f ca="1">C140</f>
        <v>0.87096774193548387</v>
      </c>
      <c r="D142" s="137">
        <f ca="1">D140</f>
        <v>1.1517000871839582</v>
      </c>
      <c r="E142" s="137">
        <f ca="1">E140</f>
        <v>2.8744186046511628</v>
      </c>
      <c r="F142" s="44"/>
    </row>
    <row r="143" spans="1:13">
      <c r="A143" s="31" t="s">
        <v>549</v>
      </c>
      <c r="B143" s="137">
        <f ca="1">B142+MIN(B142*(152/1024) - (752/1024), -0.375)</f>
        <v>0.32895597210113348</v>
      </c>
      <c r="C143" s="139">
        <f ca="1">C142+MIN(C142*(152/1024) - (752/1024), -0.375)</f>
        <v>0.26587701612903225</v>
      </c>
      <c r="D143" s="137">
        <f ca="1">D142+MIN(D142*(152/1024) - (752/1024), -0.375)</f>
        <v>0.58828056887532698</v>
      </c>
      <c r="E143" s="137">
        <f ca="1">E142+MIN(E142*(152/1024) - (752/1024), -0.375)</f>
        <v>2.4994186046511628</v>
      </c>
      <c r="F143" s="44"/>
    </row>
    <row r="144" spans="1:13">
      <c r="A144" s="31" t="s">
        <v>550</v>
      </c>
      <c r="B144" s="137">
        <f ca="1">B142+MIN(1-B142, B142*152/1024 - 448/1024)</f>
        <v>0.62583097210113348</v>
      </c>
      <c r="C144" s="139">
        <f ca="1">C142+MIN(1-C142, C142*152/1024 - 448/1024)</f>
        <v>0.56275201612903225</v>
      </c>
      <c r="D144" s="137">
        <f ca="1">D142+MIN(1-D142, D142*152/1024 - 448/1024)</f>
        <v>0.88515556887532698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0.62583097210113348</v>
      </c>
      <c r="C145" s="139">
        <f ca="1">MAX(C143,C144)</f>
        <v>0.56275201612903225</v>
      </c>
      <c r="D145" s="137">
        <f ca="1">MAX(D143,D144)</f>
        <v>0.88515556887532698</v>
      </c>
      <c r="E145" s="137">
        <f ca="1">MAX(E143,E144)</f>
        <v>2.4994186046511628</v>
      </c>
      <c r="F145" s="44"/>
    </row>
    <row r="146" spans="1:6">
      <c r="A146" s="31" t="s">
        <v>552</v>
      </c>
      <c r="B146" s="226">
        <f ca="1">MIN(MAX(MAX(B143,B144), 0),B$79)</f>
        <v>0.62583097210113348</v>
      </c>
      <c r="C146" s="227">
        <f t="shared" ref="C146:E146" ca="1" si="8">MIN(MAX(MAX(C143,C144), 0),C$79)</f>
        <v>0.56275201612903225</v>
      </c>
      <c r="D146" s="226">
        <f t="shared" ca="1" si="8"/>
        <v>0.88515556887532698</v>
      </c>
      <c r="E146" s="226">
        <f t="shared" ca="1" si="8"/>
        <v>2.4994186046511628</v>
      </c>
      <c r="F146" s="44"/>
    </row>
    <row r="147" spans="1:6">
      <c r="A147" s="31" t="s">
        <v>553</v>
      </c>
      <c r="B147" s="137">
        <f ca="1">B142 + MAX(MIN(B142 * 0.25, 0.375), 0.25)</f>
        <v>1.175893635571055</v>
      </c>
      <c r="C147" s="139">
        <f ca="1">C142 + MAX(MIN(C142 * 0.25, 0.375), 0.25)</f>
        <v>1.120967741935484</v>
      </c>
      <c r="D147" s="137">
        <f ca="1">D142 + MAX(MIN(D142 * 0.25, 0.375), 0.25)</f>
        <v>1.4396251089799477</v>
      </c>
      <c r="E147" s="137">
        <f ca="1">E142 + MAX(MIN(E142 * 0.25, 0.375), 0.25)</f>
        <v>3.2494186046511628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1.175893635571055</v>
      </c>
      <c r="C149" s="139">
        <f ca="1">MAX(C147,C148)</f>
        <v>1.120967741935484</v>
      </c>
      <c r="D149" s="137">
        <f ca="1">MAX(D147,D148)</f>
        <v>1.4396251089799477</v>
      </c>
      <c r="E149" s="137">
        <f ca="1">MAX(E147,E148)</f>
        <v>3.2494186046511628</v>
      </c>
      <c r="F149" s="44"/>
    </row>
    <row r="150" spans="1:6">
      <c r="A150" s="31" t="s">
        <v>556</v>
      </c>
      <c r="B150" s="226">
        <f ca="1">MIN(MAX(B147,B148),B$79)</f>
        <v>1.175893635571055</v>
      </c>
      <c r="C150" s="227">
        <f t="shared" ref="C150:E150" ca="1" si="9">MIN(MAX(C147,C148),C$79)</f>
        <v>1.120967741935484</v>
      </c>
      <c r="D150" s="226">
        <f t="shared" ca="1" si="9"/>
        <v>1.4396251089799477</v>
      </c>
      <c r="E150" s="226">
        <f t="shared" ca="1" si="9"/>
        <v>3.2494186046511628</v>
      </c>
      <c r="F150" s="44"/>
    </row>
    <row r="151" spans="1:6">
      <c r="A151" s="31" t="s">
        <v>557</v>
      </c>
      <c r="B151" s="137">
        <f ca="1">B149-B145</f>
        <v>0.5500626634699215</v>
      </c>
      <c r="C151" s="139">
        <f t="shared" ref="C151:E152" ca="1" si="10">C149-C145</f>
        <v>0.55821572580645173</v>
      </c>
      <c r="D151" s="137">
        <f t="shared" ca="1" si="10"/>
        <v>0.55446954010462068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0.5500626634699215</v>
      </c>
      <c r="C152" s="139">
        <f t="shared" ca="1" si="10"/>
        <v>0.55821572580645173</v>
      </c>
      <c r="D152" s="137">
        <f t="shared" ca="1" si="10"/>
        <v>0.55446954010462068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0.95258636660854412</v>
      </c>
      <c r="C156" s="231">
        <f t="shared" ref="C156:E156" ca="1" si="11">((0 * C153) + (C79 * C154) + (1 * C155) + (1 - C153 - C154 - C155) * ((C150 + C146) / 2)) * 1.02</f>
        <v>0.91246471774193572</v>
      </c>
      <c r="D156" s="230">
        <f t="shared" ca="1" si="11"/>
        <v>1.1304254304707935</v>
      </c>
      <c r="E156" s="230">
        <f t="shared" ca="1" si="11"/>
        <v>2.9319069767441861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1.925893635571055</v>
      </c>
      <c r="C158" s="139">
        <f ca="1">C140+1</f>
        <v>1.870967741935484</v>
      </c>
      <c r="D158" s="137">
        <f ca="1">D140+1</f>
        <v>2.1517000871839582</v>
      </c>
      <c r="E158" s="137">
        <f ca="1">E140+1</f>
        <v>3.8744186046511628</v>
      </c>
      <c r="F158" s="44"/>
    </row>
    <row r="159" spans="1:6">
      <c r="A159" s="31" t="s">
        <v>549</v>
      </c>
      <c r="B159" s="137">
        <f ca="1">B158+MIN(B158*(152/1024) - (752/1024), -0.375)</f>
        <v>1.4773934721011335</v>
      </c>
      <c r="C159" s="139">
        <f ca="1">C158+MIN(C158*(152/1024) - (752/1024), -0.375)</f>
        <v>1.4143145161290325</v>
      </c>
      <c r="D159" s="137">
        <f ca="1">D158+MIN(D158*(152/1024) - (752/1024), -0.375)</f>
        <v>1.736718068875327</v>
      </c>
      <c r="E159" s="137">
        <f ca="1">E158+MIN(E158*(152/1024) - (752/1024), -0.375)</f>
        <v>3.4994186046511628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1.4773934721011335</v>
      </c>
      <c r="C161" s="139">
        <f ca="1">MAX(C159,C160)</f>
        <v>1.4143145161290325</v>
      </c>
      <c r="D161" s="137">
        <f ca="1">MAX(D159,D160)</f>
        <v>1.736718068875327</v>
      </c>
      <c r="E161" s="137">
        <f ca="1">MAX(E159,E160)</f>
        <v>3.4994186046511628</v>
      </c>
      <c r="F161" s="44"/>
    </row>
    <row r="162" spans="1:6">
      <c r="A162" s="31" t="s">
        <v>552</v>
      </c>
      <c r="B162" s="226">
        <f ca="1">MIN(MAX(MAX(B159,B160), 0),B$78)</f>
        <v>1.4773934721011335</v>
      </c>
      <c r="C162" s="227">
        <f t="shared" ref="C162:E162" ca="1" si="12">MIN(MAX(MAX(C159,C160), 0),C$78)</f>
        <v>1.4143145161290325</v>
      </c>
      <c r="D162" s="226">
        <f t="shared" ca="1" si="12"/>
        <v>1.736718068875327</v>
      </c>
      <c r="E162" s="226">
        <f t="shared" ca="1" si="12"/>
        <v>3.4994186046511628</v>
      </c>
      <c r="F162" s="44"/>
    </row>
    <row r="163" spans="1:6">
      <c r="A163" s="31" t="s">
        <v>553</v>
      </c>
      <c r="B163" s="137">
        <f ca="1">B158 + MAX(MIN(B158 * 0.25, 0.375), 0.25)</f>
        <v>2.3008936355710548</v>
      </c>
      <c r="C163" s="139">
        <f ca="1">C158 + MAX(MIN(C158 * 0.25, 0.375), 0.25)</f>
        <v>2.245967741935484</v>
      </c>
      <c r="D163" s="137">
        <f ca="1">D158 + MAX(MIN(D158 * 0.25, 0.375), 0.25)</f>
        <v>2.5267000871839582</v>
      </c>
      <c r="E163" s="137">
        <f ca="1">E158 + MAX(MIN(E158 * 0.25, 0.375), 0.25)</f>
        <v>4.2494186046511633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2.3008936355710548</v>
      </c>
      <c r="C165" s="139">
        <f ca="1">MAX(C163,C164)</f>
        <v>2.245967741935484</v>
      </c>
      <c r="D165" s="137">
        <f ca="1">MAX(D163,D164)</f>
        <v>2.5267000871839582</v>
      </c>
      <c r="E165" s="137">
        <f ca="1">MAX(E163,E164)</f>
        <v>4.2494186046511633</v>
      </c>
      <c r="F165" s="44"/>
    </row>
    <row r="166" spans="1:6">
      <c r="A166" s="31" t="s">
        <v>556</v>
      </c>
      <c r="B166" s="226">
        <f ca="1">MIN(MAX(B163,B164),B$78)</f>
        <v>2.3008936355710548</v>
      </c>
      <c r="C166" s="227">
        <f t="shared" ref="C166:E166" ca="1" si="13">MIN(MAX(C163,C164),C$78)</f>
        <v>2.245967741935484</v>
      </c>
      <c r="D166" s="226">
        <f t="shared" ca="1" si="13"/>
        <v>2.5267000871839582</v>
      </c>
      <c r="E166" s="226">
        <f t="shared" ca="1" si="13"/>
        <v>4.2494186046511633</v>
      </c>
      <c r="F166" s="44"/>
    </row>
    <row r="167" spans="1:6">
      <c r="A167" s="31" t="s">
        <v>557</v>
      </c>
      <c r="B167" s="137">
        <f ca="1">B165-B161</f>
        <v>0.82350016346992128</v>
      </c>
      <c r="C167" s="139">
        <f t="shared" ref="C167:E168" ca="1" si="14">C165-C161</f>
        <v>0.83165322580645151</v>
      </c>
      <c r="D167" s="137">
        <f t="shared" ca="1" si="14"/>
        <v>0.78998201830863124</v>
      </c>
      <c r="E167" s="137">
        <f t="shared" ca="1" si="14"/>
        <v>0.75000000000000044</v>
      </c>
      <c r="F167" s="44"/>
    </row>
    <row r="168" spans="1:6">
      <c r="A168" s="31" t="s">
        <v>558</v>
      </c>
      <c r="B168" s="137">
        <f ca="1">B166-B162</f>
        <v>0.82350016346992128</v>
      </c>
      <c r="C168" s="139">
        <f t="shared" ca="1" si="14"/>
        <v>0.83165322580645151</v>
      </c>
      <c r="D168" s="137">
        <f t="shared" ca="1" si="14"/>
        <v>0.78998201830863124</v>
      </c>
      <c r="E168" s="137">
        <f t="shared" ca="1" si="14"/>
        <v>0.75000000000000044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1.926926424912816</v>
      </c>
      <c r="C172" s="229">
        <f t="shared" ref="C172:E172" ca="1" si="15">((0 * C169) + (C78 * C170) + (1 * C171) + (1 - C169 - C170 - C171) * ((C166 + C162) / 2)) * 1.02</f>
        <v>1.8667439516129034</v>
      </c>
      <c r="D172" s="228">
        <f t="shared" ca="1" si="15"/>
        <v>2.1743432595902354</v>
      </c>
      <c r="E172" s="228">
        <f t="shared" ca="1" si="15"/>
        <v>3.9519069767441866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0.92500000000000004</v>
      </c>
      <c r="E173" s="5">
        <f ca="1">((E138-($N$4+$P$4))/2)/100+75%</f>
        <v>0.80500000000000005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0.92500000000000004</v>
      </c>
      <c r="E174" s="28">
        <f ca="1">MAX(MIN(E173,95%), 20%)</f>
        <v>0.80500000000000005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1104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1110</v>
      </c>
      <c r="C201" s="125">
        <f ca="1">C187+C189+C193+C194+C196+C197</f>
        <v>1104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0.967741935483871</v>
      </c>
      <c r="C203" s="223">
        <f ca="1">MAX(MIN(C201/$P$3, 3.25)-$N$3, 0)</f>
        <v>0.96251089799476897</v>
      </c>
      <c r="D203" s="150"/>
      <c r="E203" s="150"/>
    </row>
    <row r="204" spans="1:13">
      <c r="A204" s="26" t="s">
        <v>664</v>
      </c>
      <c r="B204" s="151">
        <f ca="1">B203*1.25</f>
        <v>1.2096774193548387</v>
      </c>
      <c r="C204" s="224">
        <f ca="1">C203*1.25</f>
        <v>1.2031386224934613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111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56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98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-3</v>
      </c>
      <c r="C216" s="88">
        <f ca="1">C36-$L$5</f>
        <v>-17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0.21000000000000002</v>
      </c>
      <c r="G226" s="202" t="s">
        <v>817</v>
      </c>
      <c r="H226" s="200">
        <f ca="1">TRUNC(B234*(1+B235/100))</f>
        <v>81</v>
      </c>
      <c r="I226" s="200">
        <f ca="1">TRUNC(C234*(1+C235/100))</f>
        <v>81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0.16</v>
      </c>
      <c r="E227" s="43">
        <f ca="1">$B$14+$D$14+HLOOKUP($A227, INDIRECT(E$31), MATCH("Total", Slots, 0)+1, 0)</f>
        <v>0.34</v>
      </c>
      <c r="G227" s="202" t="s">
        <v>818</v>
      </c>
      <c r="H227">
        <f ca="1">TRUNC(B213*(1+B214/100))</f>
        <v>98</v>
      </c>
      <c r="I227" s="200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17</v>
      </c>
      <c r="I229" s="200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3</v>
      </c>
      <c r="I230" s="200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261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130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52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56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28</v>
      </c>
      <c r="E235" s="66">
        <f ca="1">$B$18+$B$19+$D$18+HLOOKUP($A235, INDIRECT(E$31), MATCH("Total", Slots, 0)+1, 0)+IF(Setup!$K39=1, Setup!N39, 0)+IF(Setup!$G$7=1, 10, 0)</f>
        <v>37</v>
      </c>
    </row>
    <row r="236" spans="1:9">
      <c r="A236" s="26" t="s">
        <v>820</v>
      </c>
      <c r="B236" s="70">
        <f ca="1">TRUNC(B234*(1+B235/100)+H230)</f>
        <v>84</v>
      </c>
      <c r="C236" s="71">
        <f ca="1">TRUNC(C234*(1+C235/100)+I230)</f>
        <v>84</v>
      </c>
      <c r="D236" s="70">
        <f t="shared" ref="D236" ca="1" si="17">TRUNC(D234*(1+D235/100))</f>
        <v>66</v>
      </c>
      <c r="E236" s="70">
        <f ca="1">TRUNC(E234*(1+E235/100))</f>
        <v>71</v>
      </c>
    </row>
    <row r="237" spans="1:9">
      <c r="A237" s="24" t="s">
        <v>290</v>
      </c>
      <c r="B237" s="68">
        <f ca="1">B35-$L$5</f>
        <v>62</v>
      </c>
      <c r="C237" s="88">
        <f ca="1">C35-$L$5</f>
        <v>57</v>
      </c>
      <c r="D237" s="68">
        <f ca="1">D35-$L$5</f>
        <v>34</v>
      </c>
      <c r="E237" s="68">
        <f ca="1">E35-$L$5</f>
        <v>-5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0.09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0.14000000000000001</v>
      </c>
      <c r="E240" s="2">
        <f ca="1">MAX(MIN(E238+E239+Setup!$C$13+$B$16+$D$16+HLOOKUP($A240, INDIRECT(E$31), MATCH("Total", Slots, 0)+1, 0)-HLOOKUP($A240, INDIRECT(E$31), 3, 0) + IF(Setup!K38=1, Setup!N38, 0), 100%), 0)</f>
        <v>0.16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0.14000000000000001</v>
      </c>
      <c r="E241" s="2">
        <f ca="1">MAX(MIN(E238+Setup!$C$13+$B$16+$D$16+HLOOKUP($A240, INDIRECT(E$31), MATCH("Total", Slots, 0)+1, 0)-HLOOKUP($A240, INDIRECT(E$31), 2, 0) + IF(Setup!K38=1, Setup!N38, 0), 100%), 0)</f>
        <v>0.16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0.14000000000000001</v>
      </c>
      <c r="E243" s="2">
        <f ca="1">MIN(E240+E242 + $L$8, 100%)</f>
        <v>0.16</v>
      </c>
    </row>
    <row r="244" spans="1:13">
      <c r="A244" t="s">
        <v>306</v>
      </c>
      <c r="B244" s="2">
        <f ca="1">MAX(MIN(B241+B242 + $L$8, 100%), 1%)</f>
        <v>0.38</v>
      </c>
      <c r="C244" s="15">
        <f ca="1">MAX(MIN(C241+C242 + $L$8, 100%), 1%)</f>
        <v>0.43000000000000005</v>
      </c>
      <c r="D244" s="2">
        <f ca="1">MIN(D241+D242 + $L$8, 100%)</f>
        <v>0.14000000000000001</v>
      </c>
      <c r="E244" s="2">
        <f ca="1">MIN(E241+E242 + $L$8, 100%)</f>
        <v>0.16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247.99856017943549</v>
      </c>
      <c r="C253" s="6">
        <f ca="1">C116*(C94*(100%-C243)+C110*C243*C246)</f>
        <v>251.66091434682866</v>
      </c>
      <c r="D253" s="73"/>
      <c r="E253" s="74"/>
    </row>
    <row r="254" spans="1:13">
      <c r="A254" s="24" t="s">
        <v>124</v>
      </c>
      <c r="B254" s="6">
        <f ca="1">B178*(B156*(100%-B244)+B172*B244*B246)</f>
        <v>165.37911086151374</v>
      </c>
      <c r="C254" s="6">
        <f ca="1">C178*(C156*(100%-C244)+C172*C244*C246)</f>
        <v>167.25794743548389</v>
      </c>
      <c r="D254" s="73"/>
      <c r="E254" s="74"/>
    </row>
    <row r="255" spans="1:13">
      <c r="A255" s="119" t="s">
        <v>663</v>
      </c>
      <c r="B255" s="6">
        <f ca="1">B211*B203*(1-B221) + B211*B204*B221*B246</f>
        <v>114.40887096774193</v>
      </c>
      <c r="C255" s="6">
        <f ca="1">C211*C203*(1-C221) + C211*C204*C221*C246</f>
        <v>116.56103225806453</v>
      </c>
      <c r="D255" s="73"/>
      <c r="E255" s="74"/>
    </row>
    <row r="256" spans="1:13">
      <c r="A256" t="s">
        <v>292</v>
      </c>
      <c r="B256" s="6">
        <f ca="1">AvgHitsPerHand1Set1</f>
        <v>1.8598139999999999</v>
      </c>
      <c r="C256" s="6">
        <f ca="1">AvgHitsPerHand1Set2</f>
        <v>2.22511014</v>
      </c>
      <c r="D256" s="75"/>
    </row>
    <row r="257" spans="1:5">
      <c r="A257" t="s">
        <v>293</v>
      </c>
      <c r="B257" s="6">
        <f ca="1">IF(Gear!$B$4="None",0,AvgHitsPerHand2Set1)</f>
        <v>1.78467</v>
      </c>
      <c r="C257" s="6">
        <f ca="1">IF(Gear!$Z$4="None",0,AvgHitsPerHand2Set2)</f>
        <v>1.7508499999999998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0.27442799999999995</v>
      </c>
      <c r="C262" s="6">
        <f ca="1">(1-C228)*(1-C227)*C226*C112*2</f>
        <v>0.28313999999999995</v>
      </c>
      <c r="D262" s="75"/>
    </row>
    <row r="263" spans="1:5">
      <c r="A263" s="31" t="s">
        <v>545</v>
      </c>
      <c r="B263" s="6">
        <f ca="1">IF(B119&gt;0, (1-B228)*(1-B227)*B226*B174*2, 0)</f>
        <v>0.26333999999999996</v>
      </c>
      <c r="C263" s="6">
        <f ca="1">IF(C119&gt;0, (1-C228)*(1-C227)*C226*C174*2, 0)</f>
        <v>0.27169999999999994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842.24218964406475</v>
      </c>
      <c r="C265" s="76">
        <f ca="1">(C256*(C253+C251)) + (C257*(C254+C252)) + C255*C258 + C260 + C261 + C264</f>
        <v>940.29588433189429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619.58046134735798</v>
      </c>
      <c r="C273" s="80">
        <f ca="1">C265/(C272/60)</f>
        <v>691.71191491081879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1.3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7984.6465885079442</v>
      </c>
      <c r="E282" s="84">
        <f ca="1">Weaponskill!R3 * E278 * E279</f>
        <v>11490.109662550432</v>
      </c>
      <c r="F282" s="31"/>
    </row>
    <row r="283" spans="1:7">
      <c r="A283" t="s">
        <v>285</v>
      </c>
      <c r="D283" s="85">
        <f ca="1">Weaponskill!Q2</f>
        <v>3.2126301240778492</v>
      </c>
      <c r="E283" s="85">
        <f ca="1">Weaponskill!R2</f>
        <v>3.1125726757177126</v>
      </c>
      <c r="G283" s="31"/>
    </row>
    <row r="284" spans="1:7">
      <c r="A284" t="s">
        <v>286</v>
      </c>
      <c r="D284" s="6">
        <f ca="1">D283*$B$272+120</f>
        <v>382.03014449509959</v>
      </c>
      <c r="E284" s="6">
        <f ca="1">E283*$C$272+120</f>
        <v>373.86920886322594</v>
      </c>
    </row>
    <row r="285" spans="1:7">
      <c r="A285" t="s">
        <v>287</v>
      </c>
      <c r="D285" s="6">
        <f ca="1">B265*D283+D282</f>
        <v>10690.459218727756</v>
      </c>
      <c r="E285" s="6">
        <f ca="1">C265*E283+E282</f>
        <v>14416.84893921171</v>
      </c>
    </row>
    <row r="286" spans="1:7">
      <c r="A286" t="s">
        <v>193</v>
      </c>
      <c r="D286" s="6">
        <f ca="1">D285/(D284/60)</f>
        <v>1678.9972267015519</v>
      </c>
      <c r="E286" s="6">
        <f ca="1">E285/(E284/60)</f>
        <v>2313.6725781265209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373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3.2126301240778492</v>
      </c>
      <c r="R2" s="93">
        <f ca="1">T1064+Set2OverTP</f>
        <v>3.1125726757177126</v>
      </c>
    </row>
    <row r="3" spans="1:28">
      <c r="A3" t="s">
        <v>49</v>
      </c>
      <c r="B3" s="35">
        <f ca="1">Set1MeleeTP</f>
        <v>84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324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4990.4041178174648</v>
      </c>
      <c r="R3" s="46">
        <f ca="1">X1064</f>
        <v>7685.6920819735324</v>
      </c>
    </row>
    <row r="4" spans="1:28">
      <c r="A4" t="s">
        <v>50</v>
      </c>
      <c r="B4">
        <f ca="1">Set1WSTP</f>
        <v>66</v>
      </c>
      <c r="D4" t="s">
        <v>150</v>
      </c>
      <c r="E4" s="2">
        <f ca="1">Set1TA</f>
        <v>0.16</v>
      </c>
      <c r="F4" s="2"/>
      <c r="I4" t="s">
        <v>98</v>
      </c>
      <c r="J4">
        <f ca="1">TRUNC(J2*K2+J3*K3)</f>
        <v>209</v>
      </c>
    </row>
    <row r="5" spans="1:28">
      <c r="A5" t="s">
        <v>361</v>
      </c>
      <c r="B5">
        <f ca="1">Set1WSStoreTP</f>
        <v>28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1372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561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561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499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1.3740191804707933</v>
      </c>
      <c r="K14" s="31" t="s">
        <v>565</v>
      </c>
      <c r="L14" s="6">
        <f ca="1">Data!D94</f>
        <v>1.3306159413625172</v>
      </c>
      <c r="M14" s="6">
        <f ca="1">Data!D110</f>
        <v>2.4179389848517876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1.1304254304707935</v>
      </c>
      <c r="M15" s="6">
        <f ca="1">Data!D172</f>
        <v>2.1743432595902354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0.39690000000000003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216</v>
      </c>
      <c r="M18" s="7">
        <f ca="1">MAX(Set1MinTP-(L18+Set1Regain), 0)</f>
        <v>784</v>
      </c>
      <c r="N18" s="44">
        <f ca="1">CEILING(M18/Set1MeleeTP, 1)</f>
        <v>10</v>
      </c>
      <c r="O18" s="94">
        <f ca="1">VLOOKUP(N18,AvgRoundsSet1,2)</f>
        <v>2.6977946614468649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26.977946614468642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26.977946614468642</v>
      </c>
      <c r="R18" s="94">
        <f t="shared" ref="R18:R81" ca="1" si="2">(P18+Q18)/20</f>
        <v>2.6977946614468644</v>
      </c>
      <c r="S18" s="94">
        <f ca="1">R18*Set1ConserveTP + O18*(1-Set1ConserveTP)</f>
        <v>2.6977946614468649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1396.5575352769283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6610.5341889503397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0.39690000000000003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204</v>
      </c>
      <c r="M19" s="7">
        <f t="shared" ref="M19:M81" ca="1" si="12">MAX(Set1MinTP-(L19+Set1Regain), 0)</f>
        <v>796</v>
      </c>
      <c r="N19" s="44">
        <f t="shared" ref="N19:N81" ca="1" si="13">CEILING(M19/Set1MeleeTP, 1)</f>
        <v>10</v>
      </c>
      <c r="O19" s="94">
        <f t="shared" ref="O19:O81" ca="1" si="14">VLOOKUP(N19,AvgRoundsSet1,2)</f>
        <v>2.6977946614468649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26.977946614468642</v>
      </c>
      <c r="Q19" s="94">
        <f t="shared" ca="1" si="1"/>
        <v>26.977946614468642</v>
      </c>
      <c r="R19" s="94">
        <f t="shared" ca="1" si="2"/>
        <v>2.6977946614468644</v>
      </c>
      <c r="S19" s="94">
        <f ca="1">R19*Set1ConserveTP + O19*(1-Set1ConserveTP)</f>
        <v>2.6977946614468649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1384.5575352769283</v>
      </c>
      <c r="V19" s="4">
        <f t="shared" ca="1" si="4"/>
        <v>0</v>
      </c>
      <c r="W19" s="13">
        <f t="shared" ca="1" si="5"/>
        <v>5864.0586458459675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0.39690000000000003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192</v>
      </c>
      <c r="M20" s="7">
        <f t="shared" ca="1" si="12"/>
        <v>808</v>
      </c>
      <c r="N20" s="44">
        <f t="shared" ca="1" si="13"/>
        <v>10</v>
      </c>
      <c r="O20" s="94">
        <f t="shared" ca="1" si="14"/>
        <v>2.6977946614468649</v>
      </c>
      <c r="P20" s="94">
        <f t="shared" ca="1" si="0"/>
        <v>26.977946614468642</v>
      </c>
      <c r="Q20" s="94">
        <f t="shared" ca="1" si="1"/>
        <v>26.977946614468642</v>
      </c>
      <c r="R20" s="94">
        <f t="shared" ca="1" si="2"/>
        <v>2.6977946614468644</v>
      </c>
      <c r="S20" s="94">
        <f t="shared" ref="S20:S81" ca="1" si="18">R20*Set1ConserveTP + O20*(1-Set1ConserveTP)</f>
        <v>2.6977946614468649</v>
      </c>
      <c r="T20" s="4">
        <f ca="1">K20*S20</f>
        <v>0</v>
      </c>
      <c r="U20" s="46">
        <f ca="1">MIN(L20+(S20+Set1OverTP)*AvgHitsPerRound1*Set1MeleeTP + Set1Regain + 10.5*Set1ConserveTP, 3000)</f>
        <v>1372.5575352769283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5117.5831027415952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0.39690000000000003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0.35857555326504448</v>
      </c>
      <c r="L21" s="13">
        <f t="shared" ca="1" si="11"/>
        <v>180</v>
      </c>
      <c r="M21" s="7">
        <f t="shared" ca="1" si="12"/>
        <v>820</v>
      </c>
      <c r="N21" s="44">
        <f t="shared" ca="1" si="13"/>
        <v>10</v>
      </c>
      <c r="O21" s="94">
        <f t="shared" ca="1" si="14"/>
        <v>2.6977946614468649</v>
      </c>
      <c r="P21" s="94">
        <f t="shared" ca="1" si="0"/>
        <v>26.977946614468642</v>
      </c>
      <c r="Q21" s="94">
        <f t="shared" ca="1" si="1"/>
        <v>26.977946614468642</v>
      </c>
      <c r="R21" s="94">
        <f t="shared" ca="1" si="2"/>
        <v>2.6977946614468644</v>
      </c>
      <c r="S21" s="94">
        <f t="shared" ca="1" si="18"/>
        <v>2.6977946614468649</v>
      </c>
      <c r="T21" s="4">
        <f t="shared" ca="1" si="3"/>
        <v>0.96736321332379294</v>
      </c>
      <c r="U21" s="46">
        <f t="shared" ca="1" si="15"/>
        <v>1360.5575352769283</v>
      </c>
      <c r="V21" s="4">
        <f t="shared" ca="1" si="4"/>
        <v>487.86267096084987</v>
      </c>
      <c r="W21" s="13">
        <f t="shared" ca="1" si="5"/>
        <v>4371.1075596372239</v>
      </c>
      <c r="X21" s="4">
        <f t="shared" ca="1" si="6"/>
        <v>1567.372311577936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0.39690000000000003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1.4487901142022013E-2</v>
      </c>
      <c r="L22" s="13">
        <f t="shared" ca="1" si="11"/>
        <v>168</v>
      </c>
      <c r="M22" s="7">
        <f t="shared" ca="1" si="12"/>
        <v>832</v>
      </c>
      <c r="N22" s="44">
        <f t="shared" ca="1" si="13"/>
        <v>10</v>
      </c>
      <c r="O22" s="94">
        <f t="shared" ca="1" si="14"/>
        <v>2.6977946614468649</v>
      </c>
      <c r="P22" s="94">
        <f t="shared" ca="1" si="0"/>
        <v>26.977946614468642</v>
      </c>
      <c r="Q22" s="94">
        <f t="shared" ca="1" si="1"/>
        <v>26.977946614468642</v>
      </c>
      <c r="R22" s="94">
        <f t="shared" ca="1" si="2"/>
        <v>2.6977946614468644</v>
      </c>
      <c r="S22" s="94">
        <f t="shared" ca="1" si="18"/>
        <v>2.6977946614468649</v>
      </c>
      <c r="T22" s="4">
        <f t="shared" ca="1" si="3"/>
        <v>3.9085382356516922E-2</v>
      </c>
      <c r="U22" s="46">
        <f t="shared" ca="1" si="15"/>
        <v>1348.5575352769283</v>
      </c>
      <c r="V22" s="4">
        <f t="shared" ca="1" si="4"/>
        <v>19.537768255421</v>
      </c>
      <c r="W22" s="13">
        <f t="shared" ca="1" si="5"/>
        <v>3624.6320165328516</v>
      </c>
      <c r="X22" s="4">
        <f t="shared" ca="1" si="6"/>
        <v>52.513310331735852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0.39690000000000003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2.1951365366700042E-4</v>
      </c>
      <c r="L23" s="13">
        <f t="shared" ca="1" si="11"/>
        <v>156</v>
      </c>
      <c r="M23" s="7">
        <f t="shared" ca="1" si="12"/>
        <v>844</v>
      </c>
      <c r="N23" s="44">
        <f t="shared" ca="1" si="13"/>
        <v>11</v>
      </c>
      <c r="O23" s="94">
        <f t="shared" ca="1" si="14"/>
        <v>2.9443281031564954</v>
      </c>
      <c r="P23" s="94">
        <f t="shared" ca="1" si="0"/>
        <v>27.717546939597536</v>
      </c>
      <c r="Q23" s="94">
        <f t="shared" ca="1" si="1"/>
        <v>26.977946614468642</v>
      </c>
      <c r="R23" s="94">
        <f t="shared" ca="1" si="2"/>
        <v>2.7347746777033088</v>
      </c>
      <c r="S23" s="94">
        <f t="shared" ca="1" si="18"/>
        <v>2.9443281031564954</v>
      </c>
      <c r="T23" s="4">
        <f t="shared" ca="1" si="3"/>
        <v>6.4632021951831122E-4</v>
      </c>
      <c r="U23" s="46">
        <f t="shared" ca="1" si="15"/>
        <v>1427.5724199463441</v>
      </c>
      <c r="V23" s="4">
        <f t="shared" ca="1" si="4"/>
        <v>0.31337163777666344</v>
      </c>
      <c r="W23" s="13">
        <f t="shared" ca="1" si="5"/>
        <v>2878.1564734284793</v>
      </c>
      <c r="X23" s="4">
        <f t="shared" ca="1" si="6"/>
        <v>0.63179464330761448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0.39690000000000003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1.4782064220000041E-6</v>
      </c>
      <c r="L24" s="13">
        <f t="shared" ca="1" si="11"/>
        <v>144</v>
      </c>
      <c r="M24" s="7">
        <f t="shared" ca="1" si="12"/>
        <v>856</v>
      </c>
      <c r="N24" s="44">
        <f t="shared" ca="1" si="13"/>
        <v>11</v>
      </c>
      <c r="O24" s="94">
        <f t="shared" ca="1" si="14"/>
        <v>2.9443281031564954</v>
      </c>
      <c r="P24" s="94">
        <f t="shared" ca="1" si="0"/>
        <v>29.44328103156495</v>
      </c>
      <c r="Q24" s="94">
        <f t="shared" ca="1" si="1"/>
        <v>28.210613823016796</v>
      </c>
      <c r="R24" s="94">
        <f t="shared" ca="1" si="2"/>
        <v>2.8826947427290874</v>
      </c>
      <c r="S24" s="94">
        <f t="shared" ca="1" si="18"/>
        <v>2.9443281031564954</v>
      </c>
      <c r="T24" s="4">
        <f t="shared" ca="1" si="3"/>
        <v>4.352324710561022E-6</v>
      </c>
      <c r="U24" s="46">
        <f ca="1">MIN(L24+(S24+Set1OverTP)*AvgHitsPerRound1*Set1MeleeTP + Set1Regain + 10.5*Set1ConserveTP, 3000)</f>
        <v>1415.5724199463441</v>
      </c>
      <c r="V24" s="4">
        <f t="shared" ca="1" si="4"/>
        <v>2.0925082419707727E-3</v>
      </c>
      <c r="W24" s="13">
        <f t="shared" ca="1" si="5"/>
        <v>2131.6809303241075</v>
      </c>
      <c r="X24" s="4">
        <f t="shared" ca="1" si="6"/>
        <v>3.1510644408600389E-3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0.39690000000000003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3.7328445000000144E-9</v>
      </c>
      <c r="L25" s="13">
        <f t="shared" ca="1" si="11"/>
        <v>132</v>
      </c>
      <c r="M25" s="7">
        <f ca="1">MAX(Set1MinTP-(L25+Set1Regain), 0)</f>
        <v>868</v>
      </c>
      <c r="N25" s="44">
        <f ca="1">CEILING(M25/Set1MeleeTP, 1)</f>
        <v>11</v>
      </c>
      <c r="O25" s="94">
        <f t="shared" ca="1" si="14"/>
        <v>2.9443281031564954</v>
      </c>
      <c r="P25" s="94">
        <f t="shared" ca="1" si="0"/>
        <v>29.44328103156495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29.44328103156495</v>
      </c>
      <c r="R25" s="94">
        <f ca="1">(P25+Q25)/20</f>
        <v>2.944328103156495</v>
      </c>
      <c r="S25" s="94">
        <f ca="1">R25*Set1ConserveTP + O25*(1-Set1ConserveTP)</f>
        <v>2.9443281031564954</v>
      </c>
      <c r="T25" s="4">
        <f ca="1">K25*S25</f>
        <v>1.0990718966063199E-8</v>
      </c>
      <c r="U25" s="46">
        <f ca="1">MIN(L25+(S25+Set1OverTP)*AvgHitsPerRound1*Set1MeleeTP + Set1Regain + 10.5*Set1ConserveTP, 3000)</f>
        <v>1403.5724199463441</v>
      </c>
      <c r="V25" s="4">
        <f ca="1">U25*K25</f>
        <v>5.2393175881484212E-6</v>
      </c>
      <c r="W25" s="13">
        <f t="shared" ca="1" si="5"/>
        <v>1385.2053872197353</v>
      </c>
      <c r="X25" s="4">
        <f t="shared" ca="1" si="6"/>
        <v>5.1707563110535792E-6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0.39690000000000003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150</v>
      </c>
      <c r="M26" s="7">
        <f t="shared" ca="1" si="12"/>
        <v>850</v>
      </c>
      <c r="N26" s="44">
        <f t="shared" ca="1" si="13"/>
        <v>11</v>
      </c>
      <c r="O26" s="94">
        <f t="shared" ca="1" si="14"/>
        <v>2.9443281031564954</v>
      </c>
      <c r="P26" s="94">
        <f t="shared" ca="1" si="0"/>
        <v>29.19674758985532</v>
      </c>
      <c r="Q26" s="94">
        <f t="shared" ca="1" si="1"/>
        <v>26.977946614468642</v>
      </c>
      <c r="R26" s="94">
        <f t="shared" ca="1" si="2"/>
        <v>2.8087347102161981</v>
      </c>
      <c r="S26" s="94">
        <f t="shared" ca="1" si="18"/>
        <v>2.9443281031564954</v>
      </c>
      <c r="T26" s="4">
        <f t="shared" ca="1" si="3"/>
        <v>0</v>
      </c>
      <c r="U26" s="46">
        <f t="shared" ca="1" si="15"/>
        <v>1421.5724199463441</v>
      </c>
      <c r="V26" s="4">
        <f t="shared" ca="1" si="4"/>
        <v>0</v>
      </c>
      <c r="W26" s="13">
        <f t="shared" ca="1" si="5"/>
        <v>6046.4518991454142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0.39690000000000003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138</v>
      </c>
      <c r="M27" s="7">
        <f t="shared" ca="1" si="12"/>
        <v>862</v>
      </c>
      <c r="N27" s="44">
        <f t="shared" ca="1" si="13"/>
        <v>11</v>
      </c>
      <c r="O27" s="94">
        <f t="shared" ca="1" si="14"/>
        <v>2.9443281031564954</v>
      </c>
      <c r="P27" s="94">
        <f t="shared" ca="1" si="0"/>
        <v>29.44328103156495</v>
      </c>
      <c r="Q27" s="94">
        <f t="shared" ca="1" si="1"/>
        <v>29.44328103156495</v>
      </c>
      <c r="R27" s="94">
        <f t="shared" ca="1" si="2"/>
        <v>2.944328103156495</v>
      </c>
      <c r="S27" s="94">
        <f t="shared" ca="1" si="18"/>
        <v>2.9443281031564954</v>
      </c>
      <c r="T27" s="4">
        <f t="shared" ca="1" si="3"/>
        <v>0</v>
      </c>
      <c r="U27" s="46">
        <f t="shared" ca="1" si="15"/>
        <v>1409.5724199463441</v>
      </c>
      <c r="V27" s="4">
        <f t="shared" ca="1" si="4"/>
        <v>0</v>
      </c>
      <c r="W27" s="13">
        <f t="shared" ca="1" si="5"/>
        <v>5299.976356041042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0.39690000000000003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126</v>
      </c>
      <c r="M28" s="7">
        <f t="shared" ca="1" si="12"/>
        <v>874</v>
      </c>
      <c r="N28" s="44">
        <f t="shared" ca="1" si="13"/>
        <v>11</v>
      </c>
      <c r="O28" s="94">
        <f t="shared" ca="1" si="14"/>
        <v>2.9443281031564954</v>
      </c>
      <c r="P28" s="94">
        <f t="shared" ca="1" si="0"/>
        <v>29.44328103156495</v>
      </c>
      <c r="Q28" s="94">
        <f t="shared" ca="1" si="1"/>
        <v>29.44328103156495</v>
      </c>
      <c r="R28" s="94">
        <f t="shared" ca="1" si="2"/>
        <v>2.944328103156495</v>
      </c>
      <c r="S28" s="94">
        <f t="shared" ca="1" si="18"/>
        <v>2.9443281031564954</v>
      </c>
      <c r="T28" s="4">
        <f t="shared" ca="1" si="3"/>
        <v>0</v>
      </c>
      <c r="U28" s="46">
        <f t="shared" ca="1" si="15"/>
        <v>1397.5724199463441</v>
      </c>
      <c r="V28" s="4">
        <f t="shared" ca="1" si="4"/>
        <v>0</v>
      </c>
      <c r="W28" s="13">
        <f t="shared" ca="1" si="5"/>
        <v>4553.5008129366697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0.39690000000000003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3.6219752855055033E-3</v>
      </c>
      <c r="L29" s="13">
        <f t="shared" ca="1" si="11"/>
        <v>114</v>
      </c>
      <c r="M29" s="7">
        <f t="shared" ca="1" si="12"/>
        <v>886</v>
      </c>
      <c r="N29" s="44">
        <f t="shared" ca="1" si="13"/>
        <v>11</v>
      </c>
      <c r="O29" s="94">
        <f t="shared" ca="1" si="14"/>
        <v>2.9443281031564954</v>
      </c>
      <c r="P29" s="94">
        <f t="shared" ca="1" si="0"/>
        <v>29.44328103156495</v>
      </c>
      <c r="Q29" s="94">
        <f t="shared" ca="1" si="1"/>
        <v>29.44328103156495</v>
      </c>
      <c r="R29" s="94">
        <f t="shared" ca="1" si="2"/>
        <v>2.944328103156495</v>
      </c>
      <c r="S29" s="94">
        <f t="shared" ca="1" si="18"/>
        <v>2.9443281031564954</v>
      </c>
      <c r="T29" s="4">
        <f t="shared" ca="1" si="3"/>
        <v>1.0664283622052125E-2</v>
      </c>
      <c r="U29" s="46">
        <f t="shared" ca="1" si="15"/>
        <v>1385.5724199463441</v>
      </c>
      <c r="V29" s="4">
        <f t="shared" ca="1" si="4"/>
        <v>5.0185090613237104</v>
      </c>
      <c r="W29" s="13">
        <f t="shared" ca="1" si="5"/>
        <v>3807.0252698322979</v>
      </c>
      <c r="X29" s="4">
        <f t="shared" ca="1" si="6"/>
        <v>13.788951438627503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0.39690000000000003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1.4634243577800029E-4</v>
      </c>
      <c r="L30" s="13">
        <f t="shared" ca="1" si="11"/>
        <v>102</v>
      </c>
      <c r="M30" s="7">
        <f t="shared" ca="1" si="12"/>
        <v>898</v>
      </c>
      <c r="N30" s="44">
        <f t="shared" ca="1" si="13"/>
        <v>11</v>
      </c>
      <c r="O30" s="94">
        <f t="shared" ca="1" si="14"/>
        <v>2.9443281031564954</v>
      </c>
      <c r="P30" s="94">
        <f t="shared" ca="1" si="0"/>
        <v>29.44328103156495</v>
      </c>
      <c r="Q30" s="94">
        <f t="shared" ca="1" si="1"/>
        <v>29.44328103156495</v>
      </c>
      <c r="R30" s="94">
        <f t="shared" ca="1" si="2"/>
        <v>2.944328103156495</v>
      </c>
      <c r="S30" s="94">
        <f t="shared" ca="1" si="18"/>
        <v>2.9443281031564954</v>
      </c>
      <c r="T30" s="4">
        <f t="shared" ca="1" si="3"/>
        <v>4.3088014634554085E-4</v>
      </c>
      <c r="U30" s="46">
        <f t="shared" ca="1" si="15"/>
        <v>1373.5724199463441</v>
      </c>
      <c r="V30" s="4">
        <f t="shared" ca="1" si="4"/>
        <v>0.20101193365243031</v>
      </c>
      <c r="W30" s="13">
        <f t="shared" ca="1" si="5"/>
        <v>3060.5497267279256</v>
      </c>
      <c r="X30" s="4">
        <f t="shared" ca="1" si="6"/>
        <v>0.44788830182905781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0.39690000000000003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2.217309633000006E-6</v>
      </c>
      <c r="L31" s="13">
        <f t="shared" ca="1" si="11"/>
        <v>90</v>
      </c>
      <c r="M31" s="7">
        <f t="shared" ca="1" si="12"/>
        <v>910</v>
      </c>
      <c r="N31" s="44">
        <f t="shared" ca="1" si="13"/>
        <v>11</v>
      </c>
      <c r="O31" s="94">
        <f t="shared" ca="1" si="14"/>
        <v>2.9443281031564954</v>
      </c>
      <c r="P31" s="94">
        <f t="shared" ca="1" si="0"/>
        <v>29.44328103156495</v>
      </c>
      <c r="Q31" s="94">
        <f t="shared" ca="1" si="1"/>
        <v>29.44328103156495</v>
      </c>
      <c r="R31" s="94">
        <f t="shared" ca="1" si="2"/>
        <v>2.944328103156495</v>
      </c>
      <c r="S31" s="94">
        <f t="shared" ca="1" si="18"/>
        <v>2.9443281031564954</v>
      </c>
      <c r="T31" s="4">
        <f t="shared" ca="1" si="3"/>
        <v>6.5284870658415326E-6</v>
      </c>
      <c r="U31" s="46">
        <f t="shared" ca="1" si="15"/>
        <v>1361.5724199463441</v>
      </c>
      <c r="V31" s="4">
        <f t="shared" ca="1" si="4"/>
        <v>3.0190276427741582E-3</v>
      </c>
      <c r="W31" s="13">
        <f t="shared" ca="1" si="5"/>
        <v>2314.0741836235538</v>
      </c>
      <c r="X31" s="4">
        <f t="shared" ca="1" si="6"/>
        <v>5.1310189788251305E-3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0.39690000000000003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1.4931378000000054E-8</v>
      </c>
      <c r="L32" s="13">
        <f t="shared" ca="1" si="11"/>
        <v>78</v>
      </c>
      <c r="M32" s="7">
        <f t="shared" ca="1" si="12"/>
        <v>922</v>
      </c>
      <c r="N32" s="44">
        <f t="shared" ca="1" si="13"/>
        <v>11</v>
      </c>
      <c r="O32" s="94">
        <f t="shared" ca="1" si="14"/>
        <v>2.9443281031564954</v>
      </c>
      <c r="P32" s="94">
        <f t="shared" ca="1" si="0"/>
        <v>29.44328103156495</v>
      </c>
      <c r="Q32" s="94">
        <f t="shared" ca="1" si="1"/>
        <v>29.44328103156495</v>
      </c>
      <c r="R32" s="94">
        <f t="shared" ca="1" si="2"/>
        <v>2.944328103156495</v>
      </c>
      <c r="S32" s="94">
        <f t="shared" ca="1" si="18"/>
        <v>2.9443281031564954</v>
      </c>
      <c r="T32" s="4">
        <f t="shared" ca="1" si="3"/>
        <v>4.3962875864252787E-8</v>
      </c>
      <c r="U32" s="46">
        <f t="shared" ca="1" si="15"/>
        <v>1349.5724199463441</v>
      </c>
      <c r="V32" s="4">
        <f t="shared" ca="1" si="4"/>
        <v>2.0150975940593678E-5</v>
      </c>
      <c r="W32" s="13">
        <f t="shared" ca="1" si="5"/>
        <v>1567.5986405191816</v>
      </c>
      <c r="X32" s="4">
        <f t="shared" ca="1" si="6"/>
        <v>2.3406407853878101E-5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0.39690000000000003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3.7705500000000173E-11</v>
      </c>
      <c r="L33" s="13">
        <f t="shared" ca="1" si="11"/>
        <v>66</v>
      </c>
      <c r="M33" s="7">
        <f t="shared" ca="1" si="12"/>
        <v>934</v>
      </c>
      <c r="N33" s="44">
        <f t="shared" ca="1" si="13"/>
        <v>12</v>
      </c>
      <c r="O33" s="94">
        <f t="shared" ca="1" si="14"/>
        <v>3.1675762212620633</v>
      </c>
      <c r="P33" s="94">
        <f t="shared" ca="1" si="0"/>
        <v>31.452514094515067</v>
      </c>
      <c r="Q33" s="94">
        <f t="shared" ca="1" si="1"/>
        <v>29.44328103156495</v>
      </c>
      <c r="R33" s="94">
        <f t="shared" ca="1" si="2"/>
        <v>3.0447897563040009</v>
      </c>
      <c r="S33" s="94">
        <f t="shared" ca="1" si="18"/>
        <v>3.1675762212620633</v>
      </c>
      <c r="T33" s="4">
        <f t="shared" ca="1" si="3"/>
        <v>1.1943504521079727E-10</v>
      </c>
      <c r="U33" s="46">
        <f t="shared" ca="1" si="15"/>
        <v>1419.9908601430868</v>
      </c>
      <c r="V33" s="4">
        <f t="shared" ca="1" si="4"/>
        <v>5.3541465377125408E-8</v>
      </c>
      <c r="W33" s="13">
        <f t="shared" ca="1" si="5"/>
        <v>821.12309741480942</v>
      </c>
      <c r="X33" s="4">
        <f t="shared" ca="1" si="6"/>
        <v>3.0960856949574242E-8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0.39690000000000003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150</v>
      </c>
      <c r="M34" s="7">
        <f t="shared" ca="1" si="12"/>
        <v>850</v>
      </c>
      <c r="N34" s="44">
        <f t="shared" ca="1" si="13"/>
        <v>11</v>
      </c>
      <c r="O34" s="94">
        <f t="shared" ca="1" si="14"/>
        <v>2.9443281031564954</v>
      </c>
      <c r="P34" s="94">
        <f t="shared" ca="1" si="0"/>
        <v>29.19674758985532</v>
      </c>
      <c r="Q34" s="94">
        <f t="shared" ca="1" si="1"/>
        <v>26.977946614468642</v>
      </c>
      <c r="R34" s="94">
        <f t="shared" ca="1" si="2"/>
        <v>2.8087347102161981</v>
      </c>
      <c r="S34" s="94">
        <f t="shared" ca="1" si="18"/>
        <v>2.9443281031564954</v>
      </c>
      <c r="T34" s="4">
        <f t="shared" ca="1" si="3"/>
        <v>0</v>
      </c>
      <c r="U34" s="46">
        <f t="shared" ca="1" si="15"/>
        <v>1421.5724199463441</v>
      </c>
      <c r="V34" s="4">
        <f t="shared" ca="1" si="4"/>
        <v>0</v>
      </c>
      <c r="W34" s="13">
        <f t="shared" ca="1" si="5"/>
        <v>5789.4110915355304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0.39690000000000003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138</v>
      </c>
      <c r="M35" s="7">
        <f t="shared" ca="1" si="12"/>
        <v>862</v>
      </c>
      <c r="N35" s="44">
        <f t="shared" ca="1" si="13"/>
        <v>11</v>
      </c>
      <c r="O35" s="94">
        <f ca="1">VLOOKUP(N35,AvgRoundsSet1,2)</f>
        <v>2.9443281031564954</v>
      </c>
      <c r="P35" s="94">
        <f t="shared" ca="1" si="0"/>
        <v>29.44328103156495</v>
      </c>
      <c r="Q35" s="94">
        <f t="shared" ca="1" si="1"/>
        <v>29.44328103156495</v>
      </c>
      <c r="R35" s="94">
        <f t="shared" ca="1" si="2"/>
        <v>2.944328103156495</v>
      </c>
      <c r="S35" s="94">
        <f t="shared" ca="1" si="18"/>
        <v>2.9443281031564954</v>
      </c>
      <c r="T35" s="4">
        <f t="shared" ca="1" si="3"/>
        <v>0</v>
      </c>
      <c r="U35" s="46">
        <f t="shared" ca="1" si="15"/>
        <v>1409.5724199463441</v>
      </c>
      <c r="V35" s="4">
        <f t="shared" ca="1" si="4"/>
        <v>0</v>
      </c>
      <c r="W35" s="13">
        <f t="shared" ca="1" si="5"/>
        <v>5042.9355484311582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0.39690000000000003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126</v>
      </c>
      <c r="M36" s="7">
        <f t="shared" ca="1" si="12"/>
        <v>874</v>
      </c>
      <c r="N36" s="44">
        <f t="shared" ca="1" si="13"/>
        <v>11</v>
      </c>
      <c r="O36" s="94">
        <f t="shared" ca="1" si="14"/>
        <v>2.9443281031564954</v>
      </c>
      <c r="P36" s="94">
        <f t="shared" ca="1" si="0"/>
        <v>29.44328103156495</v>
      </c>
      <c r="Q36" s="94">
        <f t="shared" ca="1" si="1"/>
        <v>29.44328103156495</v>
      </c>
      <c r="R36" s="94">
        <f t="shared" ca="1" si="2"/>
        <v>2.944328103156495</v>
      </c>
      <c r="S36" s="94">
        <f t="shared" ca="1" si="18"/>
        <v>2.9443281031564954</v>
      </c>
      <c r="T36" s="4">
        <f t="shared" ca="1" si="3"/>
        <v>0</v>
      </c>
      <c r="U36" s="46">
        <f t="shared" ca="1" si="15"/>
        <v>1397.5724199463441</v>
      </c>
      <c r="V36" s="4">
        <f t="shared" ca="1" si="4"/>
        <v>0</v>
      </c>
      <c r="W36" s="13">
        <f t="shared" ca="1" si="5"/>
        <v>4296.4600053267859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0.39690000000000003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1.8872397540265502E-2</v>
      </c>
      <c r="L37" s="13">
        <f t="shared" ca="1" si="11"/>
        <v>114</v>
      </c>
      <c r="M37" s="7">
        <f t="shared" ca="1" si="12"/>
        <v>886</v>
      </c>
      <c r="N37" s="44">
        <f t="shared" ca="1" si="13"/>
        <v>11</v>
      </c>
      <c r="O37" s="94">
        <f t="shared" ca="1" si="14"/>
        <v>2.9443281031564954</v>
      </c>
      <c r="P37" s="94">
        <f t="shared" ca="1" si="0"/>
        <v>29.44328103156495</v>
      </c>
      <c r="Q37" s="94">
        <f t="shared" ca="1" si="1"/>
        <v>29.44328103156495</v>
      </c>
      <c r="R37" s="94">
        <f t="shared" ca="1" si="2"/>
        <v>2.944328103156495</v>
      </c>
      <c r="S37" s="94">
        <f t="shared" ca="1" si="18"/>
        <v>2.9443281031564954</v>
      </c>
      <c r="T37" s="4">
        <f t="shared" ca="1" si="3"/>
        <v>5.5566530451745234E-2</v>
      </c>
      <c r="U37" s="46">
        <f t="shared" ca="1" si="15"/>
        <v>1385.5724199463441</v>
      </c>
      <c r="V37" s="4">
        <f t="shared" ca="1" si="4"/>
        <v>26.149073530055102</v>
      </c>
      <c r="W37" s="13">
        <f t="shared" ca="1" si="5"/>
        <v>3549.9844622224145</v>
      </c>
      <c r="X37" s="4">
        <f t="shared" ca="1" si="6"/>
        <v>66.996718032827047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0.39690000000000003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7.6252111273800074E-4</v>
      </c>
      <c r="L38" s="13">
        <f t="shared" ca="1" si="11"/>
        <v>102</v>
      </c>
      <c r="M38" s="7">
        <f t="shared" ca="1" si="12"/>
        <v>898</v>
      </c>
      <c r="N38" s="44">
        <f t="shared" ca="1" si="13"/>
        <v>11</v>
      </c>
      <c r="O38" s="94">
        <f t="shared" ca="1" si="14"/>
        <v>2.9443281031564954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29.44328103156495</v>
      </c>
      <c r="Q38" s="94">
        <f t="shared" ca="1" si="1"/>
        <v>29.44328103156495</v>
      </c>
      <c r="R38" s="94">
        <f t="shared" ca="1" si="2"/>
        <v>2.944328103156495</v>
      </c>
      <c r="S38" s="94">
        <f t="shared" ca="1" si="18"/>
        <v>2.9443281031564954</v>
      </c>
      <c r="T38" s="4">
        <f t="shared" ca="1" si="3"/>
        <v>2.2451123414846579E-3</v>
      </c>
      <c r="U38" s="46">
        <f t="shared" ca="1" si="15"/>
        <v>1373.5724199463441</v>
      </c>
      <c r="V38" s="4">
        <f t="shared" ca="1" si="4"/>
        <v>1.0473779700837147</v>
      </c>
      <c r="W38" s="13">
        <f t="shared" ca="1" si="5"/>
        <v>2803.5089191180423</v>
      </c>
      <c r="X38" s="4">
        <f t="shared" ca="1" si="6"/>
        <v>2.1377347405767995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0.39690000000000003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1.1553350193000023E-5</v>
      </c>
      <c r="L39" s="13">
        <f t="shared" ca="1" si="11"/>
        <v>90</v>
      </c>
      <c r="M39" s="7">
        <f t="shared" ca="1" si="12"/>
        <v>910</v>
      </c>
      <c r="N39" s="44">
        <f t="shared" ca="1" si="13"/>
        <v>11</v>
      </c>
      <c r="O39" s="94">
        <f t="shared" ca="1" si="14"/>
        <v>2.9443281031564954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29.44328103156495</v>
      </c>
      <c r="Q39" s="94">
        <f t="shared" ca="1" si="1"/>
        <v>29.44328103156495</v>
      </c>
      <c r="R39" s="94">
        <f ca="1">(P39+Q39)/20</f>
        <v>2.944328103156495</v>
      </c>
      <c r="S39" s="94">
        <f t="shared" ca="1" si="18"/>
        <v>2.9443281031564954</v>
      </c>
      <c r="T39" s="4">
        <f t="shared" ca="1" si="3"/>
        <v>3.4016853658858487E-5</v>
      </c>
      <c r="U39" s="46">
        <f t="shared" ca="1" si="15"/>
        <v>1361.5724199463441</v>
      </c>
      <c r="V39" s="4">
        <f t="shared" ca="1" si="4"/>
        <v>1.5730722980770603E-2</v>
      </c>
      <c r="W39" s="13">
        <f t="shared" ca="1" si="5"/>
        <v>2057.03337601367</v>
      </c>
      <c r="X39" s="4">
        <f t="shared" ca="1" si="6"/>
        <v>2.3765626951775025E-2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0.39690000000000003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7.7800338000000215E-8</v>
      </c>
      <c r="L40" s="13">
        <f t="shared" ca="1" si="11"/>
        <v>78</v>
      </c>
      <c r="M40" s="7">
        <f t="shared" ca="1" si="12"/>
        <v>922</v>
      </c>
      <c r="N40" s="44">
        <f t="shared" ca="1" si="13"/>
        <v>11</v>
      </c>
      <c r="O40" s="94">
        <f t="shared" ca="1" si="14"/>
        <v>2.9443281031564954</v>
      </c>
      <c r="P40" s="94">
        <f t="shared" ca="1" si="0"/>
        <v>29.44328103156495</v>
      </c>
      <c r="Q40" s="94">
        <f t="shared" ca="1" si="1"/>
        <v>29.44328103156495</v>
      </c>
      <c r="R40" s="94">
        <f t="shared" ca="1" si="2"/>
        <v>2.944328103156495</v>
      </c>
      <c r="S40" s="94">
        <f t="shared" ca="1" si="18"/>
        <v>2.9443281031564954</v>
      </c>
      <c r="T40" s="4">
        <f t="shared" ca="1" si="3"/>
        <v>2.2906972160847485E-7</v>
      </c>
      <c r="U40" s="46">
        <f t="shared" ca="1" si="15"/>
        <v>1349.5724199463441</v>
      </c>
      <c r="V40" s="4">
        <f t="shared" ca="1" si="4"/>
        <v>1.0499719042730381E-4</v>
      </c>
      <c r="W40" s="13">
        <f t="shared" ca="1" si="5"/>
        <v>1310.5578329092982</v>
      </c>
      <c r="X40" s="4">
        <f t="shared" ca="1" si="6"/>
        <v>1.019618423688912E-4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0.39690000000000003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1.9646550000000073E-10</v>
      </c>
      <c r="L41" s="13">
        <f t="shared" ca="1" si="11"/>
        <v>66</v>
      </c>
      <c r="M41" s="7">
        <f t="shared" ca="1" si="12"/>
        <v>934</v>
      </c>
      <c r="N41" s="44">
        <f t="shared" ca="1" si="13"/>
        <v>12</v>
      </c>
      <c r="O41" s="94">
        <f t="shared" ca="1" si="14"/>
        <v>3.1675762212620633</v>
      </c>
      <c r="P41" s="94">
        <f t="shared" ca="1" si="0"/>
        <v>31.452514094515067</v>
      </c>
      <c r="Q41" s="94">
        <f t="shared" ca="1" si="1"/>
        <v>29.44328103156495</v>
      </c>
      <c r="R41" s="94">
        <f t="shared" ca="1" si="2"/>
        <v>3.0447897563040009</v>
      </c>
      <c r="S41" s="94">
        <f t="shared" ca="1" si="18"/>
        <v>3.1675762212620633</v>
      </c>
      <c r="T41" s="4">
        <f t="shared" ca="1" si="3"/>
        <v>6.2231944609836421E-10</v>
      </c>
      <c r="U41" s="46">
        <f t="shared" ca="1" si="15"/>
        <v>1419.9908601430868</v>
      </c>
      <c r="V41" s="4">
        <f t="shared" ca="1" si="4"/>
        <v>2.7897921433344265E-7</v>
      </c>
      <c r="W41" s="13">
        <f t="shared" ca="1" si="5"/>
        <v>564.08228980492595</v>
      </c>
      <c r="X41" s="4">
        <f t="shared" ca="1" si="6"/>
        <v>1.1082270910767009E-7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0.39690000000000003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11</v>
      </c>
      <c r="O42" s="94">
        <f t="shared" ca="1" si="14"/>
        <v>2.9443281031564954</v>
      </c>
      <c r="P42" s="94">
        <f t="shared" ca="1" si="0"/>
        <v>29.44328103156495</v>
      </c>
      <c r="Q42" s="94">
        <f t="shared" ca="1" si="1"/>
        <v>29.44328103156495</v>
      </c>
      <c r="R42" s="94">
        <f t="shared" ca="1" si="2"/>
        <v>2.944328103156495</v>
      </c>
      <c r="S42" s="94">
        <f t="shared" ca="1" si="18"/>
        <v>2.9443281031564954</v>
      </c>
      <c r="T42" s="4">
        <f t="shared" ca="1" si="3"/>
        <v>0</v>
      </c>
      <c r="U42" s="46">
        <f t="shared" ca="1" si="15"/>
        <v>1355.5724199463441</v>
      </c>
      <c r="V42" s="4">
        <f t="shared" ca="1" si="4"/>
        <v>0</v>
      </c>
      <c r="W42" s="13">
        <f t="shared" ca="1" si="5"/>
        <v>5225.3288017306049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0.39690000000000003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12</v>
      </c>
      <c r="O43" s="94">
        <f t="shared" ca="1" si="14"/>
        <v>3.1675762212620633</v>
      </c>
      <c r="P43" s="94">
        <f t="shared" ca="1" si="0"/>
        <v>30.113025385881649</v>
      </c>
      <c r="Q43" s="94">
        <f t="shared" ca="1" si="1"/>
        <v>29.44328103156495</v>
      </c>
      <c r="R43" s="94">
        <f t="shared" ca="1" si="2"/>
        <v>2.9778153208723301</v>
      </c>
      <c r="S43" s="94">
        <f t="shared" ca="1" si="18"/>
        <v>3.1675762212620633</v>
      </c>
      <c r="T43" s="4">
        <f t="shared" ca="1" si="3"/>
        <v>0</v>
      </c>
      <c r="U43" s="46">
        <f t="shared" ca="1" si="15"/>
        <v>1425.9908601430868</v>
      </c>
      <c r="V43" s="4">
        <f t="shared" ca="1" si="4"/>
        <v>0</v>
      </c>
      <c r="W43" s="13">
        <f t="shared" ca="1" si="5"/>
        <v>4478.8532586262327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0.39690000000000003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12</v>
      </c>
      <c r="O44" s="94">
        <f t="shared" ca="1" si="14"/>
        <v>3.1675762212620633</v>
      </c>
      <c r="P44" s="94">
        <f t="shared" ca="1" si="0"/>
        <v>31.675762212620633</v>
      </c>
      <c r="Q44" s="94">
        <f t="shared" ca="1" si="1"/>
        <v>30.559521622092788</v>
      </c>
      <c r="R44" s="94">
        <f t="shared" ca="1" si="2"/>
        <v>3.1117641917356709</v>
      </c>
      <c r="S44" s="94">
        <f t="shared" ca="1" si="18"/>
        <v>3.1675762212620633</v>
      </c>
      <c r="T44" s="4">
        <f t="shared" ca="1" si="3"/>
        <v>0</v>
      </c>
      <c r="U44" s="46">
        <f t="shared" ca="1" si="15"/>
        <v>1413.9908601430868</v>
      </c>
      <c r="V44" s="4">
        <f t="shared" ca="1" si="4"/>
        <v>0</v>
      </c>
      <c r="W44" s="13">
        <f t="shared" ca="1" si="5"/>
        <v>3732.3777155218604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0.39690000000000003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1.9063027818450018E-4</v>
      </c>
      <c r="L45" s="13">
        <f t="shared" ca="1" si="11"/>
        <v>48</v>
      </c>
      <c r="M45" s="7">
        <f t="shared" ca="1" si="12"/>
        <v>952</v>
      </c>
      <c r="N45" s="44">
        <f t="shared" ca="1" si="13"/>
        <v>12</v>
      </c>
      <c r="O45" s="94">
        <f t="shared" ca="1" si="14"/>
        <v>3.1675762212620633</v>
      </c>
      <c r="P45" s="94">
        <f t="shared" ca="1" si="0"/>
        <v>31.675762212620633</v>
      </c>
      <c r="Q45" s="94">
        <f t="shared" ca="1" si="1"/>
        <v>31.675762212620633</v>
      </c>
      <c r="R45" s="94">
        <f t="shared" ca="1" si="2"/>
        <v>3.1675762212620633</v>
      </c>
      <c r="S45" s="94">
        <f t="shared" ca="1" si="18"/>
        <v>3.1675762212620633</v>
      </c>
      <c r="T45" s="4">
        <f t="shared" ca="1" si="3"/>
        <v>6.0383593622979502E-4</v>
      </c>
      <c r="U45" s="46">
        <f t="shared" ca="1" si="15"/>
        <v>1401.9908601430868</v>
      </c>
      <c r="V45" s="4">
        <f t="shared" ca="1" si="4"/>
        <v>0.26726190768120334</v>
      </c>
      <c r="W45" s="13">
        <f t="shared" ca="1" si="5"/>
        <v>2985.9021724174886</v>
      </c>
      <c r="X45" s="4">
        <f t="shared" ca="1" si="6"/>
        <v>0.56920336175964925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0.39690000000000003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7.7022334620000137E-6</v>
      </c>
      <c r="L46" s="13">
        <f t="shared" ca="1" si="11"/>
        <v>36</v>
      </c>
      <c r="M46" s="7">
        <f t="shared" ca="1" si="12"/>
        <v>964</v>
      </c>
      <c r="N46" s="44">
        <f t="shared" ca="1" si="13"/>
        <v>12</v>
      </c>
      <c r="O46" s="94">
        <f t="shared" ca="1" si="14"/>
        <v>3.1675762212620633</v>
      </c>
      <c r="P46" s="94">
        <f t="shared" ca="1" si="0"/>
        <v>31.675762212620633</v>
      </c>
      <c r="Q46" s="94">
        <f t="shared" ca="1" si="1"/>
        <v>31.675762212620633</v>
      </c>
      <c r="R46" s="94">
        <f t="shared" ca="1" si="2"/>
        <v>3.1675762212620633</v>
      </c>
      <c r="S46" s="94">
        <f t="shared" ca="1" si="18"/>
        <v>3.1675762212620633</v>
      </c>
      <c r="T46" s="4">
        <f t="shared" ca="1" si="3"/>
        <v>2.4397411564840222E-5</v>
      </c>
      <c r="U46" s="46">
        <f t="shared" ca="1" si="15"/>
        <v>1389.9908601430868</v>
      </c>
      <c r="V46" s="4">
        <f t="shared" ca="1" si="4"/>
        <v>1.0706034114868264E-2</v>
      </c>
      <c r="W46" s="13">
        <f t="shared" ca="1" si="5"/>
        <v>2239.4266293131163</v>
      </c>
      <c r="X46" s="4">
        <f t="shared" ca="1" si="6"/>
        <v>1.7248586719989384E-2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0.39690000000000003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1.1670050700000032E-7</v>
      </c>
      <c r="L47" s="13">
        <f t="shared" ca="1" si="11"/>
        <v>24</v>
      </c>
      <c r="M47" s="7">
        <f t="shared" ca="1" si="12"/>
        <v>976</v>
      </c>
      <c r="N47" s="44">
        <f t="shared" ca="1" si="13"/>
        <v>12</v>
      </c>
      <c r="O47" s="94">
        <f t="shared" ca="1" si="14"/>
        <v>3.1675762212620633</v>
      </c>
      <c r="P47" s="94">
        <f t="shared" ca="1" si="0"/>
        <v>31.675762212620633</v>
      </c>
      <c r="Q47" s="94">
        <f t="shared" ca="1" si="1"/>
        <v>31.675762212620633</v>
      </c>
      <c r="R47" s="94">
        <f t="shared" ca="1" si="2"/>
        <v>3.1675762212620633</v>
      </c>
      <c r="S47" s="94">
        <f t="shared" ca="1" si="18"/>
        <v>3.1675762212620633</v>
      </c>
      <c r="T47" s="4">
        <f t="shared" ca="1" si="3"/>
        <v>3.6965775098242797E-7</v>
      </c>
      <c r="U47" s="46">
        <f t="shared" ca="1" si="15"/>
        <v>1377.9908601430868</v>
      </c>
      <c r="V47" s="4">
        <f t="shared" ca="1" si="4"/>
        <v>1.6081223202006476E-4</v>
      </c>
      <c r="W47" s="13">
        <f t="shared" ca="1" si="5"/>
        <v>1492.9510862087443</v>
      </c>
      <c r="X47" s="4">
        <f t="shared" ca="1" si="6"/>
        <v>1.7422814868676165E-4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0.39690000000000003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7.8586200000000272E-10</v>
      </c>
      <c r="L48" s="13">
        <f t="shared" ca="1" si="11"/>
        <v>12</v>
      </c>
      <c r="M48" s="7">
        <f t="shared" ca="1" si="12"/>
        <v>988</v>
      </c>
      <c r="N48" s="44">
        <f t="shared" ca="1" si="13"/>
        <v>12</v>
      </c>
      <c r="O48" s="94">
        <f t="shared" ca="1" si="14"/>
        <v>3.1675762212620633</v>
      </c>
      <c r="P48" s="94">
        <f t="shared" ca="1" si="0"/>
        <v>31.675762212620633</v>
      </c>
      <c r="Q48" s="94">
        <f t="shared" ca="1" si="1"/>
        <v>31.675762212620633</v>
      </c>
      <c r="R48" s="94">
        <f t="shared" ca="1" si="2"/>
        <v>3.1675762212620633</v>
      </c>
      <c r="S48" s="94">
        <f t="shared" ca="1" si="18"/>
        <v>3.1675762212620633</v>
      </c>
      <c r="T48" s="4">
        <f t="shared" ca="1" si="3"/>
        <v>2.489277784393456E-9</v>
      </c>
      <c r="U48" s="46">
        <f t="shared" ca="1" si="15"/>
        <v>1365.9908601430868</v>
      </c>
      <c r="V48" s="4">
        <f t="shared" ca="1" si="4"/>
        <v>1.0734803093337702E-6</v>
      </c>
      <c r="W48" s="13">
        <f t="shared" ca="1" si="5"/>
        <v>746.47554310437215</v>
      </c>
      <c r="X48" s="4">
        <f t="shared" ca="1" si="6"/>
        <v>5.8662676325509013E-7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0.39690000000000003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1.9845000000000092E-12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12</v>
      </c>
      <c r="O49" s="94">
        <f t="shared" ca="1" si="14"/>
        <v>3.1675762212620633</v>
      </c>
      <c r="P49" s="94">
        <f t="shared" ca="1" si="0"/>
        <v>31.675762212620633</v>
      </c>
      <c r="Q49" s="94">
        <f t="shared" ca="1" si="1"/>
        <v>31.675762212620633</v>
      </c>
      <c r="R49" s="94">
        <f t="shared" ca="1" si="2"/>
        <v>3.1675762212620633</v>
      </c>
      <c r="S49" s="94">
        <f t="shared" ca="1" si="18"/>
        <v>3.1675762212620633</v>
      </c>
      <c r="T49" s="4">
        <f t="shared" ca="1" si="3"/>
        <v>6.2860550110945938E-12</v>
      </c>
      <c r="U49" s="46">
        <f t="shared" ca="1" si="15"/>
        <v>1353.9908601430868</v>
      </c>
      <c r="V49" s="4">
        <f t="shared" ca="1" si="4"/>
        <v>2.6869948619539683E-9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0.1323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216</v>
      </c>
      <c r="M50" s="7">
        <f t="shared" ca="1" si="12"/>
        <v>784</v>
      </c>
      <c r="N50" s="44">
        <f t="shared" ca="1" si="13"/>
        <v>10</v>
      </c>
      <c r="O50" s="94">
        <f t="shared" ca="1" si="14"/>
        <v>2.6977946614468649</v>
      </c>
      <c r="P50" s="94">
        <f t="shared" ca="1" si="0"/>
        <v>26.977946614468642</v>
      </c>
      <c r="Q50" s="94">
        <f t="shared" ca="1" si="1"/>
        <v>26.977946614468642</v>
      </c>
      <c r="R50" s="94">
        <f t="shared" ca="1" si="2"/>
        <v>2.6977946614468644</v>
      </c>
      <c r="S50" s="94">
        <f t="shared" ca="1" si="18"/>
        <v>2.6977946614468649</v>
      </c>
      <c r="T50" s="4">
        <f t="shared" ca="1" si="3"/>
        <v>0</v>
      </c>
      <c r="U50" s="46">
        <f t="shared" ca="1" si="15"/>
        <v>1396.5575352769283</v>
      </c>
      <c r="V50" s="4">
        <f t="shared" ca="1" si="4"/>
        <v>0</v>
      </c>
      <c r="W50" s="13">
        <f t="shared" ca="1" si="5"/>
        <v>6610.5341889503397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0.1323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204</v>
      </c>
      <c r="M51" s="7">
        <f t="shared" ca="1" si="12"/>
        <v>796</v>
      </c>
      <c r="N51" s="44">
        <f t="shared" ca="1" si="13"/>
        <v>10</v>
      </c>
      <c r="O51" s="94">
        <f t="shared" ca="1" si="14"/>
        <v>2.6977946614468649</v>
      </c>
      <c r="P51" s="94">
        <f t="shared" ca="1" si="0"/>
        <v>26.977946614468642</v>
      </c>
      <c r="Q51" s="94">
        <f t="shared" ca="1" si="1"/>
        <v>26.977946614468642</v>
      </c>
      <c r="R51" s="94">
        <f t="shared" ca="1" si="2"/>
        <v>2.6977946614468644</v>
      </c>
      <c r="S51" s="94">
        <f t="shared" ca="1" si="18"/>
        <v>2.6977946614468649</v>
      </c>
      <c r="T51" s="4">
        <f t="shared" ca="1" si="3"/>
        <v>0</v>
      </c>
      <c r="U51" s="46">
        <f t="shared" ca="1" si="15"/>
        <v>1384.5575352769283</v>
      </c>
      <c r="V51" s="4">
        <f t="shared" ca="1" si="4"/>
        <v>0</v>
      </c>
      <c r="W51" s="13">
        <f t="shared" ca="1" si="5"/>
        <v>5864.0586458459675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0.1323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0.11832993257746467</v>
      </c>
      <c r="L52" s="13">
        <f t="shared" ca="1" si="11"/>
        <v>192</v>
      </c>
      <c r="M52" s="7">
        <f t="shared" ca="1" si="12"/>
        <v>808</v>
      </c>
      <c r="N52" s="44">
        <f t="shared" ca="1" si="13"/>
        <v>10</v>
      </c>
      <c r="O52" s="94">
        <f t="shared" ca="1" si="14"/>
        <v>2.6977946614468649</v>
      </c>
      <c r="P52" s="94">
        <f t="shared" ca="1" si="0"/>
        <v>26.977946614468642</v>
      </c>
      <c r="Q52" s="94">
        <f t="shared" ca="1" si="1"/>
        <v>26.977946614468642</v>
      </c>
      <c r="R52" s="94">
        <f t="shared" ca="1" si="2"/>
        <v>2.6977946614468644</v>
      </c>
      <c r="S52" s="94">
        <f t="shared" ca="1" si="18"/>
        <v>2.6977946614468649</v>
      </c>
      <c r="T52" s="4">
        <f t="shared" ca="1" si="3"/>
        <v>0.31922986039685164</v>
      </c>
      <c r="U52" s="46">
        <f t="shared" ca="1" si="15"/>
        <v>1372.5575352769283</v>
      </c>
      <c r="V52" s="4">
        <f t="shared" ca="1" si="4"/>
        <v>162.41464060801002</v>
      </c>
      <c r="W52" s="13">
        <f t="shared" ca="1" si="5"/>
        <v>5117.5831027415952</v>
      </c>
      <c r="X52" s="4">
        <f t="shared" ca="1" si="6"/>
        <v>605.56326350698544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0.1323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5.9762592210840801E-3</v>
      </c>
      <c r="L53" s="13">
        <f t="shared" ca="1" si="11"/>
        <v>180</v>
      </c>
      <c r="M53" s="7">
        <f t="shared" ca="1" si="12"/>
        <v>820</v>
      </c>
      <c r="N53" s="44">
        <f t="shared" ca="1" si="13"/>
        <v>10</v>
      </c>
      <c r="O53" s="94">
        <f t="shared" ca="1" si="14"/>
        <v>2.6977946614468649</v>
      </c>
      <c r="P53" s="94">
        <f t="shared" ca="1" si="0"/>
        <v>26.977946614468642</v>
      </c>
      <c r="Q53" s="94">
        <f t="shared" ca="1" si="1"/>
        <v>26.977946614468642</v>
      </c>
      <c r="R53" s="94">
        <f t="shared" ca="1" si="2"/>
        <v>2.6977946614468644</v>
      </c>
      <c r="S53" s="94">
        <f t="shared" ca="1" si="18"/>
        <v>2.6977946614468649</v>
      </c>
      <c r="T53" s="4">
        <f t="shared" ca="1" si="3"/>
        <v>1.6122720222063229E-2</v>
      </c>
      <c r="U53" s="46">
        <f t="shared" ca="1" si="15"/>
        <v>1360.5575352769283</v>
      </c>
      <c r="V53" s="4">
        <f t="shared" ca="1" si="4"/>
        <v>8.1310445160141711</v>
      </c>
      <c r="W53" s="13">
        <f t="shared" ca="1" si="5"/>
        <v>4371.1075596372239</v>
      </c>
      <c r="X53" s="4">
        <f t="shared" ca="1" si="6"/>
        <v>26.122871859632291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0.1323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1.2073250951685022E-4</v>
      </c>
      <c r="L54" s="13">
        <f t="shared" ca="1" si="11"/>
        <v>168</v>
      </c>
      <c r="M54" s="7">
        <f t="shared" ca="1" si="12"/>
        <v>832</v>
      </c>
      <c r="N54" s="44">
        <f t="shared" ca="1" si="13"/>
        <v>10</v>
      </c>
      <c r="O54" s="94">
        <f t="shared" ca="1" si="14"/>
        <v>2.6977946614468649</v>
      </c>
      <c r="P54" s="94">
        <f t="shared" ca="1" si="0"/>
        <v>26.977946614468642</v>
      </c>
      <c r="Q54" s="94">
        <f t="shared" ca="1" si="1"/>
        <v>26.977946614468642</v>
      </c>
      <c r="R54" s="94">
        <f t="shared" ca="1" si="2"/>
        <v>2.6977946614468644</v>
      </c>
      <c r="S54" s="94">
        <f t="shared" ca="1" si="18"/>
        <v>2.6977946614468649</v>
      </c>
      <c r="T54" s="4">
        <f t="shared" ca="1" si="3"/>
        <v>3.2571151963764131E-4</v>
      </c>
      <c r="U54" s="46">
        <f t="shared" ca="1" si="15"/>
        <v>1348.5575352769283</v>
      </c>
      <c r="V54" s="4">
        <f t="shared" ca="1" si="4"/>
        <v>0.16281473546184183</v>
      </c>
      <c r="W54" s="13">
        <f t="shared" ca="1" si="5"/>
        <v>3624.6320165328516</v>
      </c>
      <c r="X54" s="4">
        <f t="shared" ca="1" si="6"/>
        <v>0.43761091943113251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0.1323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1.2195202981500033E-6</v>
      </c>
      <c r="L55" s="13">
        <f t="shared" ca="1" si="11"/>
        <v>156</v>
      </c>
      <c r="M55" s="7">
        <f t="shared" ca="1" si="12"/>
        <v>844</v>
      </c>
      <c r="N55" s="44">
        <f t="shared" ca="1" si="13"/>
        <v>11</v>
      </c>
      <c r="O55" s="94">
        <f t="shared" ca="1" si="14"/>
        <v>2.9443281031564954</v>
      </c>
      <c r="P55" s="94">
        <f t="shared" ca="1" si="0"/>
        <v>27.717546939597536</v>
      </c>
      <c r="Q55" s="94">
        <f t="shared" ca="1" si="1"/>
        <v>26.977946614468642</v>
      </c>
      <c r="R55" s="94">
        <f t="shared" ca="1" si="2"/>
        <v>2.7347746777033088</v>
      </c>
      <c r="S55" s="94">
        <f t="shared" ca="1" si="18"/>
        <v>2.9443281031564954</v>
      </c>
      <c r="T55" s="4">
        <f t="shared" ca="1" si="3"/>
        <v>3.5906678862128428E-6</v>
      </c>
      <c r="U55" s="46">
        <f t="shared" ca="1" si="15"/>
        <v>1427.5724199463441</v>
      </c>
      <c r="V55" s="4">
        <f t="shared" ca="1" si="4"/>
        <v>1.7409535432036873E-3</v>
      </c>
      <c r="W55" s="13">
        <f t="shared" ca="1" si="5"/>
        <v>2878.1564734284793</v>
      </c>
      <c r="X55" s="4">
        <f t="shared" ca="1" si="6"/>
        <v>3.5099702405978609E-3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0.1323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6.1591934250000223E-9</v>
      </c>
      <c r="L56" s="13">
        <f ca="1">MAX((G56+H56)*Set1WSTP + I56*$B$6, Set1SaveTP)</f>
        <v>144</v>
      </c>
      <c r="M56" s="7">
        <f t="shared" ca="1" si="12"/>
        <v>856</v>
      </c>
      <c r="N56" s="44">
        <f t="shared" ca="1" si="13"/>
        <v>11</v>
      </c>
      <c r="O56" s="94">
        <f t="shared" ca="1" si="14"/>
        <v>2.9443281031564954</v>
      </c>
      <c r="P56" s="94">
        <f t="shared" ca="1" si="0"/>
        <v>29.44328103156495</v>
      </c>
      <c r="Q56" s="94">
        <f t="shared" ca="1" si="1"/>
        <v>28.210613823016796</v>
      </c>
      <c r="R56" s="94">
        <f t="shared" ca="1" si="2"/>
        <v>2.8826947427290874</v>
      </c>
      <c r="S56" s="94">
        <f t="shared" ca="1" si="18"/>
        <v>2.9443281031564954</v>
      </c>
      <c r="T56" s="4">
        <f t="shared" ca="1" si="3"/>
        <v>1.8134686294004275E-8</v>
      </c>
      <c r="U56" s="46">
        <f t="shared" ca="1" si="15"/>
        <v>1415.5724199463441</v>
      </c>
      <c r="V56" s="4">
        <f t="shared" ca="1" si="4"/>
        <v>8.7187843415448922E-6</v>
      </c>
      <c r="W56" s="13">
        <f t="shared" ca="1" si="5"/>
        <v>2131.6809303241075</v>
      </c>
      <c r="X56" s="4">
        <f t="shared" ca="1" si="6"/>
        <v>1.3129435170250174E-5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0.1323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1.2442815000000057E-11</v>
      </c>
      <c r="L57" s="13">
        <f t="shared" ca="1" si="11"/>
        <v>132</v>
      </c>
      <c r="M57" s="7">
        <f t="shared" ca="1" si="12"/>
        <v>868</v>
      </c>
      <c r="N57" s="44">
        <f t="shared" ca="1" si="13"/>
        <v>11</v>
      </c>
      <c r="O57" s="94">
        <f t="shared" ca="1" si="14"/>
        <v>2.9443281031564954</v>
      </c>
      <c r="P57" s="94">
        <f t="shared" ca="1" si="0"/>
        <v>29.44328103156495</v>
      </c>
      <c r="Q57" s="94">
        <f t="shared" ca="1" si="1"/>
        <v>29.44328103156495</v>
      </c>
      <c r="R57" s="94">
        <f t="shared" ca="1" si="2"/>
        <v>2.944328103156495</v>
      </c>
      <c r="S57" s="94">
        <f t="shared" ca="1" si="18"/>
        <v>2.9443281031564954</v>
      </c>
      <c r="T57" s="4">
        <f t="shared" ca="1" si="3"/>
        <v>3.6635729886877357E-11</v>
      </c>
      <c r="U57" s="46">
        <f t="shared" ca="1" si="15"/>
        <v>1403.5724199463441</v>
      </c>
      <c r="V57" s="4">
        <f t="shared" ca="1" si="4"/>
        <v>1.746439196049475E-8</v>
      </c>
      <c r="W57" s="13">
        <f t="shared" ca="1" si="5"/>
        <v>1385.2053872197353</v>
      </c>
      <c r="X57" s="4">
        <f t="shared" ca="1" si="6"/>
        <v>1.723585437017861E-8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0.1323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150</v>
      </c>
      <c r="M58" s="7">
        <f t="shared" ca="1" si="12"/>
        <v>850</v>
      </c>
      <c r="N58" s="44">
        <f t="shared" ca="1" si="13"/>
        <v>11</v>
      </c>
      <c r="O58" s="94">
        <f t="shared" ca="1" si="14"/>
        <v>2.9443281031564954</v>
      </c>
      <c r="P58" s="94">
        <f t="shared" ca="1" si="0"/>
        <v>29.19674758985532</v>
      </c>
      <c r="Q58" s="94">
        <f t="shared" ca="1" si="1"/>
        <v>26.977946614468642</v>
      </c>
      <c r="R58" s="94">
        <f t="shared" ca="1" si="2"/>
        <v>2.8087347102161981</v>
      </c>
      <c r="S58" s="94">
        <f t="shared" ca="1" si="18"/>
        <v>2.9443281031564954</v>
      </c>
      <c r="T58" s="4">
        <f t="shared" ca="1" si="3"/>
        <v>0</v>
      </c>
      <c r="U58" s="46">
        <f t="shared" ca="1" si="15"/>
        <v>1421.5724199463441</v>
      </c>
      <c r="V58" s="4">
        <f t="shared" ca="1" si="4"/>
        <v>0</v>
      </c>
      <c r="W58" s="13">
        <f t="shared" ca="1" si="5"/>
        <v>6046.4518991454142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0.1323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138</v>
      </c>
      <c r="M59" s="7">
        <f t="shared" ca="1" si="12"/>
        <v>862</v>
      </c>
      <c r="N59" s="44">
        <f t="shared" ca="1" si="13"/>
        <v>11</v>
      </c>
      <c r="O59" s="94">
        <f t="shared" ca="1" si="14"/>
        <v>2.9443281031564954</v>
      </c>
      <c r="P59" s="94">
        <f t="shared" ca="1" si="0"/>
        <v>29.44328103156495</v>
      </c>
      <c r="Q59" s="94">
        <f t="shared" ca="1" si="1"/>
        <v>29.44328103156495</v>
      </c>
      <c r="R59" s="94">
        <f t="shared" ca="1" si="2"/>
        <v>2.944328103156495</v>
      </c>
      <c r="S59" s="94">
        <f t="shared" ca="1" si="18"/>
        <v>2.9443281031564954</v>
      </c>
      <c r="T59" s="4">
        <f t="shared" ca="1" si="3"/>
        <v>0</v>
      </c>
      <c r="U59" s="46">
        <f t="shared" ca="1" si="15"/>
        <v>1409.5724199463441</v>
      </c>
      <c r="V59" s="4">
        <f t="shared" ca="1" si="4"/>
        <v>0</v>
      </c>
      <c r="W59" s="13">
        <f t="shared" ca="1" si="5"/>
        <v>5299.976356041042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0.1323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1.1952518442168159E-3</v>
      </c>
      <c r="L60" s="13">
        <f t="shared" ca="1" si="11"/>
        <v>126</v>
      </c>
      <c r="M60" s="7">
        <f t="shared" ca="1" si="12"/>
        <v>874</v>
      </c>
      <c r="N60" s="44">
        <f t="shared" ca="1" si="13"/>
        <v>11</v>
      </c>
      <c r="O60" s="94">
        <f t="shared" ca="1" si="14"/>
        <v>2.9443281031564954</v>
      </c>
      <c r="P60" s="94">
        <f t="shared" ca="1" si="0"/>
        <v>29.44328103156495</v>
      </c>
      <c r="Q60" s="94">
        <f t="shared" ca="1" si="1"/>
        <v>29.44328103156495</v>
      </c>
      <c r="R60" s="94">
        <f t="shared" ca="1" si="2"/>
        <v>2.944328103156495</v>
      </c>
      <c r="S60" s="94">
        <f t="shared" ca="1" si="18"/>
        <v>2.9443281031564954</v>
      </c>
      <c r="T60" s="4">
        <f t="shared" ca="1" si="3"/>
        <v>3.5192135952772006E-3</v>
      </c>
      <c r="U60" s="46">
        <f t="shared" ca="1" si="15"/>
        <v>1397.5724199463441</v>
      </c>
      <c r="V60" s="4">
        <f t="shared" ca="1" si="4"/>
        <v>1.6704510123674261</v>
      </c>
      <c r="W60" s="13">
        <f t="shared" ca="1" si="5"/>
        <v>4553.5008129366697</v>
      </c>
      <c r="X60" s="4">
        <f t="shared" ca="1" si="6"/>
        <v>5.4425802443053248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0.1323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6.0366254758425101E-5</v>
      </c>
      <c r="L61" s="13">
        <f t="shared" ca="1" si="11"/>
        <v>114</v>
      </c>
      <c r="M61" s="7">
        <f t="shared" ca="1" si="12"/>
        <v>886</v>
      </c>
      <c r="N61" s="44">
        <f t="shared" ca="1" si="13"/>
        <v>11</v>
      </c>
      <c r="O61" s="94">
        <f t="shared" ca="1" si="14"/>
        <v>2.9443281031564954</v>
      </c>
      <c r="P61" s="94">
        <f t="shared" ca="1" si="0"/>
        <v>29.44328103156495</v>
      </c>
      <c r="Q61" s="94">
        <f t="shared" ca="1" si="1"/>
        <v>29.44328103156495</v>
      </c>
      <c r="R61" s="94">
        <f t="shared" ca="1" si="2"/>
        <v>2.944328103156495</v>
      </c>
      <c r="S61" s="94">
        <f t="shared" ca="1" si="18"/>
        <v>2.9443281031564954</v>
      </c>
      <c r="T61" s="4">
        <f t="shared" ca="1" si="3"/>
        <v>1.7773806036753555E-4</v>
      </c>
      <c r="U61" s="46">
        <f t="shared" ca="1" si="15"/>
        <v>1385.5724199463441</v>
      </c>
      <c r="V61" s="4">
        <f t="shared" ca="1" si="4"/>
        <v>8.3641817688728581E-2</v>
      </c>
      <c r="W61" s="13">
        <f t="shared" ca="1" si="5"/>
        <v>3807.0252698322979</v>
      </c>
      <c r="X61" s="4">
        <f t="shared" ca="1" si="6"/>
        <v>0.22981585731045856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0.1323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1.2195202981500033E-6</v>
      </c>
      <c r="L62" s="13">
        <f t="shared" ca="1" si="11"/>
        <v>102</v>
      </c>
      <c r="M62" s="7">
        <f t="shared" ca="1" si="12"/>
        <v>898</v>
      </c>
      <c r="N62" s="44">
        <f t="shared" ca="1" si="13"/>
        <v>11</v>
      </c>
      <c r="O62" s="94">
        <f t="shared" ca="1" si="14"/>
        <v>2.9443281031564954</v>
      </c>
      <c r="P62" s="94">
        <f t="shared" ca="1" si="0"/>
        <v>29.44328103156495</v>
      </c>
      <c r="Q62" s="94">
        <f t="shared" ca="1" si="1"/>
        <v>29.44328103156495</v>
      </c>
      <c r="R62" s="94">
        <f t="shared" ca="1" si="2"/>
        <v>2.944328103156495</v>
      </c>
      <c r="S62" s="94">
        <f t="shared" ca="1" si="18"/>
        <v>2.9443281031564954</v>
      </c>
      <c r="T62" s="4">
        <f t="shared" ca="1" si="3"/>
        <v>3.5906678862128428E-6</v>
      </c>
      <c r="U62" s="46">
        <f t="shared" ca="1" si="15"/>
        <v>1373.5724199463441</v>
      </c>
      <c r="V62" s="4">
        <f t="shared" ca="1" si="4"/>
        <v>1.675099447103587E-3</v>
      </c>
      <c r="W62" s="13">
        <f t="shared" ca="1" si="5"/>
        <v>3060.5497267279256</v>
      </c>
      <c r="X62" s="4">
        <f t="shared" ca="1" si="6"/>
        <v>3.7324025152421507E-3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0.1323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1.2318386850000045E-8</v>
      </c>
      <c r="L63" s="13">
        <f t="shared" ca="1" si="11"/>
        <v>90</v>
      </c>
      <c r="M63" s="7">
        <f t="shared" ca="1" si="12"/>
        <v>910</v>
      </c>
      <c r="N63" s="44">
        <f t="shared" ca="1" si="13"/>
        <v>11</v>
      </c>
      <c r="O63" s="94">
        <f t="shared" ca="1" si="14"/>
        <v>2.9443281031564954</v>
      </c>
      <c r="P63" s="94">
        <f t="shared" ca="1" si="0"/>
        <v>29.44328103156495</v>
      </c>
      <c r="Q63" s="94">
        <f t="shared" ca="1" si="1"/>
        <v>29.44328103156495</v>
      </c>
      <c r="R63" s="94">
        <f t="shared" ca="1" si="2"/>
        <v>2.944328103156495</v>
      </c>
      <c r="S63" s="94">
        <f t="shared" ca="1" si="18"/>
        <v>2.9443281031564954</v>
      </c>
      <c r="T63" s="4">
        <f t="shared" ca="1" si="3"/>
        <v>3.626937258800855E-8</v>
      </c>
      <c r="U63" s="46">
        <f t="shared" ca="1" si="15"/>
        <v>1361.5724199463441</v>
      </c>
      <c r="V63" s="4">
        <f t="shared" ca="1" si="4"/>
        <v>1.6772375793189784E-5</v>
      </c>
      <c r="W63" s="13">
        <f t="shared" ca="1" si="5"/>
        <v>2314.0741836235538</v>
      </c>
      <c r="X63" s="4">
        <f t="shared" ca="1" si="6"/>
        <v>2.8505660993472975E-5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0.1323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6.2214075000000276E-11</v>
      </c>
      <c r="L64" s="13">
        <f t="shared" ca="1" si="11"/>
        <v>78</v>
      </c>
      <c r="M64" s="7">
        <f t="shared" ca="1" si="12"/>
        <v>922</v>
      </c>
      <c r="N64" s="44">
        <f t="shared" ca="1" si="13"/>
        <v>11</v>
      </c>
      <c r="O64" s="94">
        <f t="shared" ca="1" si="14"/>
        <v>2.9443281031564954</v>
      </c>
      <c r="P64" s="94">
        <f t="shared" ca="1" si="0"/>
        <v>29.44328103156495</v>
      </c>
      <c r="Q64" s="94">
        <f t="shared" ca="1" si="1"/>
        <v>29.44328103156495</v>
      </c>
      <c r="R64" s="94">
        <f t="shared" ca="1" si="2"/>
        <v>2.944328103156495</v>
      </c>
      <c r="S64" s="94">
        <f t="shared" ca="1" si="18"/>
        <v>2.9443281031564954</v>
      </c>
      <c r="T64" s="4">
        <f t="shared" ca="1" si="3"/>
        <v>1.8317864943438676E-10</v>
      </c>
      <c r="U64" s="46">
        <f t="shared" ca="1" si="15"/>
        <v>1349.5724199463441</v>
      </c>
      <c r="V64" s="4">
        <f t="shared" ca="1" si="4"/>
        <v>8.3962399752473722E-8</v>
      </c>
      <c r="W64" s="13">
        <f t="shared" ca="1" si="5"/>
        <v>1567.5986405191816</v>
      </c>
      <c r="X64" s="4">
        <f t="shared" ca="1" si="6"/>
        <v>9.7526699391158839E-8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0.1323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1.2568500000000069E-13</v>
      </c>
      <c r="L65" s="13">
        <f t="shared" ca="1" si="11"/>
        <v>66</v>
      </c>
      <c r="M65" s="7">
        <f t="shared" ca="1" si="12"/>
        <v>934</v>
      </c>
      <c r="N65" s="44">
        <f t="shared" ca="1" si="13"/>
        <v>12</v>
      </c>
      <c r="O65" s="94">
        <f t="shared" ca="1" si="14"/>
        <v>3.1675762212620633</v>
      </c>
      <c r="P65" s="94">
        <f t="shared" ca="1" si="0"/>
        <v>31.452514094515067</v>
      </c>
      <c r="Q65" s="94">
        <f t="shared" ca="1" si="1"/>
        <v>29.44328103156495</v>
      </c>
      <c r="R65" s="94">
        <f t="shared" ca="1" si="2"/>
        <v>3.0447897563040009</v>
      </c>
      <c r="S65" s="94">
        <f t="shared" ca="1" si="18"/>
        <v>3.1675762212620633</v>
      </c>
      <c r="T65" s="4">
        <f t="shared" ca="1" si="3"/>
        <v>3.9811681736932459E-13</v>
      </c>
      <c r="U65" s="46">
        <f t="shared" ca="1" si="15"/>
        <v>1419.9908601430868</v>
      </c>
      <c r="V65" s="4">
        <f t="shared" ca="1" si="4"/>
        <v>1.7847155125708484E-10</v>
      </c>
      <c r="W65" s="13">
        <f t="shared" ca="1" si="5"/>
        <v>821.12309741480942</v>
      </c>
      <c r="X65" s="4">
        <f t="shared" ca="1" si="6"/>
        <v>1.0320285649858089E-10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0.1323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150</v>
      </c>
      <c r="M66" s="7">
        <f t="shared" ca="1" si="12"/>
        <v>850</v>
      </c>
      <c r="N66" s="44">
        <f t="shared" ca="1" si="13"/>
        <v>11</v>
      </c>
      <c r="O66" s="94">
        <f t="shared" ca="1" si="14"/>
        <v>2.9443281031564954</v>
      </c>
      <c r="P66" s="94">
        <f t="shared" ca="1" si="0"/>
        <v>29.19674758985532</v>
      </c>
      <c r="Q66" s="94">
        <f t="shared" ca="1" si="1"/>
        <v>26.977946614468642</v>
      </c>
      <c r="R66" s="94">
        <f t="shared" ca="1" si="2"/>
        <v>2.8087347102161981</v>
      </c>
      <c r="S66" s="94">
        <f t="shared" ca="1" si="18"/>
        <v>2.9443281031564954</v>
      </c>
      <c r="T66" s="4">
        <f t="shared" ca="1" si="3"/>
        <v>0</v>
      </c>
      <c r="U66" s="46">
        <f t="shared" ca="1" si="15"/>
        <v>1421.5724199463441</v>
      </c>
      <c r="V66" s="4">
        <f t="shared" ca="1" si="4"/>
        <v>0</v>
      </c>
      <c r="W66" s="13">
        <f t="shared" ca="1" si="5"/>
        <v>5789.4110915355304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0.1323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138</v>
      </c>
      <c r="M67" s="7">
        <f t="shared" ca="1" si="12"/>
        <v>862</v>
      </c>
      <c r="N67" s="44">
        <f t="shared" ca="1" si="13"/>
        <v>11</v>
      </c>
      <c r="O67" s="94">
        <f t="shared" ca="1" si="14"/>
        <v>2.9443281031564954</v>
      </c>
      <c r="P67" s="94">
        <f t="shared" ca="1" si="0"/>
        <v>29.44328103156495</v>
      </c>
      <c r="Q67" s="94">
        <f t="shared" ca="1" si="1"/>
        <v>29.44328103156495</v>
      </c>
      <c r="R67" s="94">
        <f t="shared" ca="1" si="2"/>
        <v>2.944328103156495</v>
      </c>
      <c r="S67" s="94">
        <f t="shared" ca="1" si="18"/>
        <v>2.9443281031564954</v>
      </c>
      <c r="T67" s="4">
        <f t="shared" ca="1" si="3"/>
        <v>0</v>
      </c>
      <c r="U67" s="46">
        <f t="shared" ca="1" si="15"/>
        <v>1409.5724199463441</v>
      </c>
      <c r="V67" s="4">
        <f t="shared" ca="1" si="4"/>
        <v>0</v>
      </c>
      <c r="W67" s="13">
        <f t="shared" ca="1" si="5"/>
        <v>5042.9355484311582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0.1323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6.2278911882876148E-3</v>
      </c>
      <c r="L68" s="13">
        <f t="shared" ca="1" si="11"/>
        <v>126</v>
      </c>
      <c r="M68" s="7">
        <f t="shared" ca="1" si="12"/>
        <v>874</v>
      </c>
      <c r="N68" s="44">
        <f t="shared" ca="1" si="13"/>
        <v>11</v>
      </c>
      <c r="O68" s="94">
        <f t="shared" ca="1" si="14"/>
        <v>2.9443281031564954</v>
      </c>
      <c r="P68" s="94">
        <f t="shared" ca="1" si="0"/>
        <v>29.44328103156495</v>
      </c>
      <c r="Q68" s="94">
        <f t="shared" ca="1" si="1"/>
        <v>29.44328103156495</v>
      </c>
      <c r="R68" s="94">
        <f t="shared" ca="1" si="2"/>
        <v>2.944328103156495</v>
      </c>
      <c r="S68" s="94">
        <f t="shared" ca="1" si="18"/>
        <v>2.9443281031564954</v>
      </c>
      <c r="T68" s="4">
        <f t="shared" ca="1" si="3"/>
        <v>1.8336955049075926E-2</v>
      </c>
      <c r="U68" s="46">
        <f t="shared" ca="1" si="15"/>
        <v>1397.5724199463441</v>
      </c>
      <c r="V68" s="4">
        <f t="shared" ca="1" si="4"/>
        <v>8.7039289591776345</v>
      </c>
      <c r="W68" s="13">
        <f t="shared" ca="1" si="5"/>
        <v>4296.4600053267859</v>
      </c>
      <c r="X68" s="4">
        <f t="shared" ca="1" si="6"/>
        <v>26.757885408004849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0.1323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3.1453995900442526E-4</v>
      </c>
      <c r="L69" s="13">
        <f t="shared" ca="1" si="11"/>
        <v>114</v>
      </c>
      <c r="M69" s="7">
        <f t="shared" ca="1" si="12"/>
        <v>886</v>
      </c>
      <c r="N69" s="44">
        <f t="shared" ca="1" si="13"/>
        <v>11</v>
      </c>
      <c r="O69" s="94">
        <f t="shared" ca="1" si="14"/>
        <v>2.9443281031564954</v>
      </c>
      <c r="P69" s="94">
        <f t="shared" ca="1" si="0"/>
        <v>29.44328103156495</v>
      </c>
      <c r="Q69" s="94">
        <f t="shared" ca="1" si="1"/>
        <v>29.44328103156495</v>
      </c>
      <c r="R69" s="94">
        <f t="shared" ca="1" si="2"/>
        <v>2.944328103156495</v>
      </c>
      <c r="S69" s="94">
        <f t="shared" ca="1" si="18"/>
        <v>2.9443281031564954</v>
      </c>
      <c r="T69" s="4">
        <f t="shared" ca="1" si="3"/>
        <v>9.2610884086242128E-4</v>
      </c>
      <c r="U69" s="46">
        <f t="shared" ca="1" si="15"/>
        <v>1385.5724199463441</v>
      </c>
      <c r="V69" s="4">
        <f t="shared" ca="1" si="4"/>
        <v>0.43581789216758537</v>
      </c>
      <c r="W69" s="13">
        <f t="shared" ca="1" si="5"/>
        <v>3549.9844622224145</v>
      </c>
      <c r="X69" s="4">
        <f t="shared" ca="1" si="6"/>
        <v>1.1166119672137849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0.1323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6.3543426061500113E-6</v>
      </c>
      <c r="L70" s="13">
        <f t="shared" ca="1" si="11"/>
        <v>102</v>
      </c>
      <c r="M70" s="7">
        <f t="shared" ca="1" si="12"/>
        <v>898</v>
      </c>
      <c r="N70" s="44">
        <f t="shared" ca="1" si="13"/>
        <v>11</v>
      </c>
      <c r="O70" s="94">
        <f t="shared" ca="1" si="14"/>
        <v>2.9443281031564954</v>
      </c>
      <c r="P70" s="94">
        <f t="shared" ca="1" si="0"/>
        <v>29.44328103156495</v>
      </c>
      <c r="Q70" s="94">
        <f t="shared" ca="1" si="1"/>
        <v>29.44328103156495</v>
      </c>
      <c r="R70" s="94">
        <f t="shared" ca="1" si="2"/>
        <v>2.944328103156495</v>
      </c>
      <c r="S70" s="94">
        <f t="shared" ca="1" si="18"/>
        <v>2.9443281031564954</v>
      </c>
      <c r="T70" s="4">
        <f t="shared" ca="1" si="3"/>
        <v>1.8709269512372164E-5</v>
      </c>
      <c r="U70" s="46">
        <f t="shared" ca="1" si="15"/>
        <v>1373.5724199463441</v>
      </c>
      <c r="V70" s="4">
        <f t="shared" ca="1" si="4"/>
        <v>8.7281497506976301E-3</v>
      </c>
      <c r="W70" s="13">
        <f t="shared" ca="1" si="5"/>
        <v>2803.5089191180423</v>
      </c>
      <c r="X70" s="4">
        <f t="shared" ca="1" si="6"/>
        <v>1.7814456171473342E-2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0.1323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6.4185278850000188E-8</v>
      </c>
      <c r="L71" s="13">
        <f t="shared" ca="1" si="11"/>
        <v>90</v>
      </c>
      <c r="M71" s="7">
        <f t="shared" ca="1" si="12"/>
        <v>910</v>
      </c>
      <c r="N71" s="44">
        <f t="shared" ca="1" si="13"/>
        <v>11</v>
      </c>
      <c r="O71" s="94">
        <f t="shared" ca="1" si="14"/>
        <v>2.9443281031564954</v>
      </c>
      <c r="P71" s="94">
        <f t="shared" ca="1" si="0"/>
        <v>29.44328103156495</v>
      </c>
      <c r="Q71" s="94">
        <f t="shared" ca="1" si="1"/>
        <v>29.44328103156495</v>
      </c>
      <c r="R71" s="94">
        <f t="shared" ca="1" si="2"/>
        <v>2.944328103156495</v>
      </c>
      <c r="S71" s="94">
        <f t="shared" ca="1" si="18"/>
        <v>2.9443281031564954</v>
      </c>
      <c r="T71" s="4">
        <f t="shared" ca="1" si="3"/>
        <v>1.8898252032699177E-7</v>
      </c>
      <c r="U71" s="46">
        <f t="shared" ca="1" si="15"/>
        <v>1361.5724199463441</v>
      </c>
      <c r="V71" s="4">
        <f t="shared" ca="1" si="4"/>
        <v>8.739290544872566E-5</v>
      </c>
      <c r="W71" s="13">
        <f t="shared" ca="1" si="5"/>
        <v>2057.03337601367</v>
      </c>
      <c r="X71" s="4">
        <f t="shared" ca="1" si="6"/>
        <v>1.3203126084319471E-4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0.1323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3.2416807500000117E-10</v>
      </c>
      <c r="L72" s="13">
        <f t="shared" ca="1" si="11"/>
        <v>78</v>
      </c>
      <c r="M72" s="7">
        <f t="shared" ca="1" si="12"/>
        <v>922</v>
      </c>
      <c r="N72" s="44">
        <f t="shared" ca="1" si="13"/>
        <v>11</v>
      </c>
      <c r="O72" s="94">
        <f t="shared" ca="1" si="14"/>
        <v>2.9443281031564954</v>
      </c>
      <c r="P72" s="94">
        <f t="shared" ca="1" si="0"/>
        <v>29.44328103156495</v>
      </c>
      <c r="Q72" s="94">
        <f t="shared" ca="1" si="1"/>
        <v>29.44328103156495</v>
      </c>
      <c r="R72" s="94">
        <f t="shared" ca="1" si="2"/>
        <v>2.944328103156495</v>
      </c>
      <c r="S72" s="94">
        <f t="shared" ca="1" si="18"/>
        <v>2.9443281031564954</v>
      </c>
      <c r="T72" s="4">
        <f t="shared" ca="1" si="3"/>
        <v>9.5445717336864593E-10</v>
      </c>
      <c r="U72" s="46">
        <f t="shared" ca="1" si="15"/>
        <v>1349.5724199463441</v>
      </c>
      <c r="V72" s="4">
        <f t="shared" ca="1" si="4"/>
        <v>4.3748829344709955E-7</v>
      </c>
      <c r="W72" s="13">
        <f t="shared" ca="1" si="5"/>
        <v>1310.5578329092982</v>
      </c>
      <c r="X72" s="4">
        <f t="shared" ca="1" si="6"/>
        <v>4.248410098703804E-7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0.1323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6.5488500000000302E-13</v>
      </c>
      <c r="L73" s="13">
        <f t="shared" ca="1" si="11"/>
        <v>66</v>
      </c>
      <c r="M73" s="7">
        <f t="shared" ca="1" si="12"/>
        <v>934</v>
      </c>
      <c r="N73" s="44">
        <f t="shared" ca="1" si="13"/>
        <v>12</v>
      </c>
      <c r="O73" s="94">
        <f t="shared" ca="1" si="14"/>
        <v>3.1675762212620633</v>
      </c>
      <c r="P73" s="94">
        <f t="shared" ca="1" si="0"/>
        <v>31.452514094515067</v>
      </c>
      <c r="Q73" s="94">
        <f t="shared" ca="1" si="1"/>
        <v>29.44328103156495</v>
      </c>
      <c r="R73" s="94">
        <f t="shared" ca="1" si="2"/>
        <v>3.0447897563040009</v>
      </c>
      <c r="S73" s="94">
        <f t="shared" ca="1" si="18"/>
        <v>3.1675762212620633</v>
      </c>
      <c r="T73" s="4">
        <f t="shared" ca="1" si="3"/>
        <v>2.074398153661216E-12</v>
      </c>
      <c r="U73" s="46">
        <f t="shared" ca="1" si="15"/>
        <v>1419.9908601430868</v>
      </c>
      <c r="V73" s="4">
        <f t="shared" ca="1" si="4"/>
        <v>9.299307144448097E-10</v>
      </c>
      <c r="W73" s="13">
        <f t="shared" ca="1" si="5"/>
        <v>564.08228980492595</v>
      </c>
      <c r="X73" s="4">
        <f t="shared" ca="1" si="6"/>
        <v>3.6940903035890063E-10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0.1323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11</v>
      </c>
      <c r="O74" s="94">
        <f t="shared" ca="1" si="14"/>
        <v>2.9443281031564954</v>
      </c>
      <c r="P74" s="94">
        <f t="shared" ca="1" si="0"/>
        <v>29.44328103156495</v>
      </c>
      <c r="Q74" s="94">
        <f t="shared" ca="1" si="1"/>
        <v>29.44328103156495</v>
      </c>
      <c r="R74" s="94">
        <f t="shared" ca="1" si="2"/>
        <v>2.944328103156495</v>
      </c>
      <c r="S74" s="94">
        <f t="shared" ca="1" si="18"/>
        <v>2.9443281031564954</v>
      </c>
      <c r="T74" s="4">
        <f t="shared" ca="1" si="3"/>
        <v>0</v>
      </c>
      <c r="U74" s="46">
        <f t="shared" ca="1" si="15"/>
        <v>1355.5724199463441</v>
      </c>
      <c r="V74" s="4">
        <f t="shared" ca="1" si="4"/>
        <v>0</v>
      </c>
      <c r="W74" s="13">
        <f t="shared" ca="1" si="5"/>
        <v>5225.3288017306049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0.1323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12</v>
      </c>
      <c r="O75" s="94">
        <f t="shared" ca="1" si="14"/>
        <v>3.1675762212620633</v>
      </c>
      <c r="P75" s="94">
        <f t="shared" ca="1" si="0"/>
        <v>30.113025385881649</v>
      </c>
      <c r="Q75" s="94">
        <f t="shared" ca="1" si="1"/>
        <v>29.44328103156495</v>
      </c>
      <c r="R75" s="94">
        <f t="shared" ca="1" si="2"/>
        <v>2.9778153208723301</v>
      </c>
      <c r="S75" s="94">
        <f t="shared" ca="1" si="18"/>
        <v>3.1675762212620633</v>
      </c>
      <c r="T75" s="4">
        <f t="shared" ca="1" si="3"/>
        <v>0</v>
      </c>
      <c r="U75" s="46">
        <f t="shared" ca="1" si="15"/>
        <v>1425.9908601430868</v>
      </c>
      <c r="V75" s="4">
        <f t="shared" ca="1" si="4"/>
        <v>0</v>
      </c>
      <c r="W75" s="13">
        <f t="shared" ca="1" si="5"/>
        <v>4478.8532586262327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0.1323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6.2907991800885058E-5</v>
      </c>
      <c r="L76" s="13">
        <f t="shared" ca="1" si="11"/>
        <v>60</v>
      </c>
      <c r="M76" s="7">
        <f t="shared" ca="1" si="12"/>
        <v>940</v>
      </c>
      <c r="N76" s="44">
        <f t="shared" ca="1" si="13"/>
        <v>12</v>
      </c>
      <c r="O76" s="94">
        <f t="shared" ca="1" si="14"/>
        <v>3.1675762212620633</v>
      </c>
      <c r="P76" s="94">
        <f t="shared" ca="1" si="0"/>
        <v>31.675762212620633</v>
      </c>
      <c r="Q76" s="94">
        <f t="shared" ca="1" si="1"/>
        <v>30.559521622092788</v>
      </c>
      <c r="R76" s="94">
        <f t="shared" ca="1" si="2"/>
        <v>3.1117641917356709</v>
      </c>
      <c r="S76" s="94">
        <f t="shared" ca="1" si="18"/>
        <v>3.1675762212620633</v>
      </c>
      <c r="T76" s="4">
        <f t="shared" ca="1" si="3"/>
        <v>1.9926585895583236E-4</v>
      </c>
      <c r="U76" s="46">
        <f t="shared" ca="1" si="15"/>
        <v>1413.9908601430868</v>
      </c>
      <c r="V76" s="4">
        <f t="shared" ca="1" si="4"/>
        <v>8.8951325436407713E-2</v>
      </c>
      <c r="W76" s="13">
        <f t="shared" ca="1" si="5"/>
        <v>3732.3777155218604</v>
      </c>
      <c r="X76" s="4">
        <f t="shared" ca="1" si="6"/>
        <v>0.23479638672585529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0.1323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3.1771713030750056E-6</v>
      </c>
      <c r="L77" s="13">
        <f t="shared" ca="1" si="11"/>
        <v>48</v>
      </c>
      <c r="M77" s="7">
        <f t="shared" ca="1" si="12"/>
        <v>952</v>
      </c>
      <c r="N77" s="44">
        <f t="shared" ca="1" si="13"/>
        <v>12</v>
      </c>
      <c r="O77" s="94">
        <f t="shared" ca="1" si="14"/>
        <v>3.1675762212620633</v>
      </c>
      <c r="P77" s="94">
        <f t="shared" ca="1" si="0"/>
        <v>31.675762212620633</v>
      </c>
      <c r="Q77" s="94">
        <f t="shared" ca="1" si="1"/>
        <v>31.675762212620633</v>
      </c>
      <c r="R77" s="94">
        <f t="shared" ca="1" si="2"/>
        <v>3.1675762212620633</v>
      </c>
      <c r="S77" s="94">
        <f t="shared" ca="1" si="18"/>
        <v>3.1675762212620633</v>
      </c>
      <c r="T77" s="4">
        <f t="shared" ca="1" si="3"/>
        <v>1.0063932270496592E-5</v>
      </c>
      <c r="U77" s="46">
        <f t="shared" ca="1" si="15"/>
        <v>1401.9908601430868</v>
      </c>
      <c r="V77" s="4">
        <f t="shared" ca="1" si="4"/>
        <v>4.454365128020059E-3</v>
      </c>
      <c r="W77" s="13">
        <f t="shared" ca="1" si="5"/>
        <v>2985.9021724174886</v>
      </c>
      <c r="X77" s="4">
        <f t="shared" ca="1" si="6"/>
        <v>9.4867226959941629E-3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0.1323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6.4185278850000174E-8</v>
      </c>
      <c r="L78" s="13">
        <f t="shared" ca="1" si="11"/>
        <v>36</v>
      </c>
      <c r="M78" s="7">
        <f t="shared" ca="1" si="12"/>
        <v>964</v>
      </c>
      <c r="N78" s="44">
        <f t="shared" ca="1" si="13"/>
        <v>12</v>
      </c>
      <c r="O78" s="94">
        <f t="shared" ca="1" si="14"/>
        <v>3.1675762212620633</v>
      </c>
      <c r="P78" s="94">
        <f t="shared" ca="1" si="0"/>
        <v>31.675762212620633</v>
      </c>
      <c r="Q78" s="94">
        <f t="shared" ca="1" si="1"/>
        <v>31.675762212620633</v>
      </c>
      <c r="R78" s="94">
        <f t="shared" ca="1" si="2"/>
        <v>3.1675762212620633</v>
      </c>
      <c r="S78" s="94">
        <f t="shared" ca="1" si="18"/>
        <v>3.1675762212620633</v>
      </c>
      <c r="T78" s="4">
        <f t="shared" ca="1" si="3"/>
        <v>2.0331176304033539E-7</v>
      </c>
      <c r="U78" s="46">
        <f t="shared" ca="1" si="15"/>
        <v>1389.9908601430868</v>
      </c>
      <c r="V78" s="4">
        <f t="shared" ca="1" si="4"/>
        <v>8.9216950957235626E-5</v>
      </c>
      <c r="W78" s="13">
        <f t="shared" ca="1" si="5"/>
        <v>2239.4266293131163</v>
      </c>
      <c r="X78" s="4">
        <f t="shared" ca="1" si="6"/>
        <v>1.4373822266657834E-4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0.1323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6.4833615000000235E-10</v>
      </c>
      <c r="L79" s="13">
        <f t="shared" ca="1" si="11"/>
        <v>24</v>
      </c>
      <c r="M79" s="7">
        <f t="shared" ca="1" si="12"/>
        <v>976</v>
      </c>
      <c r="N79" s="44">
        <f t="shared" ca="1" si="13"/>
        <v>12</v>
      </c>
      <c r="O79" s="94">
        <f t="shared" ca="1" si="14"/>
        <v>3.1675762212620633</v>
      </c>
      <c r="P79" s="94">
        <f t="shared" ca="1" si="0"/>
        <v>31.675762212620633</v>
      </c>
      <c r="Q79" s="94">
        <f t="shared" ca="1" si="1"/>
        <v>31.675762212620633</v>
      </c>
      <c r="R79" s="94">
        <f t="shared" ca="1" si="2"/>
        <v>3.1675762212620633</v>
      </c>
      <c r="S79" s="94">
        <f t="shared" ca="1" si="18"/>
        <v>3.1675762212620633</v>
      </c>
      <c r="T79" s="4">
        <f t="shared" ca="1" si="3"/>
        <v>2.0536541721246018E-9</v>
      </c>
      <c r="U79" s="46">
        <f t="shared" ca="1" si="15"/>
        <v>1377.9908601430868</v>
      </c>
      <c r="V79" s="4">
        <f t="shared" ca="1" si="4"/>
        <v>8.9340128900036063E-7</v>
      </c>
      <c r="W79" s="13">
        <f t="shared" ca="1" si="5"/>
        <v>1492.9510862087443</v>
      </c>
      <c r="X79" s="4">
        <f t="shared" ca="1" si="6"/>
        <v>9.679341593708988E-7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0.1323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3.2744250000000147E-12</v>
      </c>
      <c r="L80" s="13">
        <f t="shared" ca="1" si="11"/>
        <v>12</v>
      </c>
      <c r="M80" s="7">
        <f t="shared" ca="1" si="12"/>
        <v>988</v>
      </c>
      <c r="N80" s="44">
        <f t="shared" ca="1" si="13"/>
        <v>12</v>
      </c>
      <c r="O80" s="94">
        <f t="shared" ca="1" si="14"/>
        <v>3.1675762212620633</v>
      </c>
      <c r="P80" s="94">
        <f t="shared" ca="1" si="0"/>
        <v>31.675762212620633</v>
      </c>
      <c r="Q80" s="94">
        <f t="shared" ca="1" si="1"/>
        <v>31.675762212620633</v>
      </c>
      <c r="R80" s="94">
        <f t="shared" ca="1" si="2"/>
        <v>3.1675762212620633</v>
      </c>
      <c r="S80" s="94">
        <f t="shared" ca="1" si="18"/>
        <v>3.1675762212620633</v>
      </c>
      <c r="T80" s="4">
        <f t="shared" ca="1" si="3"/>
        <v>1.0371990768306078E-11</v>
      </c>
      <c r="U80" s="46">
        <f t="shared" ca="1" si="15"/>
        <v>1365.9908601430868</v>
      </c>
      <c r="V80" s="4">
        <f t="shared" ca="1" si="4"/>
        <v>4.4728346222240468E-9</v>
      </c>
      <c r="W80" s="13">
        <f t="shared" ca="1" si="5"/>
        <v>746.47554310437215</v>
      </c>
      <c r="X80" s="4">
        <f t="shared" ca="1" si="6"/>
        <v>2.4442781802295446E-9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0.1323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6.6150000000000359E-15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12</v>
      </c>
      <c r="O81" s="94">
        <f t="shared" ca="1" si="14"/>
        <v>3.1675762212620633</v>
      </c>
      <c r="P81" s="94">
        <f t="shared" ca="1" si="0"/>
        <v>31.675762212620633</v>
      </c>
      <c r="Q81" s="94">
        <f t="shared" ca="1" si="1"/>
        <v>31.675762212620633</v>
      </c>
      <c r="R81" s="94">
        <f t="shared" ca="1" si="2"/>
        <v>3.1675762212620633</v>
      </c>
      <c r="S81" s="94">
        <f t="shared" ca="1" si="18"/>
        <v>3.1675762212620633</v>
      </c>
      <c r="T81" s="4">
        <f t="shared" ca="1" si="3"/>
        <v>2.0953516703648661E-14</v>
      </c>
      <c r="U81" s="46">
        <f t="shared" ca="1" si="15"/>
        <v>1353.9908601430868</v>
      </c>
      <c r="V81" s="4">
        <f t="shared" ca="1" si="4"/>
        <v>8.9566495398465684E-12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0.1008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216</v>
      </c>
      <c r="M82" s="7">
        <f t="shared" ref="M82:M145" ca="1" si="26">MAX(Set1MinTP-(L82+Set1Regain), 0)</f>
        <v>784</v>
      </c>
      <c r="N82" s="44">
        <f t="shared" ref="N82:N145" ca="1" si="27">CEILING(M82/Set1MeleeTP, 1)</f>
        <v>10</v>
      </c>
      <c r="O82" s="94">
        <f t="shared" ref="O82:O145" ca="1" si="28">VLOOKUP(N82,AvgRoundsSet1,2)</f>
        <v>2.6977946614468649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26.977946614468642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26.977946614468642</v>
      </c>
      <c r="R82" s="94">
        <f t="shared" ref="R82:R145" ca="1" si="31">(P82+Q82)/20</f>
        <v>2.6977946614468644</v>
      </c>
      <c r="S82" s="94">
        <f t="shared" ref="S82:S145" ca="1" si="32">R82*Set1ConserveTP + O82*(1-Set1ConserveTP)</f>
        <v>2.6977946614468649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1396.5575352769283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6610.5341889503397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0.1008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8.9254577715573352E-2</v>
      </c>
      <c r="L83" s="13">
        <f t="shared" ca="1" si="25"/>
        <v>204</v>
      </c>
      <c r="M83" s="7">
        <f t="shared" ca="1" si="26"/>
        <v>796</v>
      </c>
      <c r="N83" s="44">
        <f t="shared" ca="1" si="27"/>
        <v>10</v>
      </c>
      <c r="O83" s="94">
        <f t="shared" ca="1" si="28"/>
        <v>2.6977946614468649</v>
      </c>
      <c r="P83" s="94">
        <f t="shared" ca="1" si="29"/>
        <v>26.977946614468642</v>
      </c>
      <c r="Q83" s="94">
        <f t="shared" ca="1" si="30"/>
        <v>26.977946614468642</v>
      </c>
      <c r="R83" s="94">
        <f t="shared" ca="1" si="31"/>
        <v>2.6977946614468644</v>
      </c>
      <c r="S83" s="94">
        <f t="shared" ca="1" si="32"/>
        <v>2.6977946614468649</v>
      </c>
      <c r="T83" s="4">
        <f t="shared" ca="1" si="33"/>
        <v>0.24079052327076811</v>
      </c>
      <c r="U83" s="46">
        <f t="shared" ca="1" si="34"/>
        <v>1384.5575352769283</v>
      </c>
      <c r="V83" s="4">
        <f t="shared" ca="1" si="35"/>
        <v>123.57809813405729</v>
      </c>
      <c r="W83" s="13">
        <f t="shared" ca="1" si="36"/>
        <v>5864.0586458459675</v>
      </c>
      <c r="X83" s="4">
        <f t="shared" ca="1" si="37"/>
        <v>523.39407813433877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0.1008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5.4093683463983895E-3</v>
      </c>
      <c r="L84" s="13">
        <f t="shared" ca="1" si="25"/>
        <v>192</v>
      </c>
      <c r="M84" s="7">
        <f t="shared" ca="1" si="26"/>
        <v>808</v>
      </c>
      <c r="N84" s="44">
        <f t="shared" ca="1" si="27"/>
        <v>10</v>
      </c>
      <c r="O84" s="94">
        <f t="shared" ca="1" si="28"/>
        <v>2.6977946614468649</v>
      </c>
      <c r="P84" s="94">
        <f t="shared" ca="1" si="29"/>
        <v>26.977946614468642</v>
      </c>
      <c r="Q84" s="94">
        <f t="shared" ca="1" si="30"/>
        <v>26.977946614468642</v>
      </c>
      <c r="R84" s="94">
        <f t="shared" ca="1" si="31"/>
        <v>2.6977946614468644</v>
      </c>
      <c r="S84" s="94">
        <f t="shared" ca="1" si="32"/>
        <v>2.6977946614468649</v>
      </c>
      <c r="T84" s="4">
        <f t="shared" ca="1" si="33"/>
        <v>1.4593365046713231E-2</v>
      </c>
      <c r="U84" s="46">
        <f t="shared" ca="1" si="34"/>
        <v>1372.5575352769283</v>
      </c>
      <c r="V84" s="4">
        <f t="shared" ca="1" si="35"/>
        <v>7.4246692849376066</v>
      </c>
      <c r="W84" s="13">
        <f t="shared" ca="1" si="36"/>
        <v>5117.5831027415952</v>
      </c>
      <c r="X84" s="4">
        <f t="shared" ca="1" si="37"/>
        <v>27.682892046033643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0.1008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1.3660021076763627E-4</v>
      </c>
      <c r="L85" s="13">
        <f t="shared" ca="1" si="25"/>
        <v>180</v>
      </c>
      <c r="M85" s="7">
        <f t="shared" ca="1" si="26"/>
        <v>820</v>
      </c>
      <c r="N85" s="44">
        <f t="shared" ca="1" si="27"/>
        <v>10</v>
      </c>
      <c r="O85" s="94">
        <f t="shared" ca="1" si="28"/>
        <v>2.6977946614468649</v>
      </c>
      <c r="P85" s="94">
        <f t="shared" ca="1" si="29"/>
        <v>26.977946614468642</v>
      </c>
      <c r="Q85" s="94">
        <f t="shared" ca="1" si="30"/>
        <v>26.977946614468642</v>
      </c>
      <c r="R85" s="94">
        <f t="shared" ca="1" si="31"/>
        <v>2.6977946614468644</v>
      </c>
      <c r="S85" s="94">
        <f t="shared" ca="1" si="32"/>
        <v>2.6977946614468649</v>
      </c>
      <c r="T85" s="4">
        <f t="shared" ca="1" si="33"/>
        <v>3.685193193614457E-4</v>
      </c>
      <c r="U85" s="46">
        <f t="shared" ca="1" si="34"/>
        <v>1360.5575352769283</v>
      </c>
      <c r="V85" s="4">
        <f t="shared" ca="1" si="35"/>
        <v>0.18585244608032411</v>
      </c>
      <c r="W85" s="13">
        <f t="shared" ca="1" si="36"/>
        <v>4371.1075596372239</v>
      </c>
      <c r="X85" s="4">
        <f t="shared" ca="1" si="37"/>
        <v>0.59709421393445294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0.1008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1.8397334783520047E-6</v>
      </c>
      <c r="L86" s="13">
        <f t="shared" ca="1" si="25"/>
        <v>168</v>
      </c>
      <c r="M86" s="7">
        <f t="shared" ca="1" si="26"/>
        <v>832</v>
      </c>
      <c r="N86" s="44">
        <f t="shared" ca="1" si="27"/>
        <v>10</v>
      </c>
      <c r="O86" s="94">
        <f t="shared" ca="1" si="28"/>
        <v>2.6977946614468649</v>
      </c>
      <c r="P86" s="94">
        <f t="shared" ca="1" si="29"/>
        <v>26.977946614468642</v>
      </c>
      <c r="Q86" s="94">
        <f t="shared" ca="1" si="30"/>
        <v>26.977946614468642</v>
      </c>
      <c r="R86" s="94">
        <f t="shared" ca="1" si="31"/>
        <v>2.6977946614468644</v>
      </c>
      <c r="S86" s="94">
        <f t="shared" ca="1" si="32"/>
        <v>2.6977946614468649</v>
      </c>
      <c r="T86" s="4">
        <f t="shared" ca="1" si="33"/>
        <v>4.9632231563831095E-6</v>
      </c>
      <c r="U86" s="46">
        <f t="shared" ca="1" si="34"/>
        <v>1348.5575352769283</v>
      </c>
      <c r="V86" s="4">
        <f t="shared" ca="1" si="35"/>
        <v>2.4809864451328296E-3</v>
      </c>
      <c r="W86" s="13">
        <f t="shared" ca="1" si="36"/>
        <v>3624.6320165328516</v>
      </c>
      <c r="X86" s="4">
        <f t="shared" ca="1" si="37"/>
        <v>6.6683568675220241E-3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0.1008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1.3937374836000051E-8</v>
      </c>
      <c r="L87" s="13">
        <f t="shared" ca="1" si="25"/>
        <v>156</v>
      </c>
      <c r="M87" s="7">
        <f t="shared" ca="1" si="26"/>
        <v>844</v>
      </c>
      <c r="N87" s="44">
        <f t="shared" ca="1" si="27"/>
        <v>11</v>
      </c>
      <c r="O87" s="94">
        <f t="shared" ca="1" si="28"/>
        <v>2.9443281031564954</v>
      </c>
      <c r="P87" s="94">
        <f t="shared" ca="1" si="29"/>
        <v>27.717546939597536</v>
      </c>
      <c r="Q87" s="94">
        <f t="shared" ca="1" si="30"/>
        <v>26.977946614468642</v>
      </c>
      <c r="R87" s="94">
        <f t="shared" ca="1" si="31"/>
        <v>2.7347746777033088</v>
      </c>
      <c r="S87" s="94">
        <f t="shared" ca="1" si="32"/>
        <v>2.9443281031564954</v>
      </c>
      <c r="T87" s="4">
        <f t="shared" ca="1" si="33"/>
        <v>4.1036204413861102E-8</v>
      </c>
      <c r="U87" s="46">
        <f t="shared" ca="1" si="34"/>
        <v>1427.5724199463441</v>
      </c>
      <c r="V87" s="4">
        <f t="shared" ca="1" si="35"/>
        <v>1.9896611922327873E-5</v>
      </c>
      <c r="W87" s="13">
        <f t="shared" ca="1" si="36"/>
        <v>2878.1564734284793</v>
      </c>
      <c r="X87" s="4">
        <f t="shared" ca="1" si="37"/>
        <v>4.0113945606832739E-5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0.1008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5.6312625600000259E-11</v>
      </c>
      <c r="L88" s="13">
        <f t="shared" ca="1" si="25"/>
        <v>144</v>
      </c>
      <c r="M88" s="7">
        <f t="shared" ca="1" si="26"/>
        <v>856</v>
      </c>
      <c r="N88" s="44">
        <f t="shared" ca="1" si="27"/>
        <v>11</v>
      </c>
      <c r="O88" s="94">
        <f t="shared" ca="1" si="28"/>
        <v>2.9443281031564954</v>
      </c>
      <c r="P88" s="94">
        <f t="shared" ca="1" si="29"/>
        <v>29.44328103156495</v>
      </c>
      <c r="Q88" s="94">
        <f t="shared" ca="1" si="30"/>
        <v>28.210613823016796</v>
      </c>
      <c r="R88" s="94">
        <f t="shared" ca="1" si="31"/>
        <v>2.8826947427290874</v>
      </c>
      <c r="S88" s="94">
        <f t="shared" ca="1" si="32"/>
        <v>2.9443281031564954</v>
      </c>
      <c r="T88" s="4">
        <f t="shared" ca="1" si="33"/>
        <v>1.6580284611661066E-10</v>
      </c>
      <c r="U88" s="46">
        <f t="shared" ca="1" si="34"/>
        <v>1415.5724199463441</v>
      </c>
      <c r="V88" s="4">
        <f t="shared" ca="1" si="35"/>
        <v>7.971459969412481E-8</v>
      </c>
      <c r="W88" s="13">
        <f t="shared" ca="1" si="36"/>
        <v>2131.6809303241075</v>
      </c>
      <c r="X88" s="4">
        <f t="shared" ca="1" si="37"/>
        <v>1.200405501280017E-7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0.1008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9.4802400000000512E-14</v>
      </c>
      <c r="L89" s="13">
        <f t="shared" ca="1" si="25"/>
        <v>132</v>
      </c>
      <c r="M89" s="7">
        <f t="shared" ca="1" si="26"/>
        <v>868</v>
      </c>
      <c r="N89" s="44">
        <f t="shared" ca="1" si="27"/>
        <v>11</v>
      </c>
      <c r="O89" s="94">
        <f t="shared" ca="1" si="28"/>
        <v>2.9443281031564954</v>
      </c>
      <c r="P89" s="94">
        <f t="shared" ca="1" si="29"/>
        <v>29.44328103156495</v>
      </c>
      <c r="Q89" s="94">
        <f t="shared" ca="1" si="30"/>
        <v>29.44328103156495</v>
      </c>
      <c r="R89" s="94">
        <f t="shared" ca="1" si="31"/>
        <v>2.944328103156495</v>
      </c>
      <c r="S89" s="94">
        <f t="shared" ca="1" si="32"/>
        <v>2.9443281031564954</v>
      </c>
      <c r="T89" s="4">
        <f t="shared" ca="1" si="33"/>
        <v>2.7912937056668485E-13</v>
      </c>
      <c r="U89" s="46">
        <f t="shared" ca="1" si="34"/>
        <v>1403.5724199463441</v>
      </c>
      <c r="V89" s="4">
        <f t="shared" ca="1" si="35"/>
        <v>1.33062033984722E-10</v>
      </c>
      <c r="W89" s="13">
        <f t="shared" ca="1" si="36"/>
        <v>1385.2053872197353</v>
      </c>
      <c r="X89" s="4">
        <f t="shared" ca="1" si="37"/>
        <v>1.3132079520136093E-10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0.1008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150</v>
      </c>
      <c r="M90" s="7">
        <f t="shared" ca="1" si="26"/>
        <v>850</v>
      </c>
      <c r="N90" s="44">
        <f t="shared" ca="1" si="27"/>
        <v>11</v>
      </c>
      <c r="O90" s="94">
        <f t="shared" ca="1" si="28"/>
        <v>2.9443281031564954</v>
      </c>
      <c r="P90" s="94">
        <f t="shared" ca="1" si="29"/>
        <v>29.19674758985532</v>
      </c>
      <c r="Q90" s="94">
        <f t="shared" ca="1" si="30"/>
        <v>26.977946614468642</v>
      </c>
      <c r="R90" s="94">
        <f t="shared" ca="1" si="31"/>
        <v>2.8087347102161981</v>
      </c>
      <c r="S90" s="94">
        <f t="shared" ca="1" si="32"/>
        <v>2.9443281031564954</v>
      </c>
      <c r="T90" s="4">
        <f t="shared" ca="1" si="33"/>
        <v>0</v>
      </c>
      <c r="U90" s="46">
        <f t="shared" ca="1" si="34"/>
        <v>1421.5724199463441</v>
      </c>
      <c r="V90" s="4">
        <f t="shared" ca="1" si="35"/>
        <v>0</v>
      </c>
      <c r="W90" s="13">
        <f t="shared" ca="1" si="36"/>
        <v>6046.4518991454142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0.1008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9.0156139106639828E-4</v>
      </c>
      <c r="L91" s="13">
        <f t="shared" ca="1" si="25"/>
        <v>138</v>
      </c>
      <c r="M91" s="7">
        <f t="shared" ca="1" si="26"/>
        <v>862</v>
      </c>
      <c r="N91" s="44">
        <f t="shared" ca="1" si="27"/>
        <v>11</v>
      </c>
      <c r="O91" s="94">
        <f t="shared" ca="1" si="28"/>
        <v>2.9443281031564954</v>
      </c>
      <c r="P91" s="94">
        <f t="shared" ca="1" si="29"/>
        <v>29.44328103156495</v>
      </c>
      <c r="Q91" s="94">
        <f t="shared" ca="1" si="30"/>
        <v>29.44328103156495</v>
      </c>
      <c r="R91" s="94">
        <f t="shared" ca="1" si="31"/>
        <v>2.944328103156495</v>
      </c>
      <c r="S91" s="94">
        <f t="shared" ca="1" si="32"/>
        <v>2.9443281031564954</v>
      </c>
      <c r="T91" s="4">
        <f t="shared" ca="1" si="33"/>
        <v>2.65449254043766E-3</v>
      </c>
      <c r="U91" s="46">
        <f t="shared" ca="1" si="34"/>
        <v>1409.5724199463441</v>
      </c>
      <c r="V91" s="4">
        <f t="shared" ca="1" si="35"/>
        <v>1.2708160717356554</v>
      </c>
      <c r="W91" s="13">
        <f t="shared" ca="1" si="36"/>
        <v>5299.976356041042</v>
      </c>
      <c r="X91" s="4">
        <f t="shared" ca="1" si="37"/>
        <v>4.7782540561713827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0.1008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5.4640084307054487E-5</v>
      </c>
      <c r="L92" s="13">
        <f t="shared" ca="1" si="25"/>
        <v>126</v>
      </c>
      <c r="M92" s="7">
        <f t="shared" ca="1" si="26"/>
        <v>874</v>
      </c>
      <c r="N92" s="44">
        <f t="shared" ca="1" si="27"/>
        <v>11</v>
      </c>
      <c r="O92" s="94">
        <f t="shared" ca="1" si="28"/>
        <v>2.9443281031564954</v>
      </c>
      <c r="P92" s="94">
        <f t="shared" ca="1" si="29"/>
        <v>29.44328103156495</v>
      </c>
      <c r="Q92" s="94">
        <f t="shared" ca="1" si="30"/>
        <v>29.44328103156495</v>
      </c>
      <c r="R92" s="94">
        <f t="shared" ca="1" si="31"/>
        <v>2.944328103156495</v>
      </c>
      <c r="S92" s="94">
        <f t="shared" ca="1" si="32"/>
        <v>2.9443281031564954</v>
      </c>
      <c r="T92" s="4">
        <f t="shared" ca="1" si="33"/>
        <v>1.6087833578410073E-4</v>
      </c>
      <c r="U92" s="46">
        <f t="shared" ca="1" si="34"/>
        <v>1397.5724199463441</v>
      </c>
      <c r="V92" s="4">
        <f t="shared" ca="1" si="35"/>
        <v>7.63634748510824E-2</v>
      </c>
      <c r="W92" s="13">
        <f t="shared" ca="1" si="36"/>
        <v>4553.5008129366697</v>
      </c>
      <c r="X92" s="4">
        <f t="shared" ca="1" si="37"/>
        <v>0.24880366831110076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0.1008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1.3798001087640039E-6</v>
      </c>
      <c r="L93" s="13">
        <f t="shared" ca="1" si="25"/>
        <v>114</v>
      </c>
      <c r="M93" s="7">
        <f t="shared" ca="1" si="26"/>
        <v>886</v>
      </c>
      <c r="N93" s="44">
        <f t="shared" ca="1" si="27"/>
        <v>11</v>
      </c>
      <c r="O93" s="94">
        <f t="shared" ca="1" si="28"/>
        <v>2.9443281031564954</v>
      </c>
      <c r="P93" s="94">
        <f t="shared" ca="1" si="29"/>
        <v>29.44328103156495</v>
      </c>
      <c r="Q93" s="94">
        <f t="shared" ca="1" si="30"/>
        <v>29.44328103156495</v>
      </c>
      <c r="R93" s="94">
        <f t="shared" ca="1" si="31"/>
        <v>2.944328103156495</v>
      </c>
      <c r="S93" s="94">
        <f t="shared" ca="1" si="32"/>
        <v>2.9443281031564954</v>
      </c>
      <c r="T93" s="4">
        <f t="shared" ca="1" si="33"/>
        <v>4.0625842369722454E-6</v>
      </c>
      <c r="U93" s="46">
        <f t="shared" ca="1" si="34"/>
        <v>1385.5724199463441</v>
      </c>
      <c r="V93" s="4">
        <f t="shared" ca="1" si="35"/>
        <v>1.9118129757423696E-3</v>
      </c>
      <c r="W93" s="13">
        <f t="shared" ca="1" si="36"/>
        <v>3807.0252698322979</v>
      </c>
      <c r="X93" s="4">
        <f t="shared" ca="1" si="37"/>
        <v>5.2529338813819158E-3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0.1008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1.8583166448000062E-8</v>
      </c>
      <c r="L94" s="13">
        <f t="shared" ca="1" si="25"/>
        <v>102</v>
      </c>
      <c r="M94" s="7">
        <f t="shared" ca="1" si="26"/>
        <v>898</v>
      </c>
      <c r="N94" s="44">
        <f t="shared" ca="1" si="27"/>
        <v>11</v>
      </c>
      <c r="O94" s="94">
        <f t="shared" ca="1" si="28"/>
        <v>2.9443281031564954</v>
      </c>
      <c r="P94" s="94">
        <f t="shared" ca="1" si="29"/>
        <v>29.44328103156495</v>
      </c>
      <c r="Q94" s="94">
        <f t="shared" ca="1" si="30"/>
        <v>29.44328103156495</v>
      </c>
      <c r="R94" s="94">
        <f t="shared" ca="1" si="31"/>
        <v>2.944328103156495</v>
      </c>
      <c r="S94" s="94">
        <f t="shared" ca="1" si="32"/>
        <v>2.9443281031564954</v>
      </c>
      <c r="T94" s="4">
        <f t="shared" ca="1" si="33"/>
        <v>5.4714939218481449E-8</v>
      </c>
      <c r="U94" s="46">
        <f t="shared" ca="1" si="34"/>
        <v>1373.5724199463441</v>
      </c>
      <c r="V94" s="4">
        <f t="shared" ca="1" si="35"/>
        <v>2.5525324908245152E-5</v>
      </c>
      <c r="W94" s="13">
        <f t="shared" ca="1" si="36"/>
        <v>3060.5497267279256</v>
      </c>
      <c r="X94" s="4">
        <f t="shared" ca="1" si="37"/>
        <v>5.6874704994166145E-5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0.1008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1.4078156400000065E-10</v>
      </c>
      <c r="L95" s="13">
        <f t="shared" ca="1" si="25"/>
        <v>90</v>
      </c>
      <c r="M95" s="7">
        <f t="shared" ca="1" si="26"/>
        <v>910</v>
      </c>
      <c r="N95" s="44">
        <f t="shared" ca="1" si="27"/>
        <v>11</v>
      </c>
      <c r="O95" s="94">
        <f t="shared" ca="1" si="28"/>
        <v>2.9443281031564954</v>
      </c>
      <c r="P95" s="94">
        <f t="shared" ca="1" si="29"/>
        <v>29.44328103156495</v>
      </c>
      <c r="Q95" s="94">
        <f t="shared" ca="1" si="30"/>
        <v>29.44328103156495</v>
      </c>
      <c r="R95" s="94">
        <f t="shared" ca="1" si="31"/>
        <v>2.944328103156495</v>
      </c>
      <c r="S95" s="94">
        <f t="shared" ca="1" si="32"/>
        <v>2.9443281031564954</v>
      </c>
      <c r="T95" s="4">
        <f t="shared" ca="1" si="33"/>
        <v>4.1450711529152664E-10</v>
      </c>
      <c r="U95" s="46">
        <f t="shared" ca="1" si="34"/>
        <v>1361.5724199463441</v>
      </c>
      <c r="V95" s="4">
        <f t="shared" ca="1" si="35"/>
        <v>1.9168429477931199E-7</v>
      </c>
      <c r="W95" s="13">
        <f t="shared" ca="1" si="36"/>
        <v>2314.0741836235538</v>
      </c>
      <c r="X95" s="4">
        <f t="shared" ca="1" si="37"/>
        <v>3.257789827825486E-7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0.1008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5.6881440000000312E-13</v>
      </c>
      <c r="L96" s="13">
        <f t="shared" ca="1" si="25"/>
        <v>78</v>
      </c>
      <c r="M96" s="7">
        <f t="shared" ca="1" si="26"/>
        <v>922</v>
      </c>
      <c r="N96" s="44">
        <f t="shared" ca="1" si="27"/>
        <v>11</v>
      </c>
      <c r="O96" s="94">
        <f t="shared" ca="1" si="28"/>
        <v>2.9443281031564954</v>
      </c>
      <c r="P96" s="94">
        <f t="shared" ca="1" si="29"/>
        <v>29.44328103156495</v>
      </c>
      <c r="Q96" s="94">
        <f t="shared" ca="1" si="30"/>
        <v>29.44328103156495</v>
      </c>
      <c r="R96" s="94">
        <f t="shared" ca="1" si="31"/>
        <v>2.944328103156495</v>
      </c>
      <c r="S96" s="94">
        <f t="shared" ca="1" si="32"/>
        <v>2.9443281031564954</v>
      </c>
      <c r="T96" s="4">
        <f t="shared" ca="1" si="33"/>
        <v>1.6747762234001092E-12</v>
      </c>
      <c r="U96" s="46">
        <f t="shared" ca="1" si="34"/>
        <v>1349.5724199463441</v>
      </c>
      <c r="V96" s="4">
        <f t="shared" ca="1" si="35"/>
        <v>7.6765622630833198E-10</v>
      </c>
      <c r="W96" s="13">
        <f t="shared" ca="1" si="36"/>
        <v>1567.5986405191816</v>
      </c>
      <c r="X96" s="4">
        <f t="shared" ca="1" si="37"/>
        <v>8.9167268014773883E-10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0.1008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9.5760000000000613E-16</v>
      </c>
      <c r="L97" s="13">
        <f t="shared" ca="1" si="25"/>
        <v>66</v>
      </c>
      <c r="M97" s="7">
        <f t="shared" ca="1" si="26"/>
        <v>934</v>
      </c>
      <c r="N97" s="44">
        <f t="shared" ca="1" si="27"/>
        <v>12</v>
      </c>
      <c r="O97" s="94">
        <f t="shared" ca="1" si="28"/>
        <v>3.1675762212620633</v>
      </c>
      <c r="P97" s="94">
        <f t="shared" ca="1" si="29"/>
        <v>31.452514094515067</v>
      </c>
      <c r="Q97" s="94">
        <f t="shared" ca="1" si="30"/>
        <v>29.44328103156495</v>
      </c>
      <c r="R97" s="94">
        <f t="shared" ca="1" si="31"/>
        <v>3.0447897563040009</v>
      </c>
      <c r="S97" s="94">
        <f t="shared" ca="1" si="32"/>
        <v>3.1675762212620633</v>
      </c>
      <c r="T97" s="4">
        <f t="shared" ca="1" si="33"/>
        <v>3.0332709894805713E-15</v>
      </c>
      <c r="U97" s="46">
        <f t="shared" ca="1" si="34"/>
        <v>1419.9908601430868</v>
      </c>
      <c r="V97" s="4">
        <f t="shared" ca="1" si="35"/>
        <v>1.3597832476730286E-12</v>
      </c>
      <c r="W97" s="13">
        <f t="shared" ca="1" si="36"/>
        <v>821.12309741480942</v>
      </c>
      <c r="X97" s="4">
        <f t="shared" ca="1" si="37"/>
        <v>7.8630747808442652E-13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0.1008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150</v>
      </c>
      <c r="M98" s="7">
        <f t="shared" ca="1" si="26"/>
        <v>850</v>
      </c>
      <c r="N98" s="44">
        <f t="shared" ca="1" si="27"/>
        <v>11</v>
      </c>
      <c r="O98" s="94">
        <f t="shared" ca="1" si="28"/>
        <v>2.9443281031564954</v>
      </c>
      <c r="P98" s="94">
        <f t="shared" ca="1" si="29"/>
        <v>29.19674758985532</v>
      </c>
      <c r="Q98" s="94">
        <f t="shared" ca="1" si="30"/>
        <v>26.977946614468642</v>
      </c>
      <c r="R98" s="94">
        <f t="shared" ca="1" si="31"/>
        <v>2.8087347102161981</v>
      </c>
      <c r="S98" s="94">
        <f t="shared" ca="1" si="32"/>
        <v>2.9443281031564954</v>
      </c>
      <c r="T98" s="4">
        <f t="shared" ca="1" si="33"/>
        <v>0</v>
      </c>
      <c r="U98" s="46">
        <f t="shared" ca="1" si="34"/>
        <v>1421.5724199463441</v>
      </c>
      <c r="V98" s="4">
        <f t="shared" ca="1" si="35"/>
        <v>0</v>
      </c>
      <c r="W98" s="13">
        <f t="shared" ca="1" si="36"/>
        <v>5789.4110915355304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0.1008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4.6976093534512294E-3</v>
      </c>
      <c r="L99" s="13">
        <f t="shared" ca="1" si="25"/>
        <v>138</v>
      </c>
      <c r="M99" s="7">
        <f t="shared" ca="1" si="26"/>
        <v>862</v>
      </c>
      <c r="N99" s="44">
        <f t="shared" ca="1" si="27"/>
        <v>11</v>
      </c>
      <c r="O99" s="94">
        <f t="shared" ca="1" si="28"/>
        <v>2.9443281031564954</v>
      </c>
      <c r="P99" s="94">
        <f t="shared" ca="1" si="29"/>
        <v>29.44328103156495</v>
      </c>
      <c r="Q99" s="94">
        <f t="shared" ca="1" si="30"/>
        <v>29.44328103156495</v>
      </c>
      <c r="R99" s="94">
        <f t="shared" ca="1" si="31"/>
        <v>2.944328103156495</v>
      </c>
      <c r="S99" s="94">
        <f t="shared" ca="1" si="32"/>
        <v>2.9443281031564954</v>
      </c>
      <c r="T99" s="4">
        <f t="shared" ca="1" si="33"/>
        <v>1.3831303237017268E-2</v>
      </c>
      <c r="U99" s="46">
        <f t="shared" ca="1" si="34"/>
        <v>1409.5724199463441</v>
      </c>
      <c r="V99" s="4">
        <f t="shared" ca="1" si="35"/>
        <v>6.6216205843068305</v>
      </c>
      <c r="W99" s="13">
        <f t="shared" ca="1" si="36"/>
        <v>5042.9355484311582</v>
      </c>
      <c r="X99" s="4">
        <f t="shared" ca="1" si="37"/>
        <v>23.689741201161915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0.1008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2.847035971788626E-4</v>
      </c>
      <c r="L100" s="13">
        <f t="shared" ca="1" si="25"/>
        <v>126</v>
      </c>
      <c r="M100" s="7">
        <f t="shared" ca="1" si="26"/>
        <v>874</v>
      </c>
      <c r="N100" s="44">
        <f t="shared" ca="1" si="27"/>
        <v>11</v>
      </c>
      <c r="O100" s="94">
        <f t="shared" ca="1" si="28"/>
        <v>2.9443281031564954</v>
      </c>
      <c r="P100" s="94">
        <f t="shared" ca="1" si="29"/>
        <v>29.44328103156495</v>
      </c>
      <c r="Q100" s="94">
        <f t="shared" ca="1" si="30"/>
        <v>29.44328103156495</v>
      </c>
      <c r="R100" s="94">
        <f t="shared" ca="1" si="31"/>
        <v>2.944328103156495</v>
      </c>
      <c r="S100" s="94">
        <f t="shared" ca="1" si="32"/>
        <v>2.9443281031564954</v>
      </c>
      <c r="T100" s="4">
        <f t="shared" ca="1" si="33"/>
        <v>8.3826080224347148E-4</v>
      </c>
      <c r="U100" s="46">
        <f t="shared" ca="1" si="34"/>
        <v>1397.5724199463441</v>
      </c>
      <c r="V100" s="4">
        <f t="shared" ca="1" si="35"/>
        <v>0.39789389527669217</v>
      </c>
      <c r="W100" s="13">
        <f t="shared" ca="1" si="36"/>
        <v>4296.4600053267859</v>
      </c>
      <c r="X100" s="4">
        <f t="shared" ca="1" si="37"/>
        <v>1.223217618651651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0.1008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7.1894847772440138E-6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11</v>
      </c>
      <c r="O101" s="94">
        <f t="shared" ca="1" si="28"/>
        <v>2.9443281031564954</v>
      </c>
      <c r="P101" s="94">
        <f t="shared" ca="1" si="29"/>
        <v>29.44328103156495</v>
      </c>
      <c r="Q101" s="94">
        <f t="shared" ca="1" si="30"/>
        <v>29.44328103156495</v>
      </c>
      <c r="R101" s="94">
        <f t="shared" ca="1" si="31"/>
        <v>2.944328103156495</v>
      </c>
      <c r="S101" s="94">
        <f t="shared" ca="1" si="32"/>
        <v>2.9443281031564954</v>
      </c>
      <c r="T101" s="4">
        <f t="shared" ca="1" si="33"/>
        <v>2.1168202076855366E-5</v>
      </c>
      <c r="U101" s="46">
        <f t="shared" ca="1" si="34"/>
        <v>1385.5724199463441</v>
      </c>
      <c r="V101" s="4">
        <f t="shared" ca="1" si="35"/>
        <v>9.9615518209733907E-3</v>
      </c>
      <c r="W101" s="13">
        <f t="shared" ca="1" si="36"/>
        <v>3549.9844622224145</v>
      </c>
      <c r="X101" s="4">
        <f t="shared" ca="1" si="37"/>
        <v>2.5522559250600825E-2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0.1008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9.682807780800024E-8</v>
      </c>
      <c r="L102" s="13">
        <f t="shared" ca="1" si="25"/>
        <v>102</v>
      </c>
      <c r="M102" s="7">
        <f t="shared" ca="1" si="26"/>
        <v>898</v>
      </c>
      <c r="N102" s="44">
        <f t="shared" ca="1" si="27"/>
        <v>11</v>
      </c>
      <c r="O102" s="94">
        <f t="shared" ca="1" si="28"/>
        <v>2.9443281031564954</v>
      </c>
      <c r="P102" s="94">
        <f t="shared" ca="1" si="29"/>
        <v>29.44328103156495</v>
      </c>
      <c r="Q102" s="94">
        <f t="shared" ca="1" si="30"/>
        <v>29.44328103156495</v>
      </c>
      <c r="R102" s="94">
        <f t="shared" ca="1" si="31"/>
        <v>2.944328103156495</v>
      </c>
      <c r="S102" s="94">
        <f t="shared" ca="1" si="32"/>
        <v>2.9443281031564954</v>
      </c>
      <c r="T102" s="4">
        <f t="shared" ca="1" si="33"/>
        <v>2.8509363066471891E-7</v>
      </c>
      <c r="U102" s="46">
        <f t="shared" ca="1" si="34"/>
        <v>1373.5724199463441</v>
      </c>
      <c r="V102" s="4">
        <f t="shared" ca="1" si="35"/>
        <v>1.3300037715348778E-4</v>
      </c>
      <c r="W102" s="13">
        <f t="shared" ca="1" si="36"/>
        <v>2803.5089191180423</v>
      </c>
      <c r="X102" s="4">
        <f t="shared" ca="1" si="37"/>
        <v>2.7145837975578447E-4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0.1008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7.3354604400000282E-10</v>
      </c>
      <c r="L103" s="13">
        <f t="shared" ca="1" si="25"/>
        <v>90</v>
      </c>
      <c r="M103" s="7">
        <f t="shared" ca="1" si="26"/>
        <v>910</v>
      </c>
      <c r="N103" s="44">
        <f t="shared" ca="1" si="27"/>
        <v>11</v>
      </c>
      <c r="O103" s="94">
        <f t="shared" ca="1" si="28"/>
        <v>2.9443281031564954</v>
      </c>
      <c r="P103" s="94">
        <f t="shared" ca="1" si="29"/>
        <v>29.44328103156495</v>
      </c>
      <c r="Q103" s="94">
        <f t="shared" ca="1" si="30"/>
        <v>29.44328103156495</v>
      </c>
      <c r="R103" s="94">
        <f t="shared" ca="1" si="31"/>
        <v>2.944328103156495</v>
      </c>
      <c r="S103" s="94">
        <f t="shared" ca="1" si="32"/>
        <v>2.9443281031564954</v>
      </c>
      <c r="T103" s="4">
        <f t="shared" ca="1" si="33"/>
        <v>2.1598002323084794E-9</v>
      </c>
      <c r="U103" s="46">
        <f t="shared" ca="1" si="34"/>
        <v>1361.5724199463441</v>
      </c>
      <c r="V103" s="4">
        <f t="shared" ca="1" si="35"/>
        <v>9.9877606227115119E-7</v>
      </c>
      <c r="W103" s="13">
        <f t="shared" ca="1" si="36"/>
        <v>2057.03337601367</v>
      </c>
      <c r="X103" s="4">
        <f t="shared" ca="1" si="37"/>
        <v>1.5089286953507979E-6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0.1008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2.9638224000000133E-12</v>
      </c>
      <c r="L104" s="13">
        <f t="shared" ca="1" si="25"/>
        <v>78</v>
      </c>
      <c r="M104" s="7">
        <f t="shared" ca="1" si="26"/>
        <v>922</v>
      </c>
      <c r="N104" s="44">
        <f t="shared" ca="1" si="27"/>
        <v>11</v>
      </c>
      <c r="O104" s="94">
        <f t="shared" ca="1" si="28"/>
        <v>2.9443281031564954</v>
      </c>
      <c r="P104" s="94">
        <f t="shared" ca="1" si="29"/>
        <v>29.44328103156495</v>
      </c>
      <c r="Q104" s="94">
        <f t="shared" ca="1" si="30"/>
        <v>29.44328103156495</v>
      </c>
      <c r="R104" s="94">
        <f t="shared" ca="1" si="31"/>
        <v>2.944328103156495</v>
      </c>
      <c r="S104" s="94">
        <f t="shared" ca="1" si="32"/>
        <v>2.9443281031564954</v>
      </c>
      <c r="T104" s="4">
        <f t="shared" ca="1" si="33"/>
        <v>8.7264655850847707E-12</v>
      </c>
      <c r="U104" s="46">
        <f t="shared" ca="1" si="34"/>
        <v>1349.5724199463441</v>
      </c>
      <c r="V104" s="4">
        <f t="shared" ca="1" si="35"/>
        <v>3.9998929686591995E-9</v>
      </c>
      <c r="W104" s="13">
        <f t="shared" ca="1" si="36"/>
        <v>1310.5578329092982</v>
      </c>
      <c r="X104" s="4">
        <f t="shared" ca="1" si="37"/>
        <v>3.8842606616720526E-9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0.1008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4.9896000000000273E-15</v>
      </c>
      <c r="L105" s="13">
        <f t="shared" ca="1" si="25"/>
        <v>66</v>
      </c>
      <c r="M105" s="7">
        <f t="shared" ca="1" si="26"/>
        <v>934</v>
      </c>
      <c r="N105" s="44">
        <f t="shared" ca="1" si="27"/>
        <v>12</v>
      </c>
      <c r="O105" s="94">
        <f t="shared" ca="1" si="28"/>
        <v>3.1675762212620633</v>
      </c>
      <c r="P105" s="94">
        <f t="shared" ca="1" si="29"/>
        <v>31.452514094515067</v>
      </c>
      <c r="Q105" s="94">
        <f t="shared" ca="1" si="30"/>
        <v>29.44328103156495</v>
      </c>
      <c r="R105" s="94">
        <f t="shared" ca="1" si="31"/>
        <v>3.0447897563040009</v>
      </c>
      <c r="S105" s="94">
        <f t="shared" ca="1" si="32"/>
        <v>3.1675762212620633</v>
      </c>
      <c r="T105" s="4">
        <f t="shared" ca="1" si="33"/>
        <v>1.5804938313609277E-14</v>
      </c>
      <c r="U105" s="46">
        <f t="shared" ca="1" si="34"/>
        <v>1419.9908601430868</v>
      </c>
      <c r="V105" s="4">
        <f t="shared" ca="1" si="35"/>
        <v>7.0851863957699849E-12</v>
      </c>
      <c r="W105" s="13">
        <f t="shared" ca="1" si="36"/>
        <v>564.08228980492595</v>
      </c>
      <c r="X105" s="4">
        <f t="shared" ca="1" si="37"/>
        <v>2.8145449932106739E-12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0.1008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11</v>
      </c>
      <c r="O106" s="94">
        <f t="shared" ca="1" si="28"/>
        <v>2.9443281031564954</v>
      </c>
      <c r="P106" s="94">
        <f t="shared" ca="1" si="29"/>
        <v>29.44328103156495</v>
      </c>
      <c r="Q106" s="94">
        <f t="shared" ca="1" si="30"/>
        <v>29.44328103156495</v>
      </c>
      <c r="R106" s="94">
        <f t="shared" ca="1" si="31"/>
        <v>2.944328103156495</v>
      </c>
      <c r="S106" s="94">
        <f t="shared" ca="1" si="32"/>
        <v>2.9443281031564954</v>
      </c>
      <c r="T106" s="4">
        <f t="shared" ca="1" si="33"/>
        <v>0</v>
      </c>
      <c r="U106" s="46">
        <f t="shared" ca="1" si="34"/>
        <v>1355.5724199463441</v>
      </c>
      <c r="V106" s="4">
        <f t="shared" ca="1" si="35"/>
        <v>0</v>
      </c>
      <c r="W106" s="13">
        <f t="shared" ca="1" si="36"/>
        <v>5225.3288017306049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0.1008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4.7450599529810442E-5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3.1675762212620633</v>
      </c>
      <c r="P107" s="94">
        <f t="shared" ca="1" si="29"/>
        <v>30.113025385881649</v>
      </c>
      <c r="Q107" s="94">
        <f t="shared" ca="1" si="30"/>
        <v>29.44328103156495</v>
      </c>
      <c r="R107" s="94">
        <f t="shared" ca="1" si="31"/>
        <v>2.9778153208723301</v>
      </c>
      <c r="S107" s="94">
        <f t="shared" ca="1" si="32"/>
        <v>3.1675762212620633</v>
      </c>
      <c r="T107" s="4">
        <f t="shared" ca="1" si="33"/>
        <v>1.503033907552564E-4</v>
      </c>
      <c r="U107" s="46">
        <f t="shared" ca="1" si="34"/>
        <v>1425.9908601430868</v>
      </c>
      <c r="V107" s="4">
        <f t="shared" ca="1" si="35"/>
        <v>6.7664121237819549E-2</v>
      </c>
      <c r="W107" s="13">
        <f t="shared" ca="1" si="36"/>
        <v>4478.8532586262327</v>
      </c>
      <c r="X107" s="4">
        <f t="shared" ca="1" si="37"/>
        <v>0.21252427232785989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0.1008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2.8757939108976048E-6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3.1675762212620633</v>
      </c>
      <c r="P108" s="94">
        <f t="shared" ca="1" si="29"/>
        <v>31.675762212620633</v>
      </c>
      <c r="Q108" s="94">
        <f t="shared" ca="1" si="30"/>
        <v>30.559521622092788</v>
      </c>
      <c r="R108" s="94">
        <f t="shared" ca="1" si="31"/>
        <v>3.1117641917356709</v>
      </c>
      <c r="S108" s="94">
        <f t="shared" ca="1" si="32"/>
        <v>3.1675762212620633</v>
      </c>
      <c r="T108" s="4">
        <f t="shared" ca="1" si="33"/>
        <v>9.1092964094094856E-6</v>
      </c>
      <c r="U108" s="46">
        <f t="shared" ca="1" si="34"/>
        <v>1413.9908601430868</v>
      </c>
      <c r="V108" s="4">
        <f t="shared" ca="1" si="35"/>
        <v>4.066346305664356E-3</v>
      </c>
      <c r="W108" s="13">
        <f t="shared" ca="1" si="36"/>
        <v>3732.3777155218604</v>
      </c>
      <c r="X108" s="4">
        <f t="shared" ca="1" si="37"/>
        <v>1.0733549107467679E-2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0.1008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7.262105835600019E-8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3.1675762212620633</v>
      </c>
      <c r="P109" s="94">
        <f t="shared" ca="1" si="29"/>
        <v>31.675762212620633</v>
      </c>
      <c r="Q109" s="94">
        <f t="shared" ca="1" si="30"/>
        <v>31.675762212620633</v>
      </c>
      <c r="R109" s="94">
        <f t="shared" ca="1" si="31"/>
        <v>3.1675762212620633</v>
      </c>
      <c r="S109" s="94">
        <f t="shared" ca="1" si="32"/>
        <v>3.1675762212620633</v>
      </c>
      <c r="T109" s="4">
        <f t="shared" ca="1" si="33"/>
        <v>2.3003273761135088E-7</v>
      </c>
      <c r="U109" s="46">
        <f t="shared" ca="1" si="34"/>
        <v>1401.9908601430868</v>
      </c>
      <c r="V109" s="4">
        <f t="shared" ca="1" si="35"/>
        <v>1.0181406006903E-4</v>
      </c>
      <c r="W109" s="13">
        <f t="shared" ca="1" si="36"/>
        <v>2985.9021724174886</v>
      </c>
      <c r="X109" s="4">
        <f t="shared" ca="1" si="37"/>
        <v>2.1683937590843817E-4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0.1008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9.7806139200000342E-10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3.1675762212620633</v>
      </c>
      <c r="P110" s="94">
        <f t="shared" ca="1" si="29"/>
        <v>31.675762212620633</v>
      </c>
      <c r="Q110" s="94">
        <f t="shared" ca="1" si="30"/>
        <v>31.675762212620633</v>
      </c>
      <c r="R110" s="94">
        <f t="shared" ca="1" si="31"/>
        <v>3.1675762212620633</v>
      </c>
      <c r="S110" s="94">
        <f t="shared" ca="1" si="32"/>
        <v>3.1675762212620633</v>
      </c>
      <c r="T110" s="4">
        <f t="shared" ca="1" si="33"/>
        <v>3.0980840082336844E-9</v>
      </c>
      <c r="U110" s="46">
        <f t="shared" ca="1" si="34"/>
        <v>1389.9908601430868</v>
      </c>
      <c r="V110" s="4">
        <f t="shared" ca="1" si="35"/>
        <v>1.3594963955388296E-6</v>
      </c>
      <c r="W110" s="13">
        <f t="shared" ca="1" si="36"/>
        <v>2239.4266293131163</v>
      </c>
      <c r="X110" s="4">
        <f t="shared" ca="1" si="37"/>
        <v>2.1902967263478622E-6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0.1008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7.4095560000000346E-12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3.1675762212620633</v>
      </c>
      <c r="P111" s="94">
        <f t="shared" ca="1" si="29"/>
        <v>31.675762212620633</v>
      </c>
      <c r="Q111" s="94">
        <f t="shared" ca="1" si="30"/>
        <v>31.675762212620633</v>
      </c>
      <c r="R111" s="94">
        <f t="shared" ca="1" si="31"/>
        <v>3.1675762212620633</v>
      </c>
      <c r="S111" s="94">
        <f t="shared" ca="1" si="32"/>
        <v>3.1675762212620633</v>
      </c>
      <c r="T111" s="4">
        <f t="shared" ca="1" si="33"/>
        <v>2.3470333395709759E-11</v>
      </c>
      <c r="U111" s="46">
        <f t="shared" ca="1" si="34"/>
        <v>1377.9908601430868</v>
      </c>
      <c r="V111" s="4">
        <f t="shared" ca="1" si="35"/>
        <v>1.0210300445718418E-8</v>
      </c>
      <c r="W111" s="13">
        <f t="shared" ca="1" si="36"/>
        <v>1492.9510862087443</v>
      </c>
      <c r="X111" s="4">
        <f t="shared" ca="1" si="37"/>
        <v>1.106210467852457E-8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0.1008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2.9937600000000164E-14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3.1675762212620633</v>
      </c>
      <c r="P112" s="94">
        <f t="shared" ca="1" si="29"/>
        <v>31.675762212620633</v>
      </c>
      <c r="Q112" s="94">
        <f t="shared" ca="1" si="30"/>
        <v>31.675762212620633</v>
      </c>
      <c r="R112" s="94">
        <f t="shared" ca="1" si="31"/>
        <v>3.1675762212620633</v>
      </c>
      <c r="S112" s="94">
        <f t="shared" ca="1" si="32"/>
        <v>3.1675762212620633</v>
      </c>
      <c r="T112" s="4">
        <f t="shared" ca="1" si="33"/>
        <v>9.4829629881655669E-14</v>
      </c>
      <c r="U112" s="46">
        <f t="shared" ca="1" si="34"/>
        <v>1365.9908601430868</v>
      </c>
      <c r="V112" s="4">
        <f t="shared" ca="1" si="35"/>
        <v>4.0894487974619901E-11</v>
      </c>
      <c r="W112" s="13">
        <f t="shared" ca="1" si="36"/>
        <v>746.47554310437215</v>
      </c>
      <c r="X112" s="4">
        <f t="shared" ca="1" si="37"/>
        <v>2.2347686219241573E-11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0.1008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5.0400000000000323E-17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12</v>
      </c>
      <c r="O113" s="94">
        <f t="shared" ca="1" si="28"/>
        <v>3.1675762212620633</v>
      </c>
      <c r="P113" s="94">
        <f t="shared" ca="1" si="29"/>
        <v>31.675762212620633</v>
      </c>
      <c r="Q113" s="94">
        <f t="shared" ca="1" si="30"/>
        <v>31.675762212620633</v>
      </c>
      <c r="R113" s="94">
        <f t="shared" ca="1" si="31"/>
        <v>3.1675762212620633</v>
      </c>
      <c r="S113" s="94">
        <f t="shared" ca="1" si="32"/>
        <v>3.1675762212620633</v>
      </c>
      <c r="T113" s="4">
        <f t="shared" ca="1" si="33"/>
        <v>1.5964584155160901E-16</v>
      </c>
      <c r="U113" s="46">
        <f t="shared" ca="1" si="34"/>
        <v>1353.9908601430868</v>
      </c>
      <c r="V113" s="4">
        <f t="shared" ca="1" si="35"/>
        <v>6.8241139351212018E-14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216</v>
      </c>
      <c r="M114" s="7">
        <f t="shared" ca="1" si="26"/>
        <v>784</v>
      </c>
      <c r="N114" s="44">
        <f t="shared" ca="1" si="27"/>
        <v>10</v>
      </c>
      <c r="O114" s="94">
        <f t="shared" ca="1" si="28"/>
        <v>2.6977946614468649</v>
      </c>
      <c r="P114" s="94">
        <f t="shared" ca="1" si="29"/>
        <v>26.977946614468642</v>
      </c>
      <c r="Q114" s="94">
        <f t="shared" ca="1" si="30"/>
        <v>26.977946614468642</v>
      </c>
      <c r="R114" s="94">
        <f t="shared" ca="1" si="31"/>
        <v>2.6977946614468644</v>
      </c>
      <c r="S114" s="94">
        <f t="shared" ca="1" si="32"/>
        <v>2.6977946614468649</v>
      </c>
      <c r="T114" s="4">
        <f t="shared" ca="1" si="33"/>
        <v>0</v>
      </c>
      <c r="U114" s="46">
        <f t="shared" ca="1" si="34"/>
        <v>1396.5575352769283</v>
      </c>
      <c r="V114" s="4">
        <f t="shared" ca="1" si="35"/>
        <v>0</v>
      </c>
      <c r="W114" s="13">
        <f t="shared" ca="1" si="36"/>
        <v>6610.5341889503397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204</v>
      </c>
      <c r="M115" s="7">
        <f t="shared" ca="1" si="26"/>
        <v>796</v>
      </c>
      <c r="N115" s="44">
        <f t="shared" ca="1" si="27"/>
        <v>10</v>
      </c>
      <c r="O115" s="94">
        <f t="shared" ca="1" si="28"/>
        <v>2.6977946614468649</v>
      </c>
      <c r="P115" s="94">
        <f t="shared" ca="1" si="29"/>
        <v>26.977946614468642</v>
      </c>
      <c r="Q115" s="94">
        <f t="shared" ca="1" si="30"/>
        <v>26.977946614468642</v>
      </c>
      <c r="R115" s="94">
        <f t="shared" ca="1" si="31"/>
        <v>2.6977946614468644</v>
      </c>
      <c r="S115" s="94">
        <f t="shared" ca="1" si="32"/>
        <v>2.6977946614468649</v>
      </c>
      <c r="T115" s="4">
        <f t="shared" ca="1" si="33"/>
        <v>0</v>
      </c>
      <c r="U115" s="46">
        <f t="shared" ca="1" si="34"/>
        <v>1384.5575352769283</v>
      </c>
      <c r="V115" s="4">
        <f t="shared" ca="1" si="35"/>
        <v>0</v>
      </c>
      <c r="W115" s="13">
        <f t="shared" ca="1" si="36"/>
        <v>5864.0586458459675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192</v>
      </c>
      <c r="M116" s="7">
        <f t="shared" ca="1" si="26"/>
        <v>808</v>
      </c>
      <c r="N116" s="44">
        <f t="shared" ca="1" si="27"/>
        <v>10</v>
      </c>
      <c r="O116" s="94">
        <f t="shared" ca="1" si="28"/>
        <v>2.6977946614468649</v>
      </c>
      <c r="P116" s="94">
        <f t="shared" ca="1" si="29"/>
        <v>26.977946614468642</v>
      </c>
      <c r="Q116" s="94">
        <f t="shared" ca="1" si="30"/>
        <v>26.977946614468642</v>
      </c>
      <c r="R116" s="94">
        <f t="shared" ca="1" si="31"/>
        <v>2.6977946614468644</v>
      </c>
      <c r="S116" s="94">
        <f t="shared" ca="1" si="32"/>
        <v>2.6977946614468649</v>
      </c>
      <c r="T116" s="4">
        <f t="shared" ca="1" si="33"/>
        <v>0</v>
      </c>
      <c r="U116" s="46">
        <f t="shared" ca="1" si="34"/>
        <v>1372.5575352769283</v>
      </c>
      <c r="V116" s="4">
        <f t="shared" ca="1" si="35"/>
        <v>0</v>
      </c>
      <c r="W116" s="13">
        <f t="shared" ca="1" si="36"/>
        <v>5117.5831027415952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180</v>
      </c>
      <c r="M117" s="7">
        <f t="shared" ca="1" si="26"/>
        <v>820</v>
      </c>
      <c r="N117" s="44">
        <f t="shared" ca="1" si="27"/>
        <v>10</v>
      </c>
      <c r="O117" s="94">
        <f t="shared" ca="1" si="28"/>
        <v>2.6977946614468649</v>
      </c>
      <c r="P117" s="94">
        <f t="shared" ca="1" si="29"/>
        <v>26.977946614468642</v>
      </c>
      <c r="Q117" s="94">
        <f t="shared" ca="1" si="30"/>
        <v>26.977946614468642</v>
      </c>
      <c r="R117" s="94">
        <f t="shared" ca="1" si="31"/>
        <v>2.6977946614468644</v>
      </c>
      <c r="S117" s="94">
        <f t="shared" ca="1" si="32"/>
        <v>2.6977946614468649</v>
      </c>
      <c r="T117" s="4">
        <f t="shared" ca="1" si="33"/>
        <v>0</v>
      </c>
      <c r="U117" s="46">
        <f t="shared" ca="1" si="34"/>
        <v>1360.5575352769283</v>
      </c>
      <c r="V117" s="4">
        <f t="shared" ca="1" si="35"/>
        <v>0</v>
      </c>
      <c r="W117" s="13">
        <f t="shared" ca="1" si="36"/>
        <v>4371.1075596372239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168</v>
      </c>
      <c r="M118" s="7">
        <f t="shared" ca="1" si="26"/>
        <v>832</v>
      </c>
      <c r="N118" s="44">
        <f t="shared" ca="1" si="27"/>
        <v>10</v>
      </c>
      <c r="O118" s="94">
        <f t="shared" ca="1" si="28"/>
        <v>2.6977946614468649</v>
      </c>
      <c r="P118" s="94">
        <f t="shared" ca="1" si="29"/>
        <v>26.977946614468642</v>
      </c>
      <c r="Q118" s="94">
        <f t="shared" ca="1" si="30"/>
        <v>26.977946614468642</v>
      </c>
      <c r="R118" s="94">
        <f t="shared" ca="1" si="31"/>
        <v>2.6977946614468644</v>
      </c>
      <c r="S118" s="94">
        <f t="shared" ca="1" si="32"/>
        <v>2.6977946614468649</v>
      </c>
      <c r="T118" s="4">
        <f t="shared" ca="1" si="33"/>
        <v>0</v>
      </c>
      <c r="U118" s="46">
        <f t="shared" ca="1" si="34"/>
        <v>1348.5575352769283</v>
      </c>
      <c r="V118" s="4">
        <f t="shared" ca="1" si="35"/>
        <v>0</v>
      </c>
      <c r="W118" s="13">
        <f t="shared" ca="1" si="36"/>
        <v>3624.6320165328516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156</v>
      </c>
      <c r="M119" s="7">
        <f t="shared" ca="1" si="26"/>
        <v>844</v>
      </c>
      <c r="N119" s="44">
        <f t="shared" ca="1" si="27"/>
        <v>11</v>
      </c>
      <c r="O119" s="94">
        <f t="shared" ca="1" si="28"/>
        <v>2.9443281031564954</v>
      </c>
      <c r="P119" s="94">
        <f t="shared" ca="1" si="29"/>
        <v>27.717546939597536</v>
      </c>
      <c r="Q119" s="94">
        <f t="shared" ca="1" si="30"/>
        <v>26.977946614468642</v>
      </c>
      <c r="R119" s="94">
        <f t="shared" ca="1" si="31"/>
        <v>2.7347746777033088</v>
      </c>
      <c r="S119" s="94">
        <f t="shared" ca="1" si="32"/>
        <v>2.9443281031564954</v>
      </c>
      <c r="T119" s="4">
        <f t="shared" ca="1" si="33"/>
        <v>0</v>
      </c>
      <c r="U119" s="46">
        <f t="shared" ca="1" si="34"/>
        <v>1427.5724199463441</v>
      </c>
      <c r="V119" s="4">
        <f t="shared" ca="1" si="35"/>
        <v>0</v>
      </c>
      <c r="W119" s="13">
        <f t="shared" ca="1" si="36"/>
        <v>2878.1564734284793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144</v>
      </c>
      <c r="M120" s="7">
        <f t="shared" ca="1" si="26"/>
        <v>856</v>
      </c>
      <c r="N120" s="44">
        <f t="shared" ca="1" si="27"/>
        <v>11</v>
      </c>
      <c r="O120" s="94">
        <f t="shared" ca="1" si="28"/>
        <v>2.9443281031564954</v>
      </c>
      <c r="P120" s="94">
        <f t="shared" ca="1" si="29"/>
        <v>29.44328103156495</v>
      </c>
      <c r="Q120" s="94">
        <f t="shared" ca="1" si="30"/>
        <v>28.210613823016796</v>
      </c>
      <c r="R120" s="94">
        <f t="shared" ca="1" si="31"/>
        <v>2.8826947427290874</v>
      </c>
      <c r="S120" s="94">
        <f t="shared" ca="1" si="32"/>
        <v>2.9443281031564954</v>
      </c>
      <c r="T120" s="4">
        <f t="shared" ca="1" si="33"/>
        <v>0</v>
      </c>
      <c r="U120" s="46">
        <f t="shared" ca="1" si="34"/>
        <v>1415.5724199463441</v>
      </c>
      <c r="V120" s="4">
        <f t="shared" ca="1" si="35"/>
        <v>0</v>
      </c>
      <c r="W120" s="13">
        <f t="shared" ca="1" si="36"/>
        <v>2131.6809303241075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132</v>
      </c>
      <c r="M121" s="7">
        <f t="shared" ca="1" si="26"/>
        <v>868</v>
      </c>
      <c r="N121" s="44">
        <f t="shared" ca="1" si="27"/>
        <v>11</v>
      </c>
      <c r="O121" s="94">
        <f t="shared" ca="1" si="28"/>
        <v>2.9443281031564954</v>
      </c>
      <c r="P121" s="94">
        <f t="shared" ca="1" si="29"/>
        <v>29.44328103156495</v>
      </c>
      <c r="Q121" s="94">
        <f t="shared" ca="1" si="30"/>
        <v>29.44328103156495</v>
      </c>
      <c r="R121" s="94">
        <f t="shared" ca="1" si="31"/>
        <v>2.944328103156495</v>
      </c>
      <c r="S121" s="94">
        <f t="shared" ca="1" si="32"/>
        <v>2.9443281031564954</v>
      </c>
      <c r="T121" s="4">
        <f t="shared" ca="1" si="33"/>
        <v>0</v>
      </c>
      <c r="U121" s="46">
        <f t="shared" ca="1" si="34"/>
        <v>1403.5724199463441</v>
      </c>
      <c r="V121" s="4">
        <f t="shared" ca="1" si="35"/>
        <v>0</v>
      </c>
      <c r="W121" s="13">
        <f t="shared" ca="1" si="36"/>
        <v>1385.2053872197353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150</v>
      </c>
      <c r="M122" s="7">
        <f t="shared" ca="1" si="26"/>
        <v>850</v>
      </c>
      <c r="N122" s="44">
        <f t="shared" ca="1" si="27"/>
        <v>11</v>
      </c>
      <c r="O122" s="94">
        <f t="shared" ca="1" si="28"/>
        <v>2.9443281031564954</v>
      </c>
      <c r="P122" s="94">
        <f t="shared" ca="1" si="29"/>
        <v>29.19674758985532</v>
      </c>
      <c r="Q122" s="94">
        <f t="shared" ca="1" si="30"/>
        <v>26.977946614468642</v>
      </c>
      <c r="R122" s="94">
        <f t="shared" ca="1" si="31"/>
        <v>2.8087347102161981</v>
      </c>
      <c r="S122" s="94">
        <f t="shared" ca="1" si="32"/>
        <v>2.9443281031564954</v>
      </c>
      <c r="T122" s="4">
        <f t="shared" ca="1" si="33"/>
        <v>0</v>
      </c>
      <c r="U122" s="46">
        <f t="shared" ca="1" si="34"/>
        <v>1421.5724199463441</v>
      </c>
      <c r="V122" s="4">
        <f t="shared" ca="1" si="35"/>
        <v>0</v>
      </c>
      <c r="W122" s="13">
        <f t="shared" ca="1" si="36"/>
        <v>6046.4518991454142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138</v>
      </c>
      <c r="M123" s="7">
        <f t="shared" ca="1" si="26"/>
        <v>862</v>
      </c>
      <c r="N123" s="44">
        <f t="shared" ca="1" si="27"/>
        <v>11</v>
      </c>
      <c r="O123" s="94">
        <f t="shared" ca="1" si="28"/>
        <v>2.9443281031564954</v>
      </c>
      <c r="P123" s="94">
        <f t="shared" ca="1" si="29"/>
        <v>29.44328103156495</v>
      </c>
      <c r="Q123" s="94">
        <f t="shared" ca="1" si="30"/>
        <v>29.44328103156495</v>
      </c>
      <c r="R123" s="94">
        <f t="shared" ca="1" si="31"/>
        <v>2.944328103156495</v>
      </c>
      <c r="S123" s="94">
        <f t="shared" ca="1" si="32"/>
        <v>2.9443281031564954</v>
      </c>
      <c r="T123" s="4">
        <f t="shared" ca="1" si="33"/>
        <v>0</v>
      </c>
      <c r="U123" s="46">
        <f t="shared" ca="1" si="34"/>
        <v>1409.5724199463441</v>
      </c>
      <c r="V123" s="4">
        <f t="shared" ca="1" si="35"/>
        <v>0</v>
      </c>
      <c r="W123" s="13">
        <f t="shared" ca="1" si="36"/>
        <v>5299.976356041042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126</v>
      </c>
      <c r="M124" s="7">
        <f t="shared" ca="1" si="26"/>
        <v>874</v>
      </c>
      <c r="N124" s="44">
        <f t="shared" ca="1" si="27"/>
        <v>11</v>
      </c>
      <c r="O124" s="94">
        <f t="shared" ca="1" si="28"/>
        <v>2.9443281031564954</v>
      </c>
      <c r="P124" s="94">
        <f t="shared" ca="1" si="29"/>
        <v>29.44328103156495</v>
      </c>
      <c r="Q124" s="94">
        <f t="shared" ca="1" si="30"/>
        <v>29.44328103156495</v>
      </c>
      <c r="R124" s="94">
        <f t="shared" ca="1" si="31"/>
        <v>2.944328103156495</v>
      </c>
      <c r="S124" s="94">
        <f t="shared" ca="1" si="32"/>
        <v>2.9443281031564954</v>
      </c>
      <c r="T124" s="4">
        <f t="shared" ca="1" si="33"/>
        <v>0</v>
      </c>
      <c r="U124" s="46">
        <f t="shared" ca="1" si="34"/>
        <v>1397.5724199463441</v>
      </c>
      <c r="V124" s="4">
        <f t="shared" ca="1" si="35"/>
        <v>0</v>
      </c>
      <c r="W124" s="13">
        <f t="shared" ca="1" si="36"/>
        <v>4553.5008129366697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11</v>
      </c>
      <c r="O125" s="94">
        <f t="shared" ca="1" si="28"/>
        <v>2.9443281031564954</v>
      </c>
      <c r="P125" s="94">
        <f t="shared" ca="1" si="29"/>
        <v>29.44328103156495</v>
      </c>
      <c r="Q125" s="94">
        <f t="shared" ca="1" si="30"/>
        <v>29.44328103156495</v>
      </c>
      <c r="R125" s="94">
        <f t="shared" ca="1" si="31"/>
        <v>2.944328103156495</v>
      </c>
      <c r="S125" s="94">
        <f t="shared" ca="1" si="32"/>
        <v>2.9443281031564954</v>
      </c>
      <c r="T125" s="4">
        <f t="shared" ca="1" si="33"/>
        <v>0</v>
      </c>
      <c r="U125" s="46">
        <f t="shared" ca="1" si="34"/>
        <v>1385.5724199463441</v>
      </c>
      <c r="V125" s="4">
        <f t="shared" ca="1" si="35"/>
        <v>0</v>
      </c>
      <c r="W125" s="13">
        <f t="shared" ca="1" si="36"/>
        <v>3807.0252698322979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102</v>
      </c>
      <c r="M126" s="7">
        <f t="shared" ca="1" si="26"/>
        <v>898</v>
      </c>
      <c r="N126" s="44">
        <f t="shared" ca="1" si="27"/>
        <v>11</v>
      </c>
      <c r="O126" s="94">
        <f t="shared" ca="1" si="28"/>
        <v>2.9443281031564954</v>
      </c>
      <c r="P126" s="94">
        <f t="shared" ca="1" si="29"/>
        <v>29.44328103156495</v>
      </c>
      <c r="Q126" s="94">
        <f t="shared" ca="1" si="30"/>
        <v>29.44328103156495</v>
      </c>
      <c r="R126" s="94">
        <f t="shared" ca="1" si="31"/>
        <v>2.944328103156495</v>
      </c>
      <c r="S126" s="94">
        <f t="shared" ca="1" si="32"/>
        <v>2.9443281031564954</v>
      </c>
      <c r="T126" s="4">
        <f t="shared" ca="1" si="33"/>
        <v>0</v>
      </c>
      <c r="U126" s="46">
        <f t="shared" ca="1" si="34"/>
        <v>1373.5724199463441</v>
      </c>
      <c r="V126" s="4">
        <f t="shared" ca="1" si="35"/>
        <v>0</v>
      </c>
      <c r="W126" s="13">
        <f t="shared" ca="1" si="36"/>
        <v>3060.5497267279256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90</v>
      </c>
      <c r="M127" s="7">
        <f t="shared" ca="1" si="26"/>
        <v>910</v>
      </c>
      <c r="N127" s="44">
        <f t="shared" ca="1" si="27"/>
        <v>11</v>
      </c>
      <c r="O127" s="94">
        <f t="shared" ca="1" si="28"/>
        <v>2.9443281031564954</v>
      </c>
      <c r="P127" s="94">
        <f t="shared" ca="1" si="29"/>
        <v>29.44328103156495</v>
      </c>
      <c r="Q127" s="94">
        <f t="shared" ca="1" si="30"/>
        <v>29.44328103156495</v>
      </c>
      <c r="R127" s="94">
        <f t="shared" ca="1" si="31"/>
        <v>2.944328103156495</v>
      </c>
      <c r="S127" s="94">
        <f t="shared" ca="1" si="32"/>
        <v>2.9443281031564954</v>
      </c>
      <c r="T127" s="4">
        <f t="shared" ca="1" si="33"/>
        <v>0</v>
      </c>
      <c r="U127" s="46">
        <f t="shared" ca="1" si="34"/>
        <v>1361.5724199463441</v>
      </c>
      <c r="V127" s="4">
        <f t="shared" ca="1" si="35"/>
        <v>0</v>
      </c>
      <c r="W127" s="13">
        <f t="shared" ca="1" si="36"/>
        <v>2314.0741836235538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78</v>
      </c>
      <c r="M128" s="7">
        <f t="shared" ca="1" si="26"/>
        <v>922</v>
      </c>
      <c r="N128" s="44">
        <f t="shared" ca="1" si="27"/>
        <v>11</v>
      </c>
      <c r="O128" s="94">
        <f t="shared" ca="1" si="28"/>
        <v>2.9443281031564954</v>
      </c>
      <c r="P128" s="94">
        <f t="shared" ca="1" si="29"/>
        <v>29.44328103156495</v>
      </c>
      <c r="Q128" s="94">
        <f t="shared" ca="1" si="30"/>
        <v>29.44328103156495</v>
      </c>
      <c r="R128" s="94">
        <f t="shared" ca="1" si="31"/>
        <v>2.944328103156495</v>
      </c>
      <c r="S128" s="94">
        <f t="shared" ca="1" si="32"/>
        <v>2.9443281031564954</v>
      </c>
      <c r="T128" s="4">
        <f t="shared" ca="1" si="33"/>
        <v>0</v>
      </c>
      <c r="U128" s="46">
        <f t="shared" ca="1" si="34"/>
        <v>1349.5724199463441</v>
      </c>
      <c r="V128" s="4">
        <f t="shared" ca="1" si="35"/>
        <v>0</v>
      </c>
      <c r="W128" s="13">
        <f t="shared" ca="1" si="36"/>
        <v>1567.5986405191816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66</v>
      </c>
      <c r="M129" s="7">
        <f t="shared" ca="1" si="26"/>
        <v>934</v>
      </c>
      <c r="N129" s="44">
        <f t="shared" ca="1" si="27"/>
        <v>12</v>
      </c>
      <c r="O129" s="94">
        <f t="shared" ca="1" si="28"/>
        <v>3.1675762212620633</v>
      </c>
      <c r="P129" s="94">
        <f t="shared" ca="1" si="29"/>
        <v>31.452514094515067</v>
      </c>
      <c r="Q129" s="94">
        <f t="shared" ca="1" si="30"/>
        <v>29.44328103156495</v>
      </c>
      <c r="R129" s="94">
        <f t="shared" ca="1" si="31"/>
        <v>3.0447897563040009</v>
      </c>
      <c r="S129" s="94">
        <f t="shared" ca="1" si="32"/>
        <v>3.1675762212620633</v>
      </c>
      <c r="T129" s="4">
        <f t="shared" ca="1" si="33"/>
        <v>0</v>
      </c>
      <c r="U129" s="46">
        <f t="shared" ca="1" si="34"/>
        <v>1419.9908601430868</v>
      </c>
      <c r="V129" s="4">
        <f t="shared" ca="1" si="35"/>
        <v>0</v>
      </c>
      <c r="W129" s="13">
        <f t="shared" ca="1" si="36"/>
        <v>821.12309741480942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150</v>
      </c>
      <c r="M130" s="7">
        <f t="shared" ca="1" si="26"/>
        <v>850</v>
      </c>
      <c r="N130" s="44">
        <f t="shared" ca="1" si="27"/>
        <v>11</v>
      </c>
      <c r="O130" s="94">
        <f t="shared" ca="1" si="28"/>
        <v>2.9443281031564954</v>
      </c>
      <c r="P130" s="94">
        <f t="shared" ca="1" si="29"/>
        <v>29.19674758985532</v>
      </c>
      <c r="Q130" s="94">
        <f t="shared" ca="1" si="30"/>
        <v>26.977946614468642</v>
      </c>
      <c r="R130" s="94">
        <f t="shared" ca="1" si="31"/>
        <v>2.8087347102161981</v>
      </c>
      <c r="S130" s="94">
        <f t="shared" ca="1" si="32"/>
        <v>2.9443281031564954</v>
      </c>
      <c r="T130" s="4">
        <f t="shared" ca="1" si="33"/>
        <v>0</v>
      </c>
      <c r="U130" s="46">
        <f t="shared" ca="1" si="34"/>
        <v>1421.5724199463441</v>
      </c>
      <c r="V130" s="4">
        <f t="shared" ca="1" si="35"/>
        <v>0</v>
      </c>
      <c r="W130" s="13">
        <f t="shared" ca="1" si="36"/>
        <v>5789.4110915355304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138</v>
      </c>
      <c r="M131" s="7">
        <f t="shared" ca="1" si="26"/>
        <v>862</v>
      </c>
      <c r="N131" s="44">
        <f t="shared" ca="1" si="27"/>
        <v>11</v>
      </c>
      <c r="O131" s="94">
        <f t="shared" ca="1" si="28"/>
        <v>2.9443281031564954</v>
      </c>
      <c r="P131" s="94">
        <f t="shared" ca="1" si="29"/>
        <v>29.44328103156495</v>
      </c>
      <c r="Q131" s="94">
        <f t="shared" ca="1" si="30"/>
        <v>29.44328103156495</v>
      </c>
      <c r="R131" s="94">
        <f t="shared" ca="1" si="31"/>
        <v>2.944328103156495</v>
      </c>
      <c r="S131" s="94">
        <f t="shared" ca="1" si="32"/>
        <v>2.9443281031564954</v>
      </c>
      <c r="T131" s="4">
        <f t="shared" ca="1" si="33"/>
        <v>0</v>
      </c>
      <c r="U131" s="46">
        <f t="shared" ca="1" si="34"/>
        <v>1409.5724199463441</v>
      </c>
      <c r="V131" s="4">
        <f t="shared" ca="1" si="35"/>
        <v>0</v>
      </c>
      <c r="W131" s="13">
        <f t="shared" ca="1" si="36"/>
        <v>5042.9355484311582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126</v>
      </c>
      <c r="M132" s="7">
        <f t="shared" ca="1" si="26"/>
        <v>874</v>
      </c>
      <c r="N132" s="44">
        <f t="shared" ca="1" si="27"/>
        <v>11</v>
      </c>
      <c r="O132" s="94">
        <f t="shared" ca="1" si="28"/>
        <v>2.9443281031564954</v>
      </c>
      <c r="P132" s="94">
        <f t="shared" ca="1" si="29"/>
        <v>29.44328103156495</v>
      </c>
      <c r="Q132" s="94">
        <f t="shared" ca="1" si="30"/>
        <v>29.44328103156495</v>
      </c>
      <c r="R132" s="94">
        <f t="shared" ca="1" si="31"/>
        <v>2.944328103156495</v>
      </c>
      <c r="S132" s="94">
        <f t="shared" ca="1" si="32"/>
        <v>2.9443281031564954</v>
      </c>
      <c r="T132" s="4">
        <f t="shared" ca="1" si="33"/>
        <v>0</v>
      </c>
      <c r="U132" s="46">
        <f t="shared" ca="1" si="34"/>
        <v>1397.5724199463441</v>
      </c>
      <c r="V132" s="4">
        <f t="shared" ca="1" si="35"/>
        <v>0</v>
      </c>
      <c r="W132" s="13">
        <f t="shared" ca="1" si="36"/>
        <v>4296.4600053267859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11</v>
      </c>
      <c r="O133" s="94">
        <f t="shared" ca="1" si="28"/>
        <v>2.9443281031564954</v>
      </c>
      <c r="P133" s="94">
        <f t="shared" ca="1" si="29"/>
        <v>29.44328103156495</v>
      </c>
      <c r="Q133" s="94">
        <f t="shared" ca="1" si="30"/>
        <v>29.44328103156495</v>
      </c>
      <c r="R133" s="94">
        <f t="shared" ca="1" si="31"/>
        <v>2.944328103156495</v>
      </c>
      <c r="S133" s="94">
        <f t="shared" ca="1" si="32"/>
        <v>2.9443281031564954</v>
      </c>
      <c r="T133" s="4">
        <f t="shared" ca="1" si="33"/>
        <v>0</v>
      </c>
      <c r="U133" s="46">
        <f t="shared" ca="1" si="34"/>
        <v>1385.5724199463441</v>
      </c>
      <c r="V133" s="4">
        <f t="shared" ca="1" si="35"/>
        <v>0</v>
      </c>
      <c r="W133" s="13">
        <f t="shared" ca="1" si="36"/>
        <v>3549.9844622224145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102</v>
      </c>
      <c r="M134" s="7">
        <f t="shared" ca="1" si="26"/>
        <v>898</v>
      </c>
      <c r="N134" s="44">
        <f t="shared" ca="1" si="27"/>
        <v>11</v>
      </c>
      <c r="O134" s="94">
        <f t="shared" ca="1" si="28"/>
        <v>2.9443281031564954</v>
      </c>
      <c r="P134" s="94">
        <f t="shared" ca="1" si="29"/>
        <v>29.44328103156495</v>
      </c>
      <c r="Q134" s="94">
        <f t="shared" ca="1" si="30"/>
        <v>29.44328103156495</v>
      </c>
      <c r="R134" s="94">
        <f t="shared" ca="1" si="31"/>
        <v>2.944328103156495</v>
      </c>
      <c r="S134" s="94">
        <f t="shared" ca="1" si="32"/>
        <v>2.9443281031564954</v>
      </c>
      <c r="T134" s="4">
        <f t="shared" ca="1" si="33"/>
        <v>0</v>
      </c>
      <c r="U134" s="46">
        <f t="shared" ca="1" si="34"/>
        <v>1373.5724199463441</v>
      </c>
      <c r="V134" s="4">
        <f t="shared" ca="1" si="35"/>
        <v>0</v>
      </c>
      <c r="W134" s="13">
        <f t="shared" ca="1" si="36"/>
        <v>2803.5089191180423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90</v>
      </c>
      <c r="M135" s="7">
        <f t="shared" ca="1" si="26"/>
        <v>910</v>
      </c>
      <c r="N135" s="44">
        <f t="shared" ca="1" si="27"/>
        <v>11</v>
      </c>
      <c r="O135" s="94">
        <f t="shared" ca="1" si="28"/>
        <v>2.9443281031564954</v>
      </c>
      <c r="P135" s="94">
        <f t="shared" ca="1" si="29"/>
        <v>29.44328103156495</v>
      </c>
      <c r="Q135" s="94">
        <f t="shared" ca="1" si="30"/>
        <v>29.44328103156495</v>
      </c>
      <c r="R135" s="94">
        <f t="shared" ca="1" si="31"/>
        <v>2.944328103156495</v>
      </c>
      <c r="S135" s="94">
        <f t="shared" ca="1" si="32"/>
        <v>2.9443281031564954</v>
      </c>
      <c r="T135" s="4">
        <f t="shared" ca="1" si="33"/>
        <v>0</v>
      </c>
      <c r="U135" s="46">
        <f t="shared" ca="1" si="34"/>
        <v>1361.5724199463441</v>
      </c>
      <c r="V135" s="4">
        <f t="shared" ca="1" si="35"/>
        <v>0</v>
      </c>
      <c r="W135" s="13">
        <f t="shared" ca="1" si="36"/>
        <v>2057.03337601367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78</v>
      </c>
      <c r="M136" s="7">
        <f t="shared" ca="1" si="26"/>
        <v>922</v>
      </c>
      <c r="N136" s="44">
        <f t="shared" ca="1" si="27"/>
        <v>11</v>
      </c>
      <c r="O136" s="94">
        <f t="shared" ca="1" si="28"/>
        <v>2.9443281031564954</v>
      </c>
      <c r="P136" s="94">
        <f t="shared" ca="1" si="29"/>
        <v>29.44328103156495</v>
      </c>
      <c r="Q136" s="94">
        <f t="shared" ca="1" si="30"/>
        <v>29.44328103156495</v>
      </c>
      <c r="R136" s="94">
        <f t="shared" ca="1" si="31"/>
        <v>2.944328103156495</v>
      </c>
      <c r="S136" s="94">
        <f t="shared" ca="1" si="32"/>
        <v>2.9443281031564954</v>
      </c>
      <c r="T136" s="4">
        <f t="shared" ca="1" si="33"/>
        <v>0</v>
      </c>
      <c r="U136" s="46">
        <f t="shared" ca="1" si="34"/>
        <v>1349.5724199463441</v>
      </c>
      <c r="V136" s="4">
        <f t="shared" ca="1" si="35"/>
        <v>0</v>
      </c>
      <c r="W136" s="13">
        <f t="shared" ca="1" si="36"/>
        <v>1310.5578329092982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66</v>
      </c>
      <c r="M137" s="7">
        <f t="shared" ca="1" si="26"/>
        <v>934</v>
      </c>
      <c r="N137" s="44">
        <f t="shared" ca="1" si="27"/>
        <v>12</v>
      </c>
      <c r="O137" s="94">
        <f t="shared" ca="1" si="28"/>
        <v>3.1675762212620633</v>
      </c>
      <c r="P137" s="94">
        <f t="shared" ca="1" si="29"/>
        <v>31.452514094515067</v>
      </c>
      <c r="Q137" s="94">
        <f t="shared" ca="1" si="30"/>
        <v>29.44328103156495</v>
      </c>
      <c r="R137" s="94">
        <f t="shared" ca="1" si="31"/>
        <v>3.0447897563040009</v>
      </c>
      <c r="S137" s="94">
        <f t="shared" ca="1" si="32"/>
        <v>3.1675762212620633</v>
      </c>
      <c r="T137" s="4">
        <f t="shared" ca="1" si="33"/>
        <v>0</v>
      </c>
      <c r="U137" s="46">
        <f t="shared" ca="1" si="34"/>
        <v>1419.9908601430868</v>
      </c>
      <c r="V137" s="4">
        <f t="shared" ca="1" si="35"/>
        <v>0</v>
      </c>
      <c r="W137" s="13">
        <f t="shared" ca="1" si="36"/>
        <v>564.08228980492595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11</v>
      </c>
      <c r="O138" s="94">
        <f t="shared" ca="1" si="28"/>
        <v>2.9443281031564954</v>
      </c>
      <c r="P138" s="94">
        <f t="shared" ca="1" si="29"/>
        <v>29.44328103156495</v>
      </c>
      <c r="Q138" s="94">
        <f t="shared" ca="1" si="30"/>
        <v>29.44328103156495</v>
      </c>
      <c r="R138" s="94">
        <f t="shared" ca="1" si="31"/>
        <v>2.944328103156495</v>
      </c>
      <c r="S138" s="94">
        <f t="shared" ca="1" si="32"/>
        <v>2.9443281031564954</v>
      </c>
      <c r="T138" s="4">
        <f t="shared" ca="1" si="33"/>
        <v>0</v>
      </c>
      <c r="U138" s="46">
        <f t="shared" ca="1" si="34"/>
        <v>1355.5724199463441</v>
      </c>
      <c r="V138" s="4">
        <f t="shared" ca="1" si="35"/>
        <v>0</v>
      </c>
      <c r="W138" s="13">
        <f t="shared" ca="1" si="36"/>
        <v>5225.3288017306049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3.1675762212620633</v>
      </c>
      <c r="P139" s="94">
        <f t="shared" ca="1" si="29"/>
        <v>30.113025385881649</v>
      </c>
      <c r="Q139" s="94">
        <f t="shared" ca="1" si="30"/>
        <v>29.44328103156495</v>
      </c>
      <c r="R139" s="94">
        <f t="shared" ca="1" si="31"/>
        <v>2.9778153208723301</v>
      </c>
      <c r="S139" s="94">
        <f t="shared" ca="1" si="32"/>
        <v>3.1675762212620633</v>
      </c>
      <c r="T139" s="4">
        <f t="shared" ca="1" si="33"/>
        <v>0</v>
      </c>
      <c r="U139" s="46">
        <f t="shared" ca="1" si="34"/>
        <v>1425.9908601430868</v>
      </c>
      <c r="V139" s="4">
        <f t="shared" ca="1" si="35"/>
        <v>0</v>
      </c>
      <c r="W139" s="13">
        <f t="shared" ca="1" si="36"/>
        <v>4478.8532586262327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3.1675762212620633</v>
      </c>
      <c r="P140" s="94">
        <f t="shared" ca="1" si="29"/>
        <v>31.675762212620633</v>
      </c>
      <c r="Q140" s="94">
        <f t="shared" ca="1" si="30"/>
        <v>30.559521622092788</v>
      </c>
      <c r="R140" s="94">
        <f t="shared" ca="1" si="31"/>
        <v>3.1117641917356709</v>
      </c>
      <c r="S140" s="94">
        <f t="shared" ca="1" si="32"/>
        <v>3.1675762212620633</v>
      </c>
      <c r="T140" s="4">
        <f t="shared" ca="1" si="33"/>
        <v>0</v>
      </c>
      <c r="U140" s="46">
        <f t="shared" ca="1" si="34"/>
        <v>1413.9908601430868</v>
      </c>
      <c r="V140" s="4">
        <f t="shared" ca="1" si="35"/>
        <v>0</v>
      </c>
      <c r="W140" s="13">
        <f t="shared" ca="1" si="36"/>
        <v>3732.3777155218604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3.1675762212620633</v>
      </c>
      <c r="P141" s="94">
        <f t="shared" ca="1" si="29"/>
        <v>31.675762212620633</v>
      </c>
      <c r="Q141" s="94">
        <f t="shared" ca="1" si="30"/>
        <v>31.675762212620633</v>
      </c>
      <c r="R141" s="94">
        <f t="shared" ca="1" si="31"/>
        <v>3.1675762212620633</v>
      </c>
      <c r="S141" s="94">
        <f t="shared" ca="1" si="32"/>
        <v>3.1675762212620633</v>
      </c>
      <c r="T141" s="4">
        <f t="shared" ca="1" si="33"/>
        <v>0</v>
      </c>
      <c r="U141" s="46">
        <f t="shared" ca="1" si="34"/>
        <v>1401.9908601430868</v>
      </c>
      <c r="V141" s="4">
        <f t="shared" ca="1" si="35"/>
        <v>0</v>
      </c>
      <c r="W141" s="13">
        <f t="shared" ca="1" si="36"/>
        <v>2985.9021724174886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3.1675762212620633</v>
      </c>
      <c r="P142" s="94">
        <f t="shared" ca="1" si="29"/>
        <v>31.675762212620633</v>
      </c>
      <c r="Q142" s="94">
        <f t="shared" ca="1" si="30"/>
        <v>31.675762212620633</v>
      </c>
      <c r="R142" s="94">
        <f t="shared" ca="1" si="31"/>
        <v>3.1675762212620633</v>
      </c>
      <c r="S142" s="94">
        <f t="shared" ca="1" si="32"/>
        <v>3.1675762212620633</v>
      </c>
      <c r="T142" s="4">
        <f t="shared" ca="1" si="33"/>
        <v>0</v>
      </c>
      <c r="U142" s="46">
        <f t="shared" ca="1" si="34"/>
        <v>1389.9908601430868</v>
      </c>
      <c r="V142" s="4">
        <f t="shared" ca="1" si="35"/>
        <v>0</v>
      </c>
      <c r="W142" s="13">
        <f t="shared" ca="1" si="36"/>
        <v>2239.4266293131163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3.1675762212620633</v>
      </c>
      <c r="P143" s="94">
        <f t="shared" ca="1" si="29"/>
        <v>31.675762212620633</v>
      </c>
      <c r="Q143" s="94">
        <f t="shared" ca="1" si="30"/>
        <v>31.675762212620633</v>
      </c>
      <c r="R143" s="94">
        <f t="shared" ca="1" si="31"/>
        <v>3.1675762212620633</v>
      </c>
      <c r="S143" s="94">
        <f t="shared" ca="1" si="32"/>
        <v>3.1675762212620633</v>
      </c>
      <c r="T143" s="4">
        <f t="shared" ca="1" si="33"/>
        <v>0</v>
      </c>
      <c r="U143" s="46">
        <f t="shared" ca="1" si="34"/>
        <v>1377.9908601430868</v>
      </c>
      <c r="V143" s="4">
        <f t="shared" ca="1" si="35"/>
        <v>0</v>
      </c>
      <c r="W143" s="13">
        <f t="shared" ca="1" si="36"/>
        <v>1492.9510862087443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3.1675762212620633</v>
      </c>
      <c r="P144" s="94">
        <f t="shared" ca="1" si="29"/>
        <v>31.675762212620633</v>
      </c>
      <c r="Q144" s="94">
        <f t="shared" ca="1" si="30"/>
        <v>31.675762212620633</v>
      </c>
      <c r="R144" s="94">
        <f t="shared" ca="1" si="31"/>
        <v>3.1675762212620633</v>
      </c>
      <c r="S144" s="94">
        <f t="shared" ca="1" si="32"/>
        <v>3.1675762212620633</v>
      </c>
      <c r="T144" s="4">
        <f t="shared" ca="1" si="33"/>
        <v>0</v>
      </c>
      <c r="U144" s="46">
        <f t="shared" ca="1" si="34"/>
        <v>1365.9908601430868</v>
      </c>
      <c r="V144" s="4">
        <f t="shared" ca="1" si="35"/>
        <v>0</v>
      </c>
      <c r="W144" s="13">
        <f t="shared" ca="1" si="36"/>
        <v>746.47554310437215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12</v>
      </c>
      <c r="O145" s="94">
        <f t="shared" ca="1" si="28"/>
        <v>3.1675762212620633</v>
      </c>
      <c r="P145" s="94">
        <f t="shared" ca="1" si="29"/>
        <v>31.675762212620633</v>
      </c>
      <c r="Q145" s="94">
        <f t="shared" ca="1" si="30"/>
        <v>31.675762212620633</v>
      </c>
      <c r="R145" s="94">
        <f t="shared" ca="1" si="31"/>
        <v>3.1675762212620633</v>
      </c>
      <c r="S145" s="94">
        <f t="shared" ca="1" si="32"/>
        <v>3.1675762212620633</v>
      </c>
      <c r="T145" s="4">
        <f t="shared" ca="1" si="33"/>
        <v>0</v>
      </c>
      <c r="U145" s="46">
        <f t="shared" ca="1" si="34"/>
        <v>1353.9908601430868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0.1323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216</v>
      </c>
      <c r="M146" s="7">
        <f t="shared" ref="M146:M209" ca="1" si="45">MAX(Set1MinTP-(L146+Set1Regain), 0)</f>
        <v>784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2.6977946614468649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26.977946614468642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26.977946614468642</v>
      </c>
      <c r="R146" s="94">
        <f t="shared" ref="R146:R209" ca="1" si="50">(P146+Q146)/20</f>
        <v>2.6977946614468644</v>
      </c>
      <c r="S146" s="94">
        <f t="shared" ref="S146:S209" ca="1" si="51">R146*Set1ConserveTP + O146*(1-Set1ConserveTP)</f>
        <v>2.6977946614468649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1396.5575352769283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6610.5341889503397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0.1323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204</v>
      </c>
      <c r="M147" s="7">
        <f t="shared" ca="1" si="45"/>
        <v>796</v>
      </c>
      <c r="N147" s="44">
        <f t="shared" ca="1" si="46"/>
        <v>10</v>
      </c>
      <c r="O147" s="94">
        <f t="shared" ca="1" si="47"/>
        <v>2.6977946614468649</v>
      </c>
      <c r="P147" s="94">
        <f t="shared" ca="1" si="48"/>
        <v>26.977946614468642</v>
      </c>
      <c r="Q147" s="94">
        <f t="shared" ca="1" si="49"/>
        <v>26.977946614468642</v>
      </c>
      <c r="R147" s="94">
        <f t="shared" ca="1" si="50"/>
        <v>2.6977946614468644</v>
      </c>
      <c r="S147" s="94">
        <f t="shared" ca="1" si="51"/>
        <v>2.6977946614468649</v>
      </c>
      <c r="T147" s="4">
        <f t="shared" ca="1" si="52"/>
        <v>0</v>
      </c>
      <c r="U147" s="46">
        <f t="shared" ca="1" si="53"/>
        <v>1384.5575352769283</v>
      </c>
      <c r="V147" s="4">
        <f t="shared" ca="1" si="54"/>
        <v>0</v>
      </c>
      <c r="W147" s="13">
        <f t="shared" ca="1" si="55"/>
        <v>5864.0586458459675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0.1323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0.11832993257746467</v>
      </c>
      <c r="L148" s="13">
        <f t="shared" ca="1" si="44"/>
        <v>192</v>
      </c>
      <c r="M148" s="7">
        <f t="shared" ca="1" si="45"/>
        <v>808</v>
      </c>
      <c r="N148" s="44">
        <f t="shared" ca="1" si="46"/>
        <v>10</v>
      </c>
      <c r="O148" s="94">
        <f t="shared" ca="1" si="47"/>
        <v>2.6977946614468649</v>
      </c>
      <c r="P148" s="94">
        <f t="shared" ca="1" si="48"/>
        <v>26.977946614468642</v>
      </c>
      <c r="Q148" s="94">
        <f t="shared" ca="1" si="49"/>
        <v>26.977946614468642</v>
      </c>
      <c r="R148" s="94">
        <f t="shared" ca="1" si="50"/>
        <v>2.6977946614468644</v>
      </c>
      <c r="S148" s="94">
        <f t="shared" ca="1" si="51"/>
        <v>2.6977946614468649</v>
      </c>
      <c r="T148" s="4">
        <f t="shared" ca="1" si="52"/>
        <v>0.31922986039685164</v>
      </c>
      <c r="U148" s="46">
        <f t="shared" ca="1" si="53"/>
        <v>1372.5575352769283</v>
      </c>
      <c r="V148" s="4">
        <f t="shared" ca="1" si="54"/>
        <v>162.41464060801002</v>
      </c>
      <c r="W148" s="13">
        <f t="shared" ca="1" si="55"/>
        <v>5117.5831027415952</v>
      </c>
      <c r="X148" s="4">
        <f t="shared" ca="1" si="56"/>
        <v>605.56326350698544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0.1323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5.9762592210840801E-3</v>
      </c>
      <c r="L149" s="13">
        <f t="shared" ca="1" si="44"/>
        <v>180</v>
      </c>
      <c r="M149" s="7">
        <f t="shared" ca="1" si="45"/>
        <v>820</v>
      </c>
      <c r="N149" s="44">
        <f t="shared" ca="1" si="46"/>
        <v>10</v>
      </c>
      <c r="O149" s="94">
        <f t="shared" ca="1" si="47"/>
        <v>2.6977946614468649</v>
      </c>
      <c r="P149" s="94">
        <f t="shared" ca="1" si="48"/>
        <v>26.977946614468642</v>
      </c>
      <c r="Q149" s="94">
        <f t="shared" ca="1" si="49"/>
        <v>26.977946614468642</v>
      </c>
      <c r="R149" s="94">
        <f t="shared" ca="1" si="50"/>
        <v>2.6977946614468644</v>
      </c>
      <c r="S149" s="94">
        <f t="shared" ca="1" si="51"/>
        <v>2.6977946614468649</v>
      </c>
      <c r="T149" s="4">
        <f t="shared" ca="1" si="52"/>
        <v>1.6122720222063229E-2</v>
      </c>
      <c r="U149" s="46">
        <f t="shared" ca="1" si="53"/>
        <v>1360.5575352769283</v>
      </c>
      <c r="V149" s="4">
        <f t="shared" ca="1" si="54"/>
        <v>8.1310445160141711</v>
      </c>
      <c r="W149" s="13">
        <f t="shared" ca="1" si="55"/>
        <v>4371.1075596372239</v>
      </c>
      <c r="X149" s="4">
        <f t="shared" ca="1" si="56"/>
        <v>26.122871859632291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0.1323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1.2073250951685022E-4</v>
      </c>
      <c r="L150" s="13">
        <f t="shared" ca="1" si="44"/>
        <v>168</v>
      </c>
      <c r="M150" s="7">
        <f t="shared" ca="1" si="45"/>
        <v>832</v>
      </c>
      <c r="N150" s="44">
        <f t="shared" ca="1" si="46"/>
        <v>10</v>
      </c>
      <c r="O150" s="94">
        <f t="shared" ca="1" si="47"/>
        <v>2.6977946614468649</v>
      </c>
      <c r="P150" s="94">
        <f t="shared" ca="1" si="48"/>
        <v>26.977946614468642</v>
      </c>
      <c r="Q150" s="94">
        <f t="shared" ca="1" si="49"/>
        <v>26.977946614468642</v>
      </c>
      <c r="R150" s="94">
        <f t="shared" ca="1" si="50"/>
        <v>2.6977946614468644</v>
      </c>
      <c r="S150" s="94">
        <f t="shared" ca="1" si="51"/>
        <v>2.6977946614468649</v>
      </c>
      <c r="T150" s="4">
        <f t="shared" ca="1" si="52"/>
        <v>3.2571151963764131E-4</v>
      </c>
      <c r="U150" s="46">
        <f t="shared" ca="1" si="53"/>
        <v>1348.5575352769283</v>
      </c>
      <c r="V150" s="4">
        <f t="shared" ca="1" si="54"/>
        <v>0.16281473546184183</v>
      </c>
      <c r="W150" s="13">
        <f t="shared" ca="1" si="55"/>
        <v>3624.6320165328516</v>
      </c>
      <c r="X150" s="4">
        <f t="shared" ca="1" si="56"/>
        <v>0.43761091943113251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0.1323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1.2195202981500033E-6</v>
      </c>
      <c r="L151" s="13">
        <f t="shared" ca="1" si="44"/>
        <v>156</v>
      </c>
      <c r="M151" s="7">
        <f t="shared" ca="1" si="45"/>
        <v>844</v>
      </c>
      <c r="N151" s="44">
        <f t="shared" ca="1" si="46"/>
        <v>11</v>
      </c>
      <c r="O151" s="94">
        <f t="shared" ca="1" si="47"/>
        <v>2.9443281031564954</v>
      </c>
      <c r="P151" s="94">
        <f t="shared" ca="1" si="48"/>
        <v>27.717546939597536</v>
      </c>
      <c r="Q151" s="94">
        <f t="shared" ca="1" si="49"/>
        <v>26.977946614468642</v>
      </c>
      <c r="R151" s="94">
        <f t="shared" ca="1" si="50"/>
        <v>2.7347746777033088</v>
      </c>
      <c r="S151" s="94">
        <f t="shared" ca="1" si="51"/>
        <v>2.9443281031564954</v>
      </c>
      <c r="T151" s="4">
        <f t="shared" ca="1" si="52"/>
        <v>3.5906678862128428E-6</v>
      </c>
      <c r="U151" s="46">
        <f t="shared" ca="1" si="53"/>
        <v>1427.5724199463441</v>
      </c>
      <c r="V151" s="4">
        <f t="shared" ca="1" si="54"/>
        <v>1.7409535432036873E-3</v>
      </c>
      <c r="W151" s="13">
        <f t="shared" ca="1" si="55"/>
        <v>2878.1564734284793</v>
      </c>
      <c r="X151" s="4">
        <f t="shared" ca="1" si="56"/>
        <v>3.5099702405978609E-3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0.1323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6.1591934250000223E-9</v>
      </c>
      <c r="L152" s="13">
        <f t="shared" ca="1" si="44"/>
        <v>144</v>
      </c>
      <c r="M152" s="7">
        <f t="shared" ca="1" si="45"/>
        <v>856</v>
      </c>
      <c r="N152" s="44">
        <f t="shared" ca="1" si="46"/>
        <v>11</v>
      </c>
      <c r="O152" s="94">
        <f t="shared" ca="1" si="47"/>
        <v>2.9443281031564954</v>
      </c>
      <c r="P152" s="94">
        <f t="shared" ca="1" si="48"/>
        <v>29.44328103156495</v>
      </c>
      <c r="Q152" s="94">
        <f t="shared" ca="1" si="49"/>
        <v>28.210613823016796</v>
      </c>
      <c r="R152" s="94">
        <f t="shared" ca="1" si="50"/>
        <v>2.8826947427290874</v>
      </c>
      <c r="S152" s="94">
        <f t="shared" ca="1" si="51"/>
        <v>2.9443281031564954</v>
      </c>
      <c r="T152" s="4">
        <f t="shared" ca="1" si="52"/>
        <v>1.8134686294004275E-8</v>
      </c>
      <c r="U152" s="46">
        <f t="shared" ca="1" si="53"/>
        <v>1415.5724199463441</v>
      </c>
      <c r="V152" s="4">
        <f t="shared" ca="1" si="54"/>
        <v>8.7187843415448922E-6</v>
      </c>
      <c r="W152" s="13">
        <f t="shared" ca="1" si="55"/>
        <v>2131.6809303241075</v>
      </c>
      <c r="X152" s="4">
        <f t="shared" ca="1" si="56"/>
        <v>1.3129435170250174E-5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0.1323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1.2442815000000057E-11</v>
      </c>
      <c r="L153" s="13">
        <f t="shared" ca="1" si="44"/>
        <v>132</v>
      </c>
      <c r="M153" s="7">
        <f t="shared" ca="1" si="45"/>
        <v>868</v>
      </c>
      <c r="N153" s="44">
        <f t="shared" ca="1" si="46"/>
        <v>11</v>
      </c>
      <c r="O153" s="94">
        <f t="shared" ca="1" si="47"/>
        <v>2.9443281031564954</v>
      </c>
      <c r="P153" s="94">
        <f t="shared" ca="1" si="48"/>
        <v>29.44328103156495</v>
      </c>
      <c r="Q153" s="94">
        <f t="shared" ca="1" si="49"/>
        <v>29.44328103156495</v>
      </c>
      <c r="R153" s="94">
        <f t="shared" ca="1" si="50"/>
        <v>2.944328103156495</v>
      </c>
      <c r="S153" s="94">
        <f t="shared" ca="1" si="51"/>
        <v>2.9443281031564954</v>
      </c>
      <c r="T153" s="4">
        <f t="shared" ca="1" si="52"/>
        <v>3.6635729886877357E-11</v>
      </c>
      <c r="U153" s="46">
        <f t="shared" ca="1" si="53"/>
        <v>1403.5724199463441</v>
      </c>
      <c r="V153" s="4">
        <f t="shared" ca="1" si="54"/>
        <v>1.746439196049475E-8</v>
      </c>
      <c r="W153" s="13">
        <f t="shared" ca="1" si="55"/>
        <v>1385.2053872197353</v>
      </c>
      <c r="X153" s="4">
        <f t="shared" ca="1" si="56"/>
        <v>1.723585437017861E-8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0.1323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150</v>
      </c>
      <c r="M154" s="7">
        <f t="shared" ca="1" si="45"/>
        <v>850</v>
      </c>
      <c r="N154" s="44">
        <f t="shared" ca="1" si="46"/>
        <v>11</v>
      </c>
      <c r="O154" s="94">
        <f t="shared" ca="1" si="47"/>
        <v>2.9443281031564954</v>
      </c>
      <c r="P154" s="94">
        <f t="shared" ca="1" si="48"/>
        <v>29.19674758985532</v>
      </c>
      <c r="Q154" s="94">
        <f t="shared" ca="1" si="49"/>
        <v>26.977946614468642</v>
      </c>
      <c r="R154" s="94">
        <f t="shared" ca="1" si="50"/>
        <v>2.8087347102161981</v>
      </c>
      <c r="S154" s="94">
        <f t="shared" ca="1" si="51"/>
        <v>2.9443281031564954</v>
      </c>
      <c r="T154" s="4">
        <f t="shared" ca="1" si="52"/>
        <v>0</v>
      </c>
      <c r="U154" s="46">
        <f t="shared" ca="1" si="53"/>
        <v>1421.5724199463441</v>
      </c>
      <c r="V154" s="4">
        <f t="shared" ca="1" si="54"/>
        <v>0</v>
      </c>
      <c r="W154" s="13">
        <f t="shared" ca="1" si="55"/>
        <v>6046.4518991454142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0.1323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138</v>
      </c>
      <c r="M155" s="7">
        <f t="shared" ca="1" si="45"/>
        <v>862</v>
      </c>
      <c r="N155" s="44">
        <f t="shared" ca="1" si="46"/>
        <v>11</v>
      </c>
      <c r="O155" s="94">
        <f t="shared" ca="1" si="47"/>
        <v>2.9443281031564954</v>
      </c>
      <c r="P155" s="94">
        <f t="shared" ca="1" si="48"/>
        <v>29.44328103156495</v>
      </c>
      <c r="Q155" s="94">
        <f t="shared" ca="1" si="49"/>
        <v>29.44328103156495</v>
      </c>
      <c r="R155" s="94">
        <f t="shared" ca="1" si="50"/>
        <v>2.944328103156495</v>
      </c>
      <c r="S155" s="94">
        <f t="shared" ca="1" si="51"/>
        <v>2.9443281031564954</v>
      </c>
      <c r="T155" s="4">
        <f t="shared" ca="1" si="52"/>
        <v>0</v>
      </c>
      <c r="U155" s="46">
        <f t="shared" ca="1" si="53"/>
        <v>1409.5724199463441</v>
      </c>
      <c r="V155" s="4">
        <f t="shared" ca="1" si="54"/>
        <v>0</v>
      </c>
      <c r="W155" s="13">
        <f t="shared" ca="1" si="55"/>
        <v>5299.976356041042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0.1323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1.1952518442168159E-3</v>
      </c>
      <c r="L156" s="13">
        <f t="shared" ca="1" si="44"/>
        <v>126</v>
      </c>
      <c r="M156" s="7">
        <f t="shared" ca="1" si="45"/>
        <v>874</v>
      </c>
      <c r="N156" s="44">
        <f t="shared" ca="1" si="46"/>
        <v>11</v>
      </c>
      <c r="O156" s="94">
        <f t="shared" ca="1" si="47"/>
        <v>2.9443281031564954</v>
      </c>
      <c r="P156" s="94">
        <f t="shared" ca="1" si="48"/>
        <v>29.44328103156495</v>
      </c>
      <c r="Q156" s="94">
        <f t="shared" ca="1" si="49"/>
        <v>29.44328103156495</v>
      </c>
      <c r="R156" s="94">
        <f t="shared" ca="1" si="50"/>
        <v>2.944328103156495</v>
      </c>
      <c r="S156" s="94">
        <f t="shared" ca="1" si="51"/>
        <v>2.9443281031564954</v>
      </c>
      <c r="T156" s="4">
        <f t="shared" ca="1" si="52"/>
        <v>3.5192135952772006E-3</v>
      </c>
      <c r="U156" s="46">
        <f t="shared" ca="1" si="53"/>
        <v>1397.5724199463441</v>
      </c>
      <c r="V156" s="4">
        <f t="shared" ca="1" si="54"/>
        <v>1.6704510123674261</v>
      </c>
      <c r="W156" s="13">
        <f t="shared" ca="1" si="55"/>
        <v>4553.5008129366697</v>
      </c>
      <c r="X156" s="4">
        <f t="shared" ca="1" si="56"/>
        <v>5.4425802443053248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0.1323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6.0366254758425101E-5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11</v>
      </c>
      <c r="O157" s="94">
        <f t="shared" ca="1" si="47"/>
        <v>2.9443281031564954</v>
      </c>
      <c r="P157" s="94">
        <f t="shared" ca="1" si="48"/>
        <v>29.44328103156495</v>
      </c>
      <c r="Q157" s="94">
        <f t="shared" ca="1" si="49"/>
        <v>29.44328103156495</v>
      </c>
      <c r="R157" s="94">
        <f t="shared" ca="1" si="50"/>
        <v>2.944328103156495</v>
      </c>
      <c r="S157" s="94">
        <f t="shared" ca="1" si="51"/>
        <v>2.9443281031564954</v>
      </c>
      <c r="T157" s="4">
        <f t="shared" ca="1" si="52"/>
        <v>1.7773806036753555E-4</v>
      </c>
      <c r="U157" s="46">
        <f t="shared" ca="1" si="53"/>
        <v>1385.5724199463441</v>
      </c>
      <c r="V157" s="4">
        <f t="shared" ca="1" si="54"/>
        <v>8.3641817688728581E-2</v>
      </c>
      <c r="W157" s="13">
        <f t="shared" ca="1" si="55"/>
        <v>3807.0252698322979</v>
      </c>
      <c r="X157" s="4">
        <f t="shared" ca="1" si="56"/>
        <v>0.22981585731045856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0.1323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1.2195202981500033E-6</v>
      </c>
      <c r="L158" s="13">
        <f t="shared" ca="1" si="44"/>
        <v>102</v>
      </c>
      <c r="M158" s="7">
        <f t="shared" ca="1" si="45"/>
        <v>898</v>
      </c>
      <c r="N158" s="44">
        <f t="shared" ca="1" si="46"/>
        <v>11</v>
      </c>
      <c r="O158" s="94">
        <f t="shared" ca="1" si="47"/>
        <v>2.9443281031564954</v>
      </c>
      <c r="P158" s="94">
        <f t="shared" ca="1" si="48"/>
        <v>29.44328103156495</v>
      </c>
      <c r="Q158" s="94">
        <f t="shared" ca="1" si="49"/>
        <v>29.44328103156495</v>
      </c>
      <c r="R158" s="94">
        <f t="shared" ca="1" si="50"/>
        <v>2.944328103156495</v>
      </c>
      <c r="S158" s="94">
        <f t="shared" ca="1" si="51"/>
        <v>2.9443281031564954</v>
      </c>
      <c r="T158" s="4">
        <f t="shared" ca="1" si="52"/>
        <v>3.5906678862128428E-6</v>
      </c>
      <c r="U158" s="46">
        <f t="shared" ca="1" si="53"/>
        <v>1373.5724199463441</v>
      </c>
      <c r="V158" s="4">
        <f t="shared" ca="1" si="54"/>
        <v>1.675099447103587E-3</v>
      </c>
      <c r="W158" s="13">
        <f t="shared" ca="1" si="55"/>
        <v>3060.5497267279256</v>
      </c>
      <c r="X158" s="4">
        <f t="shared" ca="1" si="56"/>
        <v>3.7324025152421507E-3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0.1323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1.2318386850000045E-8</v>
      </c>
      <c r="L159" s="13">
        <f t="shared" ca="1" si="44"/>
        <v>90</v>
      </c>
      <c r="M159" s="7">
        <f t="shared" ca="1" si="45"/>
        <v>910</v>
      </c>
      <c r="N159" s="44">
        <f t="shared" ca="1" si="46"/>
        <v>11</v>
      </c>
      <c r="O159" s="94">
        <f t="shared" ca="1" si="47"/>
        <v>2.9443281031564954</v>
      </c>
      <c r="P159" s="94">
        <f t="shared" ca="1" si="48"/>
        <v>29.44328103156495</v>
      </c>
      <c r="Q159" s="94">
        <f t="shared" ca="1" si="49"/>
        <v>29.44328103156495</v>
      </c>
      <c r="R159" s="94">
        <f t="shared" ca="1" si="50"/>
        <v>2.944328103156495</v>
      </c>
      <c r="S159" s="94">
        <f t="shared" ca="1" si="51"/>
        <v>2.9443281031564954</v>
      </c>
      <c r="T159" s="4">
        <f t="shared" ca="1" si="52"/>
        <v>3.626937258800855E-8</v>
      </c>
      <c r="U159" s="46">
        <f t="shared" ca="1" si="53"/>
        <v>1361.5724199463441</v>
      </c>
      <c r="V159" s="4">
        <f t="shared" ca="1" si="54"/>
        <v>1.6772375793189784E-5</v>
      </c>
      <c r="W159" s="13">
        <f t="shared" ca="1" si="55"/>
        <v>2314.0741836235538</v>
      </c>
      <c r="X159" s="4">
        <f t="shared" ca="1" si="56"/>
        <v>2.8505660993472975E-5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0.1323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6.2214075000000276E-11</v>
      </c>
      <c r="L160" s="13">
        <f t="shared" ca="1" si="44"/>
        <v>78</v>
      </c>
      <c r="M160" s="7">
        <f t="shared" ca="1" si="45"/>
        <v>922</v>
      </c>
      <c r="N160" s="44">
        <f t="shared" ca="1" si="46"/>
        <v>11</v>
      </c>
      <c r="O160" s="94">
        <f t="shared" ca="1" si="47"/>
        <v>2.9443281031564954</v>
      </c>
      <c r="P160" s="94">
        <f t="shared" ca="1" si="48"/>
        <v>29.44328103156495</v>
      </c>
      <c r="Q160" s="94">
        <f t="shared" ca="1" si="49"/>
        <v>29.44328103156495</v>
      </c>
      <c r="R160" s="94">
        <f t="shared" ca="1" si="50"/>
        <v>2.944328103156495</v>
      </c>
      <c r="S160" s="94">
        <f t="shared" ca="1" si="51"/>
        <v>2.9443281031564954</v>
      </c>
      <c r="T160" s="4">
        <f t="shared" ca="1" si="52"/>
        <v>1.8317864943438676E-10</v>
      </c>
      <c r="U160" s="46">
        <f t="shared" ca="1" si="53"/>
        <v>1349.5724199463441</v>
      </c>
      <c r="V160" s="4">
        <f t="shared" ca="1" si="54"/>
        <v>8.3962399752473722E-8</v>
      </c>
      <c r="W160" s="13">
        <f t="shared" ca="1" si="55"/>
        <v>1567.5986405191816</v>
      </c>
      <c r="X160" s="4">
        <f t="shared" ca="1" si="56"/>
        <v>9.7526699391158839E-8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0.1323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1.2568500000000069E-13</v>
      </c>
      <c r="L161" s="13">
        <f t="shared" ca="1" si="44"/>
        <v>66</v>
      </c>
      <c r="M161" s="7">
        <f t="shared" ca="1" si="45"/>
        <v>934</v>
      </c>
      <c r="N161" s="44">
        <f t="shared" ca="1" si="46"/>
        <v>12</v>
      </c>
      <c r="O161" s="94">
        <f t="shared" ca="1" si="47"/>
        <v>3.1675762212620633</v>
      </c>
      <c r="P161" s="94">
        <f t="shared" ca="1" si="48"/>
        <v>31.452514094515067</v>
      </c>
      <c r="Q161" s="94">
        <f t="shared" ca="1" si="49"/>
        <v>29.44328103156495</v>
      </c>
      <c r="R161" s="94">
        <f t="shared" ca="1" si="50"/>
        <v>3.0447897563040009</v>
      </c>
      <c r="S161" s="94">
        <f t="shared" ca="1" si="51"/>
        <v>3.1675762212620633</v>
      </c>
      <c r="T161" s="4">
        <f t="shared" ca="1" si="52"/>
        <v>3.9811681736932459E-13</v>
      </c>
      <c r="U161" s="46">
        <f t="shared" ca="1" si="53"/>
        <v>1419.9908601430868</v>
      </c>
      <c r="V161" s="4">
        <f t="shared" ca="1" si="54"/>
        <v>1.7847155125708484E-10</v>
      </c>
      <c r="W161" s="13">
        <f t="shared" ca="1" si="55"/>
        <v>821.12309741480942</v>
      </c>
      <c r="X161" s="4">
        <f t="shared" ca="1" si="56"/>
        <v>1.0320285649858089E-10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0.1323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150</v>
      </c>
      <c r="M162" s="7">
        <f t="shared" ca="1" si="45"/>
        <v>850</v>
      </c>
      <c r="N162" s="44">
        <f t="shared" ca="1" si="46"/>
        <v>11</v>
      </c>
      <c r="O162" s="94">
        <f t="shared" ca="1" si="47"/>
        <v>2.9443281031564954</v>
      </c>
      <c r="P162" s="94">
        <f t="shared" ca="1" si="48"/>
        <v>29.19674758985532</v>
      </c>
      <c r="Q162" s="94">
        <f t="shared" ca="1" si="49"/>
        <v>26.977946614468642</v>
      </c>
      <c r="R162" s="94">
        <f t="shared" ca="1" si="50"/>
        <v>2.8087347102161981</v>
      </c>
      <c r="S162" s="94">
        <f t="shared" ca="1" si="51"/>
        <v>2.9443281031564954</v>
      </c>
      <c r="T162" s="4">
        <f t="shared" ca="1" si="52"/>
        <v>0</v>
      </c>
      <c r="U162" s="46">
        <f t="shared" ca="1" si="53"/>
        <v>1421.5724199463441</v>
      </c>
      <c r="V162" s="4">
        <f t="shared" ca="1" si="54"/>
        <v>0</v>
      </c>
      <c r="W162" s="13">
        <f t="shared" ca="1" si="55"/>
        <v>5789.4110915355304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0.1323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138</v>
      </c>
      <c r="M163" s="7">
        <f t="shared" ca="1" si="45"/>
        <v>862</v>
      </c>
      <c r="N163" s="44">
        <f t="shared" ca="1" si="46"/>
        <v>11</v>
      </c>
      <c r="O163" s="94">
        <f t="shared" ca="1" si="47"/>
        <v>2.9443281031564954</v>
      </c>
      <c r="P163" s="94">
        <f t="shared" ca="1" si="48"/>
        <v>29.44328103156495</v>
      </c>
      <c r="Q163" s="94">
        <f t="shared" ca="1" si="49"/>
        <v>29.44328103156495</v>
      </c>
      <c r="R163" s="94">
        <f t="shared" ca="1" si="50"/>
        <v>2.944328103156495</v>
      </c>
      <c r="S163" s="94">
        <f t="shared" ca="1" si="51"/>
        <v>2.9443281031564954</v>
      </c>
      <c r="T163" s="4">
        <f t="shared" ca="1" si="52"/>
        <v>0</v>
      </c>
      <c r="U163" s="46">
        <f t="shared" ca="1" si="53"/>
        <v>1409.5724199463441</v>
      </c>
      <c r="V163" s="4">
        <f t="shared" ca="1" si="54"/>
        <v>0</v>
      </c>
      <c r="W163" s="13">
        <f t="shared" ca="1" si="55"/>
        <v>5042.9355484311582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0.1323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6.2278911882876148E-3</v>
      </c>
      <c r="L164" s="13">
        <f t="shared" ca="1" si="44"/>
        <v>126</v>
      </c>
      <c r="M164" s="7">
        <f t="shared" ca="1" si="45"/>
        <v>874</v>
      </c>
      <c r="N164" s="44">
        <f t="shared" ca="1" si="46"/>
        <v>11</v>
      </c>
      <c r="O164" s="94">
        <f t="shared" ca="1" si="47"/>
        <v>2.9443281031564954</v>
      </c>
      <c r="P164" s="94">
        <f t="shared" ca="1" si="48"/>
        <v>29.44328103156495</v>
      </c>
      <c r="Q164" s="94">
        <f t="shared" ca="1" si="49"/>
        <v>29.44328103156495</v>
      </c>
      <c r="R164" s="94">
        <f t="shared" ca="1" si="50"/>
        <v>2.944328103156495</v>
      </c>
      <c r="S164" s="94">
        <f t="shared" ca="1" si="51"/>
        <v>2.9443281031564954</v>
      </c>
      <c r="T164" s="4">
        <f t="shared" ca="1" si="52"/>
        <v>1.8336955049075926E-2</v>
      </c>
      <c r="U164" s="46">
        <f t="shared" ca="1" si="53"/>
        <v>1397.5724199463441</v>
      </c>
      <c r="V164" s="4">
        <f t="shared" ca="1" si="54"/>
        <v>8.7039289591776345</v>
      </c>
      <c r="W164" s="13">
        <f t="shared" ca="1" si="55"/>
        <v>4296.4600053267859</v>
      </c>
      <c r="X164" s="4">
        <f t="shared" ca="1" si="56"/>
        <v>26.757885408004849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0.1323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3.1453995900442526E-4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11</v>
      </c>
      <c r="O165" s="94">
        <f t="shared" ca="1" si="47"/>
        <v>2.9443281031564954</v>
      </c>
      <c r="P165" s="94">
        <f t="shared" ca="1" si="48"/>
        <v>29.44328103156495</v>
      </c>
      <c r="Q165" s="94">
        <f t="shared" ca="1" si="49"/>
        <v>29.44328103156495</v>
      </c>
      <c r="R165" s="94">
        <f t="shared" ca="1" si="50"/>
        <v>2.944328103156495</v>
      </c>
      <c r="S165" s="94">
        <f t="shared" ca="1" si="51"/>
        <v>2.9443281031564954</v>
      </c>
      <c r="T165" s="4">
        <f t="shared" ca="1" si="52"/>
        <v>9.2610884086242128E-4</v>
      </c>
      <c r="U165" s="46">
        <f t="shared" ca="1" si="53"/>
        <v>1385.5724199463441</v>
      </c>
      <c r="V165" s="4">
        <f t="shared" ca="1" si="54"/>
        <v>0.43581789216758537</v>
      </c>
      <c r="W165" s="13">
        <f t="shared" ca="1" si="55"/>
        <v>3549.9844622224145</v>
      </c>
      <c r="X165" s="4">
        <f t="shared" ca="1" si="56"/>
        <v>1.1166119672137849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0.1323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6.3543426061500113E-6</v>
      </c>
      <c r="L166" s="13">
        <f t="shared" ca="1" si="44"/>
        <v>102</v>
      </c>
      <c r="M166" s="7">
        <f t="shared" ca="1" si="45"/>
        <v>898</v>
      </c>
      <c r="N166" s="44">
        <f t="shared" ca="1" si="46"/>
        <v>11</v>
      </c>
      <c r="O166" s="94">
        <f t="shared" ca="1" si="47"/>
        <v>2.9443281031564954</v>
      </c>
      <c r="P166" s="94">
        <f t="shared" ca="1" si="48"/>
        <v>29.44328103156495</v>
      </c>
      <c r="Q166" s="94">
        <f t="shared" ca="1" si="49"/>
        <v>29.44328103156495</v>
      </c>
      <c r="R166" s="94">
        <f t="shared" ca="1" si="50"/>
        <v>2.944328103156495</v>
      </c>
      <c r="S166" s="94">
        <f t="shared" ca="1" si="51"/>
        <v>2.9443281031564954</v>
      </c>
      <c r="T166" s="4">
        <f t="shared" ca="1" si="52"/>
        <v>1.8709269512372164E-5</v>
      </c>
      <c r="U166" s="46">
        <f t="shared" ca="1" si="53"/>
        <v>1373.5724199463441</v>
      </c>
      <c r="V166" s="4">
        <f t="shared" ca="1" si="54"/>
        <v>8.7281497506976301E-3</v>
      </c>
      <c r="W166" s="13">
        <f t="shared" ca="1" si="55"/>
        <v>2803.5089191180423</v>
      </c>
      <c r="X166" s="4">
        <f t="shared" ca="1" si="56"/>
        <v>1.7814456171473342E-2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0.1323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6.4185278850000188E-8</v>
      </c>
      <c r="L167" s="13">
        <f t="shared" ca="1" si="44"/>
        <v>90</v>
      </c>
      <c r="M167" s="7">
        <f t="shared" ca="1" si="45"/>
        <v>910</v>
      </c>
      <c r="N167" s="44">
        <f t="shared" ca="1" si="46"/>
        <v>11</v>
      </c>
      <c r="O167" s="94">
        <f t="shared" ca="1" si="47"/>
        <v>2.9443281031564954</v>
      </c>
      <c r="P167" s="94">
        <f t="shared" ca="1" si="48"/>
        <v>29.44328103156495</v>
      </c>
      <c r="Q167" s="94">
        <f t="shared" ca="1" si="49"/>
        <v>29.44328103156495</v>
      </c>
      <c r="R167" s="94">
        <f t="shared" ca="1" si="50"/>
        <v>2.944328103156495</v>
      </c>
      <c r="S167" s="94">
        <f t="shared" ca="1" si="51"/>
        <v>2.9443281031564954</v>
      </c>
      <c r="T167" s="4">
        <f t="shared" ca="1" si="52"/>
        <v>1.8898252032699177E-7</v>
      </c>
      <c r="U167" s="46">
        <f t="shared" ca="1" si="53"/>
        <v>1361.5724199463441</v>
      </c>
      <c r="V167" s="4">
        <f t="shared" ca="1" si="54"/>
        <v>8.739290544872566E-5</v>
      </c>
      <c r="W167" s="13">
        <f t="shared" ca="1" si="55"/>
        <v>2057.03337601367</v>
      </c>
      <c r="X167" s="4">
        <f t="shared" ca="1" si="56"/>
        <v>1.3203126084319471E-4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0.1323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3.2416807500000117E-10</v>
      </c>
      <c r="L168" s="13">
        <f t="shared" ca="1" si="44"/>
        <v>78</v>
      </c>
      <c r="M168" s="7">
        <f t="shared" ca="1" si="45"/>
        <v>922</v>
      </c>
      <c r="N168" s="44">
        <f t="shared" ca="1" si="46"/>
        <v>11</v>
      </c>
      <c r="O168" s="94">
        <f t="shared" ca="1" si="47"/>
        <v>2.9443281031564954</v>
      </c>
      <c r="P168" s="94">
        <f t="shared" ca="1" si="48"/>
        <v>29.44328103156495</v>
      </c>
      <c r="Q168" s="94">
        <f t="shared" ca="1" si="49"/>
        <v>29.44328103156495</v>
      </c>
      <c r="R168" s="94">
        <f t="shared" ca="1" si="50"/>
        <v>2.944328103156495</v>
      </c>
      <c r="S168" s="94">
        <f t="shared" ca="1" si="51"/>
        <v>2.9443281031564954</v>
      </c>
      <c r="T168" s="4">
        <f t="shared" ca="1" si="52"/>
        <v>9.5445717336864593E-10</v>
      </c>
      <c r="U168" s="46">
        <f t="shared" ca="1" si="53"/>
        <v>1349.5724199463441</v>
      </c>
      <c r="V168" s="4">
        <f t="shared" ca="1" si="54"/>
        <v>4.3748829344709955E-7</v>
      </c>
      <c r="W168" s="13">
        <f t="shared" ca="1" si="55"/>
        <v>1310.5578329092982</v>
      </c>
      <c r="X168" s="4">
        <f t="shared" ca="1" si="56"/>
        <v>4.248410098703804E-7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0.1323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6.5488500000000302E-13</v>
      </c>
      <c r="L169" s="13">
        <f t="shared" ca="1" si="44"/>
        <v>66</v>
      </c>
      <c r="M169" s="7">
        <f t="shared" ca="1" si="45"/>
        <v>934</v>
      </c>
      <c r="N169" s="44">
        <f t="shared" ca="1" si="46"/>
        <v>12</v>
      </c>
      <c r="O169" s="94">
        <f t="shared" ca="1" si="47"/>
        <v>3.1675762212620633</v>
      </c>
      <c r="P169" s="94">
        <f t="shared" ca="1" si="48"/>
        <v>31.452514094515067</v>
      </c>
      <c r="Q169" s="94">
        <f t="shared" ca="1" si="49"/>
        <v>29.44328103156495</v>
      </c>
      <c r="R169" s="94">
        <f t="shared" ca="1" si="50"/>
        <v>3.0447897563040009</v>
      </c>
      <c r="S169" s="94">
        <f t="shared" ca="1" si="51"/>
        <v>3.1675762212620633</v>
      </c>
      <c r="T169" s="4">
        <f t="shared" ca="1" si="52"/>
        <v>2.074398153661216E-12</v>
      </c>
      <c r="U169" s="46">
        <f t="shared" ca="1" si="53"/>
        <v>1419.9908601430868</v>
      </c>
      <c r="V169" s="4">
        <f t="shared" ca="1" si="54"/>
        <v>9.299307144448097E-10</v>
      </c>
      <c r="W169" s="13">
        <f t="shared" ca="1" si="55"/>
        <v>564.08228980492595</v>
      </c>
      <c r="X169" s="4">
        <f t="shared" ca="1" si="56"/>
        <v>3.6940903035890063E-10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0.1323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11</v>
      </c>
      <c r="O170" s="94">
        <f t="shared" ca="1" si="47"/>
        <v>2.9443281031564954</v>
      </c>
      <c r="P170" s="94">
        <f t="shared" ca="1" si="48"/>
        <v>29.44328103156495</v>
      </c>
      <c r="Q170" s="94">
        <f t="shared" ca="1" si="49"/>
        <v>29.44328103156495</v>
      </c>
      <c r="R170" s="94">
        <f t="shared" ca="1" si="50"/>
        <v>2.944328103156495</v>
      </c>
      <c r="S170" s="94">
        <f t="shared" ca="1" si="51"/>
        <v>2.9443281031564954</v>
      </c>
      <c r="T170" s="4">
        <f t="shared" ca="1" si="52"/>
        <v>0</v>
      </c>
      <c r="U170" s="46">
        <f t="shared" ca="1" si="53"/>
        <v>1355.5724199463441</v>
      </c>
      <c r="V170" s="4">
        <f t="shared" ca="1" si="54"/>
        <v>0</v>
      </c>
      <c r="W170" s="13">
        <f t="shared" ca="1" si="55"/>
        <v>5225.3288017306049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0.1323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3.1675762212620633</v>
      </c>
      <c r="P171" s="94">
        <f t="shared" ca="1" si="48"/>
        <v>30.113025385881649</v>
      </c>
      <c r="Q171" s="94">
        <f t="shared" ca="1" si="49"/>
        <v>29.44328103156495</v>
      </c>
      <c r="R171" s="94">
        <f t="shared" ca="1" si="50"/>
        <v>2.9778153208723301</v>
      </c>
      <c r="S171" s="94">
        <f t="shared" ca="1" si="51"/>
        <v>3.1675762212620633</v>
      </c>
      <c r="T171" s="4">
        <f t="shared" ca="1" si="52"/>
        <v>0</v>
      </c>
      <c r="U171" s="46">
        <f t="shared" ca="1" si="53"/>
        <v>1425.9908601430868</v>
      </c>
      <c r="V171" s="4">
        <f t="shared" ca="1" si="54"/>
        <v>0</v>
      </c>
      <c r="W171" s="13">
        <f t="shared" ca="1" si="55"/>
        <v>4478.8532586262327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0.1323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6.2907991800885058E-5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3.1675762212620633</v>
      </c>
      <c r="P172" s="94">
        <f t="shared" ca="1" si="48"/>
        <v>31.675762212620633</v>
      </c>
      <c r="Q172" s="94">
        <f t="shared" ca="1" si="49"/>
        <v>30.559521622092788</v>
      </c>
      <c r="R172" s="94">
        <f t="shared" ca="1" si="50"/>
        <v>3.1117641917356709</v>
      </c>
      <c r="S172" s="94">
        <f t="shared" ca="1" si="51"/>
        <v>3.1675762212620633</v>
      </c>
      <c r="T172" s="4">
        <f t="shared" ca="1" si="52"/>
        <v>1.9926585895583236E-4</v>
      </c>
      <c r="U172" s="46">
        <f t="shared" ca="1" si="53"/>
        <v>1413.9908601430868</v>
      </c>
      <c r="V172" s="4">
        <f t="shared" ca="1" si="54"/>
        <v>8.8951325436407713E-2</v>
      </c>
      <c r="W172" s="13">
        <f t="shared" ca="1" si="55"/>
        <v>3732.3777155218604</v>
      </c>
      <c r="X172" s="4">
        <f t="shared" ca="1" si="56"/>
        <v>0.23479638672585529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0.1323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3.1771713030750056E-6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3.1675762212620633</v>
      </c>
      <c r="P173" s="94">
        <f t="shared" ca="1" si="48"/>
        <v>31.675762212620633</v>
      </c>
      <c r="Q173" s="94">
        <f t="shared" ca="1" si="49"/>
        <v>31.675762212620633</v>
      </c>
      <c r="R173" s="94">
        <f t="shared" ca="1" si="50"/>
        <v>3.1675762212620633</v>
      </c>
      <c r="S173" s="94">
        <f t="shared" ca="1" si="51"/>
        <v>3.1675762212620633</v>
      </c>
      <c r="T173" s="4">
        <f t="shared" ca="1" si="52"/>
        <v>1.0063932270496592E-5</v>
      </c>
      <c r="U173" s="46">
        <f t="shared" ca="1" si="53"/>
        <v>1401.9908601430868</v>
      </c>
      <c r="V173" s="4">
        <f t="shared" ca="1" si="54"/>
        <v>4.454365128020059E-3</v>
      </c>
      <c r="W173" s="13">
        <f t="shared" ca="1" si="55"/>
        <v>2985.9021724174886</v>
      </c>
      <c r="X173" s="4">
        <f t="shared" ca="1" si="56"/>
        <v>9.4867226959941629E-3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0.1323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6.4185278850000174E-8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3.1675762212620633</v>
      </c>
      <c r="P174" s="94">
        <f t="shared" ca="1" si="48"/>
        <v>31.675762212620633</v>
      </c>
      <c r="Q174" s="94">
        <f t="shared" ca="1" si="49"/>
        <v>31.675762212620633</v>
      </c>
      <c r="R174" s="94">
        <f t="shared" ca="1" si="50"/>
        <v>3.1675762212620633</v>
      </c>
      <c r="S174" s="94">
        <f t="shared" ca="1" si="51"/>
        <v>3.1675762212620633</v>
      </c>
      <c r="T174" s="4">
        <f t="shared" ca="1" si="52"/>
        <v>2.0331176304033539E-7</v>
      </c>
      <c r="U174" s="46">
        <f t="shared" ca="1" si="53"/>
        <v>1389.9908601430868</v>
      </c>
      <c r="V174" s="4">
        <f t="shared" ca="1" si="54"/>
        <v>8.9216950957235626E-5</v>
      </c>
      <c r="W174" s="13">
        <f t="shared" ca="1" si="55"/>
        <v>2239.4266293131163</v>
      </c>
      <c r="X174" s="4">
        <f t="shared" ca="1" si="56"/>
        <v>1.4373822266657834E-4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0.1323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6.4833615000000235E-10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3.1675762212620633</v>
      </c>
      <c r="P175" s="94">
        <f t="shared" ca="1" si="48"/>
        <v>31.675762212620633</v>
      </c>
      <c r="Q175" s="94">
        <f t="shared" ca="1" si="49"/>
        <v>31.675762212620633</v>
      </c>
      <c r="R175" s="94">
        <f t="shared" ca="1" si="50"/>
        <v>3.1675762212620633</v>
      </c>
      <c r="S175" s="94">
        <f t="shared" ca="1" si="51"/>
        <v>3.1675762212620633</v>
      </c>
      <c r="T175" s="4">
        <f t="shared" ca="1" si="52"/>
        <v>2.0536541721246018E-9</v>
      </c>
      <c r="U175" s="46">
        <f t="shared" ca="1" si="53"/>
        <v>1377.9908601430868</v>
      </c>
      <c r="V175" s="4">
        <f t="shared" ca="1" si="54"/>
        <v>8.9340128900036063E-7</v>
      </c>
      <c r="W175" s="13">
        <f t="shared" ca="1" si="55"/>
        <v>1492.9510862087443</v>
      </c>
      <c r="X175" s="4">
        <f t="shared" ca="1" si="56"/>
        <v>9.679341593708988E-7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0.1323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3.2744250000000147E-12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3.1675762212620633</v>
      </c>
      <c r="P176" s="94">
        <f t="shared" ca="1" si="48"/>
        <v>31.675762212620633</v>
      </c>
      <c r="Q176" s="94">
        <f t="shared" ca="1" si="49"/>
        <v>31.675762212620633</v>
      </c>
      <c r="R176" s="94">
        <f t="shared" ca="1" si="50"/>
        <v>3.1675762212620633</v>
      </c>
      <c r="S176" s="94">
        <f t="shared" ca="1" si="51"/>
        <v>3.1675762212620633</v>
      </c>
      <c r="T176" s="4">
        <f t="shared" ca="1" si="52"/>
        <v>1.0371990768306078E-11</v>
      </c>
      <c r="U176" s="46">
        <f t="shared" ca="1" si="53"/>
        <v>1365.9908601430868</v>
      </c>
      <c r="V176" s="4">
        <f t="shared" ca="1" si="54"/>
        <v>4.4728346222240468E-9</v>
      </c>
      <c r="W176" s="13">
        <f t="shared" ca="1" si="55"/>
        <v>746.47554310437215</v>
      </c>
      <c r="X176" s="4">
        <f t="shared" ca="1" si="56"/>
        <v>2.4442781802295446E-9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0.1323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6.6150000000000359E-15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12</v>
      </c>
      <c r="O177" s="94">
        <f t="shared" ca="1" si="47"/>
        <v>3.1675762212620633</v>
      </c>
      <c r="P177" s="94">
        <f t="shared" ca="1" si="48"/>
        <v>31.675762212620633</v>
      </c>
      <c r="Q177" s="94">
        <f t="shared" ca="1" si="49"/>
        <v>31.675762212620633</v>
      </c>
      <c r="R177" s="94">
        <f t="shared" ca="1" si="50"/>
        <v>3.1675762212620633</v>
      </c>
      <c r="S177" s="94">
        <f t="shared" ca="1" si="51"/>
        <v>3.1675762212620633</v>
      </c>
      <c r="T177" s="4">
        <f t="shared" ca="1" si="52"/>
        <v>2.0953516703648661E-14</v>
      </c>
      <c r="U177" s="46">
        <f t="shared" ca="1" si="53"/>
        <v>1353.9908601430868</v>
      </c>
      <c r="V177" s="4">
        <f t="shared" ca="1" si="54"/>
        <v>8.9566495398465684E-12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4.4099999999999993E-2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216</v>
      </c>
      <c r="M178" s="7">
        <f t="shared" ca="1" si="45"/>
        <v>784</v>
      </c>
      <c r="N178" s="44">
        <f t="shared" ca="1" si="46"/>
        <v>10</v>
      </c>
      <c r="O178" s="94">
        <f t="shared" ca="1" si="47"/>
        <v>2.6977946614468649</v>
      </c>
      <c r="P178" s="94">
        <f t="shared" ca="1" si="48"/>
        <v>26.977946614468642</v>
      </c>
      <c r="Q178" s="94">
        <f t="shared" ca="1" si="49"/>
        <v>26.977946614468642</v>
      </c>
      <c r="R178" s="94">
        <f t="shared" ca="1" si="50"/>
        <v>2.6977946614468644</v>
      </c>
      <c r="S178" s="94">
        <f t="shared" ca="1" si="51"/>
        <v>2.6977946614468649</v>
      </c>
      <c r="T178" s="4">
        <f t="shared" ca="1" si="52"/>
        <v>0</v>
      </c>
      <c r="U178" s="46">
        <f t="shared" ca="1" si="53"/>
        <v>1396.5575352769283</v>
      </c>
      <c r="V178" s="4">
        <f t="shared" ca="1" si="54"/>
        <v>0</v>
      </c>
      <c r="W178" s="13">
        <f t="shared" ca="1" si="55"/>
        <v>6610.5341889503397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4.4099999999999993E-2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3.9048877750563336E-2</v>
      </c>
      <c r="L179" s="13">
        <f t="shared" ca="1" si="44"/>
        <v>204</v>
      </c>
      <c r="M179" s="7">
        <f t="shared" ca="1" si="45"/>
        <v>796</v>
      </c>
      <c r="N179" s="44">
        <f t="shared" ca="1" si="46"/>
        <v>10</v>
      </c>
      <c r="O179" s="94">
        <f t="shared" ca="1" si="47"/>
        <v>2.6977946614468649</v>
      </c>
      <c r="P179" s="94">
        <f t="shared" ca="1" si="48"/>
        <v>26.977946614468642</v>
      </c>
      <c r="Q179" s="94">
        <f t="shared" ca="1" si="49"/>
        <v>26.977946614468642</v>
      </c>
      <c r="R179" s="94">
        <f t="shared" ca="1" si="50"/>
        <v>2.6977946614468644</v>
      </c>
      <c r="S179" s="94">
        <f t="shared" ca="1" si="51"/>
        <v>2.6977946614468649</v>
      </c>
      <c r="T179" s="4">
        <f t="shared" ca="1" si="52"/>
        <v>0.10534585393096103</v>
      </c>
      <c r="U179" s="46">
        <f t="shared" ca="1" si="53"/>
        <v>1384.5575352769283</v>
      </c>
      <c r="V179" s="4">
        <f t="shared" ca="1" si="54"/>
        <v>54.06541793365006</v>
      </c>
      <c r="W179" s="13">
        <f t="shared" ca="1" si="55"/>
        <v>5864.0586458459675</v>
      </c>
      <c r="X179" s="4">
        <f t="shared" ca="1" si="56"/>
        <v>228.98490918377317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4.4099999999999993E-2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2.3665986515492951E-3</v>
      </c>
      <c r="L180" s="13">
        <f t="shared" ca="1" si="44"/>
        <v>192</v>
      </c>
      <c r="M180" s="7">
        <f t="shared" ca="1" si="45"/>
        <v>808</v>
      </c>
      <c r="N180" s="44">
        <f t="shared" ca="1" si="46"/>
        <v>10</v>
      </c>
      <c r="O180" s="94">
        <f t="shared" ca="1" si="47"/>
        <v>2.6977946614468649</v>
      </c>
      <c r="P180" s="94">
        <f t="shared" ca="1" si="48"/>
        <v>26.977946614468642</v>
      </c>
      <c r="Q180" s="94">
        <f t="shared" ca="1" si="49"/>
        <v>26.977946614468642</v>
      </c>
      <c r="R180" s="94">
        <f t="shared" ca="1" si="50"/>
        <v>2.6977946614468644</v>
      </c>
      <c r="S180" s="94">
        <f t="shared" ca="1" si="51"/>
        <v>2.6977946614468649</v>
      </c>
      <c r="T180" s="4">
        <f t="shared" ca="1" si="52"/>
        <v>6.3845972079370379E-3</v>
      </c>
      <c r="U180" s="46">
        <f t="shared" ca="1" si="53"/>
        <v>1372.5575352769283</v>
      </c>
      <c r="V180" s="4">
        <f t="shared" ca="1" si="54"/>
        <v>3.2482928121602028</v>
      </c>
      <c r="W180" s="13">
        <f t="shared" ca="1" si="55"/>
        <v>5117.5831027415952</v>
      </c>
      <c r="X180" s="4">
        <f t="shared" ca="1" si="56"/>
        <v>12.111265270139716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4.4099999999999993E-2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5.9762592210840854E-5</v>
      </c>
      <c r="L181" s="13">
        <f t="shared" ca="1" si="44"/>
        <v>180</v>
      </c>
      <c r="M181" s="7">
        <f t="shared" ca="1" si="45"/>
        <v>820</v>
      </c>
      <c r="N181" s="44">
        <f t="shared" ca="1" si="46"/>
        <v>10</v>
      </c>
      <c r="O181" s="94">
        <f t="shared" ca="1" si="47"/>
        <v>2.6977946614468649</v>
      </c>
      <c r="P181" s="94">
        <f t="shared" ca="1" si="48"/>
        <v>26.977946614468642</v>
      </c>
      <c r="Q181" s="94">
        <f t="shared" ca="1" si="49"/>
        <v>26.977946614468642</v>
      </c>
      <c r="R181" s="94">
        <f t="shared" ca="1" si="50"/>
        <v>2.6977946614468644</v>
      </c>
      <c r="S181" s="94">
        <f t="shared" ca="1" si="51"/>
        <v>2.6977946614468649</v>
      </c>
      <c r="T181" s="4">
        <f t="shared" ca="1" si="52"/>
        <v>1.6122720222063244E-4</v>
      </c>
      <c r="U181" s="46">
        <f t="shared" ca="1" si="53"/>
        <v>1360.5575352769283</v>
      </c>
      <c r="V181" s="4">
        <f t="shared" ca="1" si="54"/>
        <v>8.1310445160141784E-2</v>
      </c>
      <c r="W181" s="13">
        <f t="shared" ca="1" si="55"/>
        <v>4371.1075596372239</v>
      </c>
      <c r="X181" s="4">
        <f t="shared" ca="1" si="56"/>
        <v>0.26122871859632313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4.4099999999999993E-2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8.0488339677900194E-7</v>
      </c>
      <c r="L182" s="13">
        <f t="shared" ca="1" si="44"/>
        <v>168</v>
      </c>
      <c r="M182" s="7">
        <f t="shared" ca="1" si="45"/>
        <v>832</v>
      </c>
      <c r="N182" s="44">
        <f t="shared" ca="1" si="46"/>
        <v>10</v>
      </c>
      <c r="O182" s="94">
        <f t="shared" ca="1" si="47"/>
        <v>2.6977946614468649</v>
      </c>
      <c r="P182" s="94">
        <f t="shared" ca="1" si="48"/>
        <v>26.977946614468642</v>
      </c>
      <c r="Q182" s="94">
        <f t="shared" ca="1" si="49"/>
        <v>26.977946614468642</v>
      </c>
      <c r="R182" s="94">
        <f t="shared" ca="1" si="50"/>
        <v>2.6977946614468644</v>
      </c>
      <c r="S182" s="94">
        <f t="shared" ca="1" si="51"/>
        <v>2.6977946614468649</v>
      </c>
      <c r="T182" s="4">
        <f t="shared" ca="1" si="52"/>
        <v>2.17141013091761E-6</v>
      </c>
      <c r="U182" s="46">
        <f t="shared" ca="1" si="53"/>
        <v>1348.5575352769283</v>
      </c>
      <c r="V182" s="4">
        <f t="shared" ca="1" si="54"/>
        <v>1.0854315697456129E-3</v>
      </c>
      <c r="W182" s="13">
        <f t="shared" ca="1" si="55"/>
        <v>3624.6320165328516</v>
      </c>
      <c r="X182" s="4">
        <f t="shared" ca="1" si="56"/>
        <v>2.917406129540885E-3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4.4099999999999993E-2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6.097601490750022E-9</v>
      </c>
      <c r="L183" s="13">
        <f t="shared" ca="1" si="44"/>
        <v>156</v>
      </c>
      <c r="M183" s="7">
        <f t="shared" ca="1" si="45"/>
        <v>844</v>
      </c>
      <c r="N183" s="44">
        <f t="shared" ca="1" si="46"/>
        <v>11</v>
      </c>
      <c r="O183" s="94">
        <f t="shared" ca="1" si="47"/>
        <v>2.9443281031564954</v>
      </c>
      <c r="P183" s="94">
        <f t="shared" ca="1" si="48"/>
        <v>27.717546939597536</v>
      </c>
      <c r="Q183" s="94">
        <f t="shared" ca="1" si="49"/>
        <v>26.977946614468642</v>
      </c>
      <c r="R183" s="94">
        <f t="shared" ca="1" si="50"/>
        <v>2.7347746777033088</v>
      </c>
      <c r="S183" s="94">
        <f t="shared" ca="1" si="51"/>
        <v>2.9443281031564954</v>
      </c>
      <c r="T183" s="4">
        <f t="shared" ca="1" si="52"/>
        <v>1.795333943106423E-8</v>
      </c>
      <c r="U183" s="46">
        <f t="shared" ca="1" si="53"/>
        <v>1427.5724199463441</v>
      </c>
      <c r="V183" s="4">
        <f t="shared" ca="1" si="54"/>
        <v>8.7047677160184444E-6</v>
      </c>
      <c r="W183" s="13">
        <f t="shared" ca="1" si="55"/>
        <v>2878.1564734284793</v>
      </c>
      <c r="X183" s="4">
        <f t="shared" ca="1" si="56"/>
        <v>1.754985120298932E-5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4.4099999999999993E-2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2.463677370000011E-11</v>
      </c>
      <c r="L184" s="13">
        <f t="shared" ca="1" si="44"/>
        <v>144</v>
      </c>
      <c r="M184" s="7">
        <f t="shared" ca="1" si="45"/>
        <v>856</v>
      </c>
      <c r="N184" s="44">
        <f t="shared" ca="1" si="46"/>
        <v>11</v>
      </c>
      <c r="O184" s="94">
        <f t="shared" ca="1" si="47"/>
        <v>2.9443281031564954</v>
      </c>
      <c r="P184" s="94">
        <f t="shared" ca="1" si="48"/>
        <v>29.44328103156495</v>
      </c>
      <c r="Q184" s="94">
        <f t="shared" ca="1" si="49"/>
        <v>28.210613823016796</v>
      </c>
      <c r="R184" s="94">
        <f t="shared" ca="1" si="50"/>
        <v>2.8826947427290874</v>
      </c>
      <c r="S184" s="94">
        <f t="shared" ca="1" si="51"/>
        <v>2.9443281031564954</v>
      </c>
      <c r="T184" s="4">
        <f t="shared" ca="1" si="52"/>
        <v>7.2538745176017154E-11</v>
      </c>
      <c r="U184" s="46">
        <f t="shared" ca="1" si="53"/>
        <v>1415.5724199463441</v>
      </c>
      <c r="V184" s="4">
        <f t="shared" ca="1" si="54"/>
        <v>3.4875137366179603E-8</v>
      </c>
      <c r="W184" s="13">
        <f t="shared" ca="1" si="55"/>
        <v>2131.6809303241075</v>
      </c>
      <c r="X184" s="4">
        <f t="shared" ca="1" si="56"/>
        <v>5.2517740681000743E-8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4.4099999999999993E-2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4.1476050000000222E-14</v>
      </c>
      <c r="L185" s="13">
        <f t="shared" ca="1" si="44"/>
        <v>132</v>
      </c>
      <c r="M185" s="7">
        <f t="shared" ca="1" si="45"/>
        <v>868</v>
      </c>
      <c r="N185" s="44">
        <f t="shared" ca="1" si="46"/>
        <v>11</v>
      </c>
      <c r="O185" s="94">
        <f t="shared" ca="1" si="47"/>
        <v>2.9443281031564954</v>
      </c>
      <c r="P185" s="94">
        <f t="shared" ca="1" si="48"/>
        <v>29.44328103156495</v>
      </c>
      <c r="Q185" s="94">
        <f t="shared" ca="1" si="49"/>
        <v>29.44328103156495</v>
      </c>
      <c r="R185" s="94">
        <f t="shared" ca="1" si="50"/>
        <v>2.944328103156495</v>
      </c>
      <c r="S185" s="94">
        <f t="shared" ca="1" si="51"/>
        <v>2.9443281031564954</v>
      </c>
      <c r="T185" s="4">
        <f t="shared" ca="1" si="52"/>
        <v>1.2211909962292461E-13</v>
      </c>
      <c r="U185" s="46">
        <f t="shared" ca="1" si="53"/>
        <v>1403.5724199463441</v>
      </c>
      <c r="V185" s="4">
        <f t="shared" ca="1" si="54"/>
        <v>5.8214639868315873E-11</v>
      </c>
      <c r="W185" s="13">
        <f t="shared" ca="1" si="55"/>
        <v>1385.2053872197353</v>
      </c>
      <c r="X185" s="4">
        <f t="shared" ca="1" si="56"/>
        <v>5.7452847900595407E-11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4.4099999999999993E-2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150</v>
      </c>
      <c r="M186" s="7">
        <f t="shared" ca="1" si="45"/>
        <v>850</v>
      </c>
      <c r="N186" s="44">
        <f t="shared" ca="1" si="46"/>
        <v>11</v>
      </c>
      <c r="O186" s="94">
        <f t="shared" ca="1" si="47"/>
        <v>2.9443281031564954</v>
      </c>
      <c r="P186" s="94">
        <f t="shared" ca="1" si="48"/>
        <v>29.19674758985532</v>
      </c>
      <c r="Q186" s="94">
        <f t="shared" ca="1" si="49"/>
        <v>26.977946614468642</v>
      </c>
      <c r="R186" s="94">
        <f t="shared" ca="1" si="50"/>
        <v>2.8087347102161981</v>
      </c>
      <c r="S186" s="94">
        <f t="shared" ca="1" si="51"/>
        <v>2.9443281031564954</v>
      </c>
      <c r="T186" s="4">
        <f t="shared" ca="1" si="52"/>
        <v>0</v>
      </c>
      <c r="U186" s="46">
        <f t="shared" ca="1" si="53"/>
        <v>1421.5724199463441</v>
      </c>
      <c r="V186" s="4">
        <f t="shared" ca="1" si="54"/>
        <v>0</v>
      </c>
      <c r="W186" s="13">
        <f t="shared" ca="1" si="55"/>
        <v>6046.4518991454142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4.4099999999999993E-2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3.9443310859154919E-4</v>
      </c>
      <c r="L187" s="13">
        <f t="shared" ca="1" si="44"/>
        <v>138</v>
      </c>
      <c r="M187" s="7">
        <f t="shared" ca="1" si="45"/>
        <v>862</v>
      </c>
      <c r="N187" s="44">
        <f t="shared" ca="1" si="46"/>
        <v>11</v>
      </c>
      <c r="O187" s="94">
        <f t="shared" ca="1" si="47"/>
        <v>2.9443281031564954</v>
      </c>
      <c r="P187" s="94">
        <f t="shared" ca="1" si="48"/>
        <v>29.44328103156495</v>
      </c>
      <c r="Q187" s="94">
        <f t="shared" ca="1" si="49"/>
        <v>29.44328103156495</v>
      </c>
      <c r="R187" s="94">
        <f t="shared" ca="1" si="50"/>
        <v>2.944328103156495</v>
      </c>
      <c r="S187" s="94">
        <f t="shared" ca="1" si="51"/>
        <v>2.9443281031564954</v>
      </c>
      <c r="T187" s="4">
        <f t="shared" ca="1" si="52"/>
        <v>1.1613404864414759E-3</v>
      </c>
      <c r="U187" s="46">
        <f t="shared" ca="1" si="53"/>
        <v>1409.5724199463441</v>
      </c>
      <c r="V187" s="4">
        <f t="shared" ca="1" si="54"/>
        <v>0.5559820313843491</v>
      </c>
      <c r="W187" s="13">
        <f t="shared" ca="1" si="55"/>
        <v>5299.976356041042</v>
      </c>
      <c r="X187" s="4">
        <f t="shared" ca="1" si="56"/>
        <v>2.0904861495749794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4.4099999999999993E-2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2.3905036884336333E-5</v>
      </c>
      <c r="L188" s="13">
        <f t="shared" ca="1" si="44"/>
        <v>126</v>
      </c>
      <c r="M188" s="7">
        <f t="shared" ca="1" si="45"/>
        <v>874</v>
      </c>
      <c r="N188" s="44">
        <f t="shared" ca="1" si="46"/>
        <v>11</v>
      </c>
      <c r="O188" s="94">
        <f t="shared" ca="1" si="47"/>
        <v>2.9443281031564954</v>
      </c>
      <c r="P188" s="94">
        <f t="shared" ca="1" si="48"/>
        <v>29.44328103156495</v>
      </c>
      <c r="Q188" s="94">
        <f t="shared" ca="1" si="49"/>
        <v>29.44328103156495</v>
      </c>
      <c r="R188" s="94">
        <f t="shared" ca="1" si="50"/>
        <v>2.944328103156495</v>
      </c>
      <c r="S188" s="94">
        <f t="shared" ca="1" si="51"/>
        <v>2.9443281031564954</v>
      </c>
      <c r="T188" s="4">
        <f t="shared" ca="1" si="52"/>
        <v>7.0384271905544056E-5</v>
      </c>
      <c r="U188" s="46">
        <f t="shared" ca="1" si="53"/>
        <v>1397.5724199463441</v>
      </c>
      <c r="V188" s="4">
        <f t="shared" ca="1" si="54"/>
        <v>3.3409020247348542E-2</v>
      </c>
      <c r="W188" s="13">
        <f t="shared" ca="1" si="55"/>
        <v>4553.5008129366697</v>
      </c>
      <c r="X188" s="4">
        <f t="shared" ca="1" si="56"/>
        <v>0.10885160488610657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4.4099999999999993E-2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6.0366254758425158E-7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11</v>
      </c>
      <c r="O189" s="94">
        <f t="shared" ca="1" si="47"/>
        <v>2.9443281031564954</v>
      </c>
      <c r="P189" s="94">
        <f t="shared" ca="1" si="48"/>
        <v>29.44328103156495</v>
      </c>
      <c r="Q189" s="94">
        <f t="shared" ca="1" si="49"/>
        <v>29.44328103156495</v>
      </c>
      <c r="R189" s="94">
        <f t="shared" ca="1" si="50"/>
        <v>2.944328103156495</v>
      </c>
      <c r="S189" s="94">
        <f t="shared" ca="1" si="51"/>
        <v>2.9443281031564954</v>
      </c>
      <c r="T189" s="4">
        <f t="shared" ca="1" si="52"/>
        <v>1.7773806036753571E-6</v>
      </c>
      <c r="U189" s="46">
        <f t="shared" ca="1" si="53"/>
        <v>1385.5724199463441</v>
      </c>
      <c r="V189" s="4">
        <f t="shared" ca="1" si="54"/>
        <v>8.3641817688728652E-4</v>
      </c>
      <c r="W189" s="13">
        <f t="shared" ca="1" si="55"/>
        <v>3807.0252698322979</v>
      </c>
      <c r="X189" s="4">
        <f t="shared" ca="1" si="56"/>
        <v>2.2981585731045879E-3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4.4099999999999993E-2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8.1301353210000254E-9</v>
      </c>
      <c r="L190" s="13">
        <f t="shared" ca="1" si="44"/>
        <v>102</v>
      </c>
      <c r="M190" s="7">
        <f t="shared" ca="1" si="45"/>
        <v>898</v>
      </c>
      <c r="N190" s="44">
        <f t="shared" ca="1" si="46"/>
        <v>11</v>
      </c>
      <c r="O190" s="94">
        <f t="shared" ca="1" si="47"/>
        <v>2.9443281031564954</v>
      </c>
      <c r="P190" s="94">
        <f t="shared" ca="1" si="48"/>
        <v>29.44328103156495</v>
      </c>
      <c r="Q190" s="94">
        <f t="shared" ca="1" si="49"/>
        <v>29.44328103156495</v>
      </c>
      <c r="R190" s="94">
        <f t="shared" ca="1" si="50"/>
        <v>2.944328103156495</v>
      </c>
      <c r="S190" s="94">
        <f t="shared" ca="1" si="51"/>
        <v>2.9443281031564954</v>
      </c>
      <c r="T190" s="4">
        <f t="shared" ca="1" si="52"/>
        <v>2.393778590808563E-8</v>
      </c>
      <c r="U190" s="46">
        <f t="shared" ca="1" si="53"/>
        <v>1373.5724199463441</v>
      </c>
      <c r="V190" s="4">
        <f t="shared" ca="1" si="54"/>
        <v>1.1167329647357253E-5</v>
      </c>
      <c r="W190" s="13">
        <f t="shared" ca="1" si="55"/>
        <v>3060.5497267279256</v>
      </c>
      <c r="X190" s="4">
        <f t="shared" ca="1" si="56"/>
        <v>2.4882683434947683E-5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4.4099999999999993E-2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6.1591934250000279E-11</v>
      </c>
      <c r="L191" s="13">
        <f t="shared" ca="1" si="44"/>
        <v>90</v>
      </c>
      <c r="M191" s="7">
        <f t="shared" ca="1" si="45"/>
        <v>910</v>
      </c>
      <c r="N191" s="44">
        <f t="shared" ca="1" si="46"/>
        <v>11</v>
      </c>
      <c r="O191" s="94">
        <f t="shared" ca="1" si="47"/>
        <v>2.9443281031564954</v>
      </c>
      <c r="P191" s="94">
        <f t="shared" ca="1" si="48"/>
        <v>29.44328103156495</v>
      </c>
      <c r="Q191" s="94">
        <f t="shared" ca="1" si="49"/>
        <v>29.44328103156495</v>
      </c>
      <c r="R191" s="94">
        <f t="shared" ca="1" si="50"/>
        <v>2.944328103156495</v>
      </c>
      <c r="S191" s="94">
        <f t="shared" ca="1" si="51"/>
        <v>2.9443281031564954</v>
      </c>
      <c r="T191" s="4">
        <f t="shared" ca="1" si="52"/>
        <v>1.813468629400429E-10</v>
      </c>
      <c r="U191" s="46">
        <f t="shared" ca="1" si="53"/>
        <v>1361.5724199463441</v>
      </c>
      <c r="V191" s="4">
        <f t="shared" ca="1" si="54"/>
        <v>8.3861878965948996E-8</v>
      </c>
      <c r="W191" s="13">
        <f t="shared" ca="1" si="55"/>
        <v>2314.0741836235538</v>
      </c>
      <c r="X191" s="4">
        <f t="shared" ca="1" si="56"/>
        <v>1.42528304967365E-7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4.4099999999999993E-2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2.4885630000000131E-13</v>
      </c>
      <c r="L192" s="13">
        <f t="shared" ca="1" si="44"/>
        <v>78</v>
      </c>
      <c r="M192" s="7">
        <f t="shared" ca="1" si="45"/>
        <v>922</v>
      </c>
      <c r="N192" s="44">
        <f t="shared" ca="1" si="46"/>
        <v>11</v>
      </c>
      <c r="O192" s="94">
        <f t="shared" ca="1" si="47"/>
        <v>2.9443281031564954</v>
      </c>
      <c r="P192" s="94">
        <f t="shared" ca="1" si="48"/>
        <v>29.44328103156495</v>
      </c>
      <c r="Q192" s="94">
        <f t="shared" ca="1" si="49"/>
        <v>29.44328103156495</v>
      </c>
      <c r="R192" s="94">
        <f t="shared" ca="1" si="50"/>
        <v>2.944328103156495</v>
      </c>
      <c r="S192" s="94">
        <f t="shared" ca="1" si="51"/>
        <v>2.9443281031564954</v>
      </c>
      <c r="T192" s="4">
        <f t="shared" ca="1" si="52"/>
        <v>7.3271459773754757E-13</v>
      </c>
      <c r="U192" s="46">
        <f t="shared" ca="1" si="53"/>
        <v>1349.5724199463441</v>
      </c>
      <c r="V192" s="4">
        <f t="shared" ca="1" si="54"/>
        <v>3.3584959900989516E-10</v>
      </c>
      <c r="W192" s="13">
        <f t="shared" ca="1" si="55"/>
        <v>1567.5986405191816</v>
      </c>
      <c r="X192" s="4">
        <f t="shared" ca="1" si="56"/>
        <v>3.9010679756463565E-10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4.4099999999999993E-2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4.189500000000026E-16</v>
      </c>
      <c r="L193" s="13">
        <f t="shared" ca="1" si="44"/>
        <v>66</v>
      </c>
      <c r="M193" s="7">
        <f t="shared" ca="1" si="45"/>
        <v>934</v>
      </c>
      <c r="N193" s="44">
        <f t="shared" ca="1" si="46"/>
        <v>12</v>
      </c>
      <c r="O193" s="94">
        <f t="shared" ca="1" si="47"/>
        <v>3.1675762212620633</v>
      </c>
      <c r="P193" s="94">
        <f t="shared" ca="1" si="48"/>
        <v>31.452514094515067</v>
      </c>
      <c r="Q193" s="94">
        <f t="shared" ca="1" si="49"/>
        <v>29.44328103156495</v>
      </c>
      <c r="R193" s="94">
        <f t="shared" ca="1" si="50"/>
        <v>3.0447897563040009</v>
      </c>
      <c r="S193" s="94">
        <f t="shared" ca="1" si="51"/>
        <v>3.1675762212620633</v>
      </c>
      <c r="T193" s="4">
        <f t="shared" ca="1" si="52"/>
        <v>1.3270560578977496E-15</v>
      </c>
      <c r="U193" s="46">
        <f t="shared" ca="1" si="53"/>
        <v>1419.9908601430868</v>
      </c>
      <c r="V193" s="4">
        <f t="shared" ca="1" si="54"/>
        <v>5.9490517085694996E-13</v>
      </c>
      <c r="W193" s="13">
        <f t="shared" ca="1" si="55"/>
        <v>821.12309741480942</v>
      </c>
      <c r="X193" s="4">
        <f t="shared" ca="1" si="56"/>
        <v>3.4400952166193656E-13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4.4099999999999993E-2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150</v>
      </c>
      <c r="M194" s="7">
        <f t="shared" ca="1" si="45"/>
        <v>850</v>
      </c>
      <c r="N194" s="44">
        <f t="shared" ca="1" si="46"/>
        <v>11</v>
      </c>
      <c r="O194" s="94">
        <f t="shared" ca="1" si="47"/>
        <v>2.9443281031564954</v>
      </c>
      <c r="P194" s="94">
        <f t="shared" ca="1" si="48"/>
        <v>29.19674758985532</v>
      </c>
      <c r="Q194" s="94">
        <f t="shared" ca="1" si="49"/>
        <v>26.977946614468642</v>
      </c>
      <c r="R194" s="94">
        <f t="shared" ca="1" si="50"/>
        <v>2.8087347102161981</v>
      </c>
      <c r="S194" s="94">
        <f t="shared" ca="1" si="51"/>
        <v>2.9443281031564954</v>
      </c>
      <c r="T194" s="4">
        <f t="shared" ca="1" si="52"/>
        <v>0</v>
      </c>
      <c r="U194" s="46">
        <f t="shared" ca="1" si="53"/>
        <v>1421.5724199463441</v>
      </c>
      <c r="V194" s="4">
        <f t="shared" ca="1" si="54"/>
        <v>0</v>
      </c>
      <c r="W194" s="13">
        <f t="shared" ca="1" si="55"/>
        <v>5789.4110915355304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4.4099999999999993E-2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2.0552040921349127E-3</v>
      </c>
      <c r="L195" s="13">
        <f t="shared" ca="1" si="44"/>
        <v>138</v>
      </c>
      <c r="M195" s="7">
        <f t="shared" ca="1" si="45"/>
        <v>862</v>
      </c>
      <c r="N195" s="44">
        <f t="shared" ca="1" si="46"/>
        <v>11</v>
      </c>
      <c r="O195" s="94">
        <f t="shared" ca="1" si="47"/>
        <v>2.9443281031564954</v>
      </c>
      <c r="P195" s="94">
        <f t="shared" ca="1" si="48"/>
        <v>29.44328103156495</v>
      </c>
      <c r="Q195" s="94">
        <f t="shared" ca="1" si="49"/>
        <v>29.44328103156495</v>
      </c>
      <c r="R195" s="94">
        <f t="shared" ca="1" si="50"/>
        <v>2.944328103156495</v>
      </c>
      <c r="S195" s="94">
        <f t="shared" ca="1" si="51"/>
        <v>2.9443281031564954</v>
      </c>
      <c r="T195" s="4">
        <f t="shared" ca="1" si="52"/>
        <v>6.0511951661950548E-3</v>
      </c>
      <c r="U195" s="46">
        <f t="shared" ca="1" si="53"/>
        <v>1409.5724199463441</v>
      </c>
      <c r="V195" s="4">
        <f t="shared" ca="1" si="54"/>
        <v>2.8969590056342378</v>
      </c>
      <c r="W195" s="13">
        <f t="shared" ca="1" si="55"/>
        <v>5042.9355484311582</v>
      </c>
      <c r="X195" s="4">
        <f t="shared" ca="1" si="56"/>
        <v>10.364261775508336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4.4099999999999993E-2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1.2455782376575238E-4</v>
      </c>
      <c r="L196" s="13">
        <f t="shared" ca="1" si="44"/>
        <v>126</v>
      </c>
      <c r="M196" s="7">
        <f t="shared" ca="1" si="45"/>
        <v>874</v>
      </c>
      <c r="N196" s="44">
        <f t="shared" ca="1" si="46"/>
        <v>11</v>
      </c>
      <c r="O196" s="94">
        <f t="shared" ca="1" si="47"/>
        <v>2.9443281031564954</v>
      </c>
      <c r="P196" s="94">
        <f t="shared" ca="1" si="48"/>
        <v>29.44328103156495</v>
      </c>
      <c r="Q196" s="94">
        <f t="shared" ca="1" si="49"/>
        <v>29.44328103156495</v>
      </c>
      <c r="R196" s="94">
        <f t="shared" ca="1" si="50"/>
        <v>2.944328103156495</v>
      </c>
      <c r="S196" s="94">
        <f t="shared" ca="1" si="51"/>
        <v>2.9443281031564954</v>
      </c>
      <c r="T196" s="4">
        <f t="shared" ca="1" si="52"/>
        <v>3.6673910098151876E-4</v>
      </c>
      <c r="U196" s="46">
        <f t="shared" ca="1" si="53"/>
        <v>1397.5724199463441</v>
      </c>
      <c r="V196" s="4">
        <f t="shared" ca="1" si="54"/>
        <v>0.1740785791835528</v>
      </c>
      <c r="W196" s="13">
        <f t="shared" ca="1" si="55"/>
        <v>4296.4600053267859</v>
      </c>
      <c r="X196" s="4">
        <f t="shared" ca="1" si="56"/>
        <v>0.53515770816009733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4.4099999999999993E-2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3.1453995900442558E-6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11</v>
      </c>
      <c r="O197" s="94">
        <f t="shared" ca="1" si="47"/>
        <v>2.9443281031564954</v>
      </c>
      <c r="P197" s="94">
        <f t="shared" ca="1" si="48"/>
        <v>29.44328103156495</v>
      </c>
      <c r="Q197" s="94">
        <f t="shared" ca="1" si="49"/>
        <v>29.44328103156495</v>
      </c>
      <c r="R197" s="94">
        <f t="shared" ca="1" si="50"/>
        <v>2.944328103156495</v>
      </c>
      <c r="S197" s="94">
        <f t="shared" ca="1" si="51"/>
        <v>2.9443281031564954</v>
      </c>
      <c r="T197" s="4">
        <f t="shared" ca="1" si="52"/>
        <v>9.2610884086242222E-6</v>
      </c>
      <c r="U197" s="46">
        <f t="shared" ca="1" si="53"/>
        <v>1385.5724199463441</v>
      </c>
      <c r="V197" s="4">
        <f t="shared" ca="1" si="54"/>
        <v>4.3581789216758579E-3</v>
      </c>
      <c r="W197" s="13">
        <f t="shared" ca="1" si="55"/>
        <v>3549.9844622224145</v>
      </c>
      <c r="X197" s="4">
        <f t="shared" ca="1" si="56"/>
        <v>1.116611967213786E-2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4.4099999999999993E-2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4.2362284041000097E-8</v>
      </c>
      <c r="L198" s="13">
        <f t="shared" ca="1" si="44"/>
        <v>102</v>
      </c>
      <c r="M198" s="7">
        <f t="shared" ca="1" si="45"/>
        <v>898</v>
      </c>
      <c r="N198" s="44">
        <f t="shared" ca="1" si="46"/>
        <v>11</v>
      </c>
      <c r="O198" s="94">
        <f t="shared" ca="1" si="47"/>
        <v>2.9443281031564954</v>
      </c>
      <c r="P198" s="94">
        <f t="shared" ca="1" si="48"/>
        <v>29.44328103156495</v>
      </c>
      <c r="Q198" s="94">
        <f t="shared" ca="1" si="49"/>
        <v>29.44328103156495</v>
      </c>
      <c r="R198" s="94">
        <f t="shared" ca="1" si="50"/>
        <v>2.944328103156495</v>
      </c>
      <c r="S198" s="94">
        <f t="shared" ca="1" si="51"/>
        <v>2.9443281031564954</v>
      </c>
      <c r="T198" s="4">
        <f t="shared" ca="1" si="52"/>
        <v>1.247284634158145E-7</v>
      </c>
      <c r="U198" s="46">
        <f t="shared" ca="1" si="53"/>
        <v>1373.5724199463441</v>
      </c>
      <c r="V198" s="4">
        <f t="shared" ca="1" si="54"/>
        <v>5.8187665004650898E-5</v>
      </c>
      <c r="W198" s="13">
        <f t="shared" ca="1" si="55"/>
        <v>2803.5089191180423</v>
      </c>
      <c r="X198" s="4">
        <f t="shared" ca="1" si="56"/>
        <v>1.1876304114315567E-4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4.4099999999999993E-2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3.209263942500012E-10</v>
      </c>
      <c r="L199" s="13">
        <f t="shared" ca="1" si="44"/>
        <v>90</v>
      </c>
      <c r="M199" s="7">
        <f t="shared" ca="1" si="45"/>
        <v>910</v>
      </c>
      <c r="N199" s="44">
        <f t="shared" ca="1" si="46"/>
        <v>11</v>
      </c>
      <c r="O199" s="94">
        <f t="shared" ca="1" si="47"/>
        <v>2.9443281031564954</v>
      </c>
      <c r="P199" s="94">
        <f t="shared" ca="1" si="48"/>
        <v>29.44328103156495</v>
      </c>
      <c r="Q199" s="94">
        <f t="shared" ca="1" si="49"/>
        <v>29.44328103156495</v>
      </c>
      <c r="R199" s="94">
        <f t="shared" ca="1" si="50"/>
        <v>2.944328103156495</v>
      </c>
      <c r="S199" s="94">
        <f t="shared" ca="1" si="51"/>
        <v>2.9443281031564954</v>
      </c>
      <c r="T199" s="4">
        <f t="shared" ca="1" si="52"/>
        <v>9.449126016349597E-10</v>
      </c>
      <c r="U199" s="46">
        <f t="shared" ca="1" si="53"/>
        <v>1361.5724199463441</v>
      </c>
      <c r="V199" s="4">
        <f t="shared" ca="1" si="54"/>
        <v>4.3696452724362862E-7</v>
      </c>
      <c r="W199" s="13">
        <f t="shared" ca="1" si="55"/>
        <v>2057.03337601367</v>
      </c>
      <c r="X199" s="4">
        <f t="shared" ca="1" si="56"/>
        <v>6.6015630421597407E-7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4.4099999999999993E-2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1.2966723000000057E-12</v>
      </c>
      <c r="L200" s="13">
        <f t="shared" ca="1" si="44"/>
        <v>78</v>
      </c>
      <c r="M200" s="7">
        <f t="shared" ca="1" si="45"/>
        <v>922</v>
      </c>
      <c r="N200" s="44">
        <f t="shared" ca="1" si="46"/>
        <v>11</v>
      </c>
      <c r="O200" s="94">
        <f t="shared" ca="1" si="47"/>
        <v>2.9443281031564954</v>
      </c>
      <c r="P200" s="94">
        <f t="shared" ca="1" si="48"/>
        <v>29.44328103156495</v>
      </c>
      <c r="Q200" s="94">
        <f t="shared" ca="1" si="49"/>
        <v>29.44328103156495</v>
      </c>
      <c r="R200" s="94">
        <f t="shared" ca="1" si="50"/>
        <v>2.944328103156495</v>
      </c>
      <c r="S200" s="94">
        <f t="shared" ca="1" si="51"/>
        <v>2.9443281031564954</v>
      </c>
      <c r="T200" s="4">
        <f t="shared" ca="1" si="52"/>
        <v>3.8178286934745868E-12</v>
      </c>
      <c r="U200" s="46">
        <f t="shared" ca="1" si="53"/>
        <v>1349.5724199463441</v>
      </c>
      <c r="V200" s="4">
        <f t="shared" ca="1" si="54"/>
        <v>1.7499531737883995E-9</v>
      </c>
      <c r="W200" s="13">
        <f t="shared" ca="1" si="55"/>
        <v>1310.5578329092982</v>
      </c>
      <c r="X200" s="4">
        <f t="shared" ca="1" si="56"/>
        <v>1.699364039481523E-9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4.4099999999999993E-2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2.1829500000000115E-15</v>
      </c>
      <c r="L201" s="13">
        <f t="shared" ca="1" si="44"/>
        <v>66</v>
      </c>
      <c r="M201" s="7">
        <f t="shared" ca="1" si="45"/>
        <v>934</v>
      </c>
      <c r="N201" s="44">
        <f t="shared" ca="1" si="46"/>
        <v>12</v>
      </c>
      <c r="O201" s="94">
        <f t="shared" ca="1" si="47"/>
        <v>3.1675762212620633</v>
      </c>
      <c r="P201" s="94">
        <f t="shared" ca="1" si="48"/>
        <v>31.452514094515067</v>
      </c>
      <c r="Q201" s="94">
        <f t="shared" ca="1" si="49"/>
        <v>29.44328103156495</v>
      </c>
      <c r="R201" s="94">
        <f t="shared" ca="1" si="50"/>
        <v>3.0447897563040009</v>
      </c>
      <c r="S201" s="94">
        <f t="shared" ca="1" si="51"/>
        <v>3.1675762212620633</v>
      </c>
      <c r="T201" s="4">
        <f t="shared" ca="1" si="52"/>
        <v>6.9146605122040578E-15</v>
      </c>
      <c r="U201" s="46">
        <f t="shared" ca="1" si="53"/>
        <v>1419.9908601430868</v>
      </c>
      <c r="V201" s="4">
        <f t="shared" ca="1" si="54"/>
        <v>3.0997690481493676E-12</v>
      </c>
      <c r="W201" s="13">
        <f t="shared" ca="1" si="55"/>
        <v>564.08228980492595</v>
      </c>
      <c r="X201" s="4">
        <f t="shared" ca="1" si="56"/>
        <v>1.2313634345296696E-12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4.4099999999999993E-2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11</v>
      </c>
      <c r="O202" s="94">
        <f t="shared" ca="1" si="47"/>
        <v>2.9443281031564954</v>
      </c>
      <c r="P202" s="94">
        <f t="shared" ca="1" si="48"/>
        <v>29.44328103156495</v>
      </c>
      <c r="Q202" s="94">
        <f t="shared" ca="1" si="49"/>
        <v>29.44328103156495</v>
      </c>
      <c r="R202" s="94">
        <f t="shared" ca="1" si="50"/>
        <v>2.944328103156495</v>
      </c>
      <c r="S202" s="94">
        <f t="shared" ca="1" si="51"/>
        <v>2.9443281031564954</v>
      </c>
      <c r="T202" s="4">
        <f t="shared" ca="1" si="52"/>
        <v>0</v>
      </c>
      <c r="U202" s="46">
        <f t="shared" ca="1" si="53"/>
        <v>1355.5724199463441</v>
      </c>
      <c r="V202" s="4">
        <f t="shared" ca="1" si="54"/>
        <v>0</v>
      </c>
      <c r="W202" s="13">
        <f t="shared" ca="1" si="55"/>
        <v>5225.3288017306049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4.4099999999999993E-2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2.0759637294292065E-5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3.1675762212620633</v>
      </c>
      <c r="P203" s="94">
        <f t="shared" ca="1" si="48"/>
        <v>30.113025385881649</v>
      </c>
      <c r="Q203" s="94">
        <f t="shared" ca="1" si="49"/>
        <v>29.44328103156495</v>
      </c>
      <c r="R203" s="94">
        <f t="shared" ca="1" si="50"/>
        <v>2.9778153208723301</v>
      </c>
      <c r="S203" s="94">
        <f t="shared" ca="1" si="51"/>
        <v>3.1675762212620633</v>
      </c>
      <c r="T203" s="4">
        <f t="shared" ca="1" si="52"/>
        <v>6.5757733455424665E-5</v>
      </c>
      <c r="U203" s="46">
        <f t="shared" ca="1" si="53"/>
        <v>1425.9908601430868</v>
      </c>
      <c r="V203" s="4">
        <f t="shared" ca="1" si="54"/>
        <v>2.9603053041546045E-2</v>
      </c>
      <c r="W203" s="13">
        <f t="shared" ca="1" si="55"/>
        <v>4478.8532586262327</v>
      </c>
      <c r="X203" s="4">
        <f t="shared" ca="1" si="56"/>
        <v>9.2979369143438684E-2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4.4099999999999993E-2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1.2581598360177018E-6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3.1675762212620633</v>
      </c>
      <c r="P204" s="94">
        <f t="shared" ca="1" si="48"/>
        <v>31.675762212620633</v>
      </c>
      <c r="Q204" s="94">
        <f t="shared" ca="1" si="49"/>
        <v>30.559521622092788</v>
      </c>
      <c r="R204" s="94">
        <f t="shared" ca="1" si="50"/>
        <v>3.1117641917356709</v>
      </c>
      <c r="S204" s="94">
        <f t="shared" ca="1" si="51"/>
        <v>3.1675762212620633</v>
      </c>
      <c r="T204" s="4">
        <f t="shared" ca="1" si="52"/>
        <v>3.9853171791166487E-6</v>
      </c>
      <c r="U204" s="46">
        <f t="shared" ca="1" si="53"/>
        <v>1413.9908601430868</v>
      </c>
      <c r="V204" s="4">
        <f t="shared" ca="1" si="54"/>
        <v>1.7790265087281553E-3</v>
      </c>
      <c r="W204" s="13">
        <f t="shared" ca="1" si="55"/>
        <v>3732.3777155218604</v>
      </c>
      <c r="X204" s="4">
        <f t="shared" ca="1" si="56"/>
        <v>4.6959277345171085E-3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4.4099999999999993E-2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3.1771713030750081E-8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3.1675762212620633</v>
      </c>
      <c r="P205" s="94">
        <f t="shared" ca="1" si="48"/>
        <v>31.675762212620633</v>
      </c>
      <c r="Q205" s="94">
        <f t="shared" ca="1" si="49"/>
        <v>31.675762212620633</v>
      </c>
      <c r="R205" s="94">
        <f t="shared" ca="1" si="50"/>
        <v>3.1675762212620633</v>
      </c>
      <c r="S205" s="94">
        <f t="shared" ca="1" si="51"/>
        <v>3.1675762212620633</v>
      </c>
      <c r="T205" s="4">
        <f t="shared" ca="1" si="52"/>
        <v>1.00639322704966E-7</v>
      </c>
      <c r="U205" s="46">
        <f t="shared" ca="1" si="53"/>
        <v>1401.9908601430868</v>
      </c>
      <c r="V205" s="4">
        <f t="shared" ca="1" si="54"/>
        <v>4.4543651280200624E-5</v>
      </c>
      <c r="W205" s="13">
        <f t="shared" ca="1" si="55"/>
        <v>2985.9021724174886</v>
      </c>
      <c r="X205" s="4">
        <f t="shared" ca="1" si="56"/>
        <v>9.4867226959941697E-5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4.4099999999999993E-2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4.2790185900000146E-10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3.1675762212620633</v>
      </c>
      <c r="P206" s="94">
        <f t="shared" ca="1" si="48"/>
        <v>31.675762212620633</v>
      </c>
      <c r="Q206" s="94">
        <f t="shared" ca="1" si="49"/>
        <v>31.675762212620633</v>
      </c>
      <c r="R206" s="94">
        <f t="shared" ca="1" si="50"/>
        <v>3.1675762212620633</v>
      </c>
      <c r="S206" s="94">
        <f t="shared" ca="1" si="51"/>
        <v>3.1675762212620633</v>
      </c>
      <c r="T206" s="4">
        <f t="shared" ca="1" si="52"/>
        <v>1.3554117536022369E-9</v>
      </c>
      <c r="U206" s="46">
        <f t="shared" ca="1" si="53"/>
        <v>1389.9908601430868</v>
      </c>
      <c r="V206" s="4">
        <f t="shared" ca="1" si="54"/>
        <v>5.9477967304823785E-7</v>
      </c>
      <c r="W206" s="13">
        <f t="shared" ca="1" si="55"/>
        <v>2239.4266293131163</v>
      </c>
      <c r="X206" s="4">
        <f t="shared" ca="1" si="56"/>
        <v>9.5825481777718968E-7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4.4099999999999993E-2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3.2416807500000145E-12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3.1675762212620633</v>
      </c>
      <c r="P207" s="94">
        <f t="shared" ca="1" si="48"/>
        <v>31.675762212620633</v>
      </c>
      <c r="Q207" s="94">
        <f t="shared" ca="1" si="49"/>
        <v>31.675762212620633</v>
      </c>
      <c r="R207" s="94">
        <f t="shared" ca="1" si="50"/>
        <v>3.1675762212620633</v>
      </c>
      <c r="S207" s="94">
        <f t="shared" ca="1" si="51"/>
        <v>3.1675762212620633</v>
      </c>
      <c r="T207" s="4">
        <f t="shared" ca="1" si="52"/>
        <v>1.0268270860623018E-11</v>
      </c>
      <c r="U207" s="46">
        <f t="shared" ca="1" si="53"/>
        <v>1377.9908601430868</v>
      </c>
      <c r="V207" s="4">
        <f t="shared" ca="1" si="54"/>
        <v>4.4670064450018066E-9</v>
      </c>
      <c r="W207" s="13">
        <f t="shared" ca="1" si="55"/>
        <v>1492.9510862087443</v>
      </c>
      <c r="X207" s="4">
        <f t="shared" ca="1" si="56"/>
        <v>4.8396707968544984E-9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4.4099999999999993E-2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1.3097700000000069E-14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3.1675762212620633</v>
      </c>
      <c r="P208" s="94">
        <f t="shared" ca="1" si="48"/>
        <v>31.675762212620633</v>
      </c>
      <c r="Q208" s="94">
        <f t="shared" ca="1" si="49"/>
        <v>31.675762212620633</v>
      </c>
      <c r="R208" s="94">
        <f t="shared" ca="1" si="50"/>
        <v>3.1675762212620633</v>
      </c>
      <c r="S208" s="94">
        <f t="shared" ca="1" si="51"/>
        <v>3.1675762212620633</v>
      </c>
      <c r="T208" s="4">
        <f t="shared" ca="1" si="52"/>
        <v>4.1487963073224344E-14</v>
      </c>
      <c r="U208" s="46">
        <f t="shared" ca="1" si="53"/>
        <v>1365.9908601430868</v>
      </c>
      <c r="V208" s="4">
        <f t="shared" ca="1" si="54"/>
        <v>1.7891338488896202E-11</v>
      </c>
      <c r="W208" s="13">
        <f t="shared" ca="1" si="55"/>
        <v>746.47554310437215</v>
      </c>
      <c r="X208" s="4">
        <f t="shared" ca="1" si="56"/>
        <v>9.7771127209181873E-12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4.4099999999999993E-2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2.2050000000000138E-17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12</v>
      </c>
      <c r="O209" s="94">
        <f t="shared" ca="1" si="47"/>
        <v>3.1675762212620633</v>
      </c>
      <c r="P209" s="94">
        <f t="shared" ca="1" si="48"/>
        <v>31.675762212620633</v>
      </c>
      <c r="Q209" s="94">
        <f t="shared" ca="1" si="49"/>
        <v>31.675762212620633</v>
      </c>
      <c r="R209" s="94">
        <f t="shared" ca="1" si="50"/>
        <v>3.1675762212620633</v>
      </c>
      <c r="S209" s="94">
        <f t="shared" ca="1" si="51"/>
        <v>3.1675762212620633</v>
      </c>
      <c r="T209" s="4">
        <f t="shared" ca="1" si="52"/>
        <v>6.9845055678828928E-17</v>
      </c>
      <c r="U209" s="46">
        <f t="shared" ca="1" si="53"/>
        <v>1353.9908601430868</v>
      </c>
      <c r="V209" s="4">
        <f t="shared" ca="1" si="54"/>
        <v>2.9855498466155252E-14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3.3599999999999998E-2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216</v>
      </c>
      <c r="M210" s="7">
        <f t="shared" ref="M210:M273" ca="1" si="64">MAX(Set1MinTP-(L210+Set1Regain), 0)</f>
        <v>784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2.6977946614468649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26.977946614468642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26.977946614468642</v>
      </c>
      <c r="R210" s="94">
        <f t="shared" ref="R210:R273" ca="1" si="69">(P210+Q210)/20</f>
        <v>2.6977946614468644</v>
      </c>
      <c r="S210" s="94">
        <f t="shared" ref="S210:S273" ca="1" si="70">R210*Set1ConserveTP + O210*(1-Set1ConserveTP)</f>
        <v>2.6977946614468649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1396.5575352769283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6610.5341889503397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3.3599999999999998E-2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2.9751525905191117E-2</v>
      </c>
      <c r="L211" s="13">
        <f t="shared" ca="1" si="63"/>
        <v>204</v>
      </c>
      <c r="M211" s="7">
        <f t="shared" ca="1" si="64"/>
        <v>796</v>
      </c>
      <c r="N211" s="44">
        <f t="shared" ca="1" si="65"/>
        <v>10</v>
      </c>
      <c r="O211" s="94">
        <f t="shared" ca="1" si="66"/>
        <v>2.6977946614468649</v>
      </c>
      <c r="P211" s="94">
        <f t="shared" ca="1" si="67"/>
        <v>26.977946614468642</v>
      </c>
      <c r="Q211" s="94">
        <f t="shared" ca="1" si="68"/>
        <v>26.977946614468642</v>
      </c>
      <c r="R211" s="94">
        <f t="shared" ca="1" si="69"/>
        <v>2.6977946614468644</v>
      </c>
      <c r="S211" s="94">
        <f t="shared" ca="1" si="70"/>
        <v>2.6977946614468649</v>
      </c>
      <c r="T211" s="4">
        <f t="shared" ca="1" si="71"/>
        <v>8.0263507756922703E-2</v>
      </c>
      <c r="U211" s="46">
        <f t="shared" ca="1" si="72"/>
        <v>1384.5575352769283</v>
      </c>
      <c r="V211" s="4">
        <f t="shared" ca="1" si="73"/>
        <v>41.1926993780191</v>
      </c>
      <c r="W211" s="13">
        <f t="shared" ca="1" si="74"/>
        <v>5864.0586458459675</v>
      </c>
      <c r="X211" s="4">
        <f t="shared" ca="1" si="75"/>
        <v>174.46469271144625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3.3599999999999998E-2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1.8031227821327966E-3</v>
      </c>
      <c r="L212" s="13">
        <f t="shared" ca="1" si="63"/>
        <v>192</v>
      </c>
      <c r="M212" s="7">
        <f t="shared" ca="1" si="64"/>
        <v>808</v>
      </c>
      <c r="N212" s="44">
        <f t="shared" ca="1" si="65"/>
        <v>10</v>
      </c>
      <c r="O212" s="94">
        <f t="shared" ca="1" si="66"/>
        <v>2.6977946614468649</v>
      </c>
      <c r="P212" s="94">
        <f t="shared" ca="1" si="67"/>
        <v>26.977946614468642</v>
      </c>
      <c r="Q212" s="94">
        <f t="shared" ca="1" si="68"/>
        <v>26.977946614468642</v>
      </c>
      <c r="R212" s="94">
        <f t="shared" ca="1" si="69"/>
        <v>2.6977946614468644</v>
      </c>
      <c r="S212" s="94">
        <f t="shared" ca="1" si="70"/>
        <v>2.6977946614468649</v>
      </c>
      <c r="T212" s="4">
        <f t="shared" ca="1" si="71"/>
        <v>4.8644550155710767E-3</v>
      </c>
      <c r="U212" s="46">
        <f t="shared" ca="1" si="72"/>
        <v>1372.5575352769283</v>
      </c>
      <c r="V212" s="4">
        <f t="shared" ca="1" si="73"/>
        <v>2.4748897616458692</v>
      </c>
      <c r="W212" s="13">
        <f t="shared" ca="1" si="74"/>
        <v>5117.5831027415952</v>
      </c>
      <c r="X212" s="4">
        <f t="shared" ca="1" si="75"/>
        <v>9.2276306820112151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3.3599999999999998E-2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4.5533403589212085E-5</v>
      </c>
      <c r="L213" s="13">
        <f t="shared" ca="1" si="63"/>
        <v>180</v>
      </c>
      <c r="M213" s="7">
        <f t="shared" ca="1" si="64"/>
        <v>820</v>
      </c>
      <c r="N213" s="44">
        <f t="shared" ca="1" si="65"/>
        <v>10</v>
      </c>
      <c r="O213" s="94">
        <f t="shared" ca="1" si="66"/>
        <v>2.6977946614468649</v>
      </c>
      <c r="P213" s="94">
        <f t="shared" ca="1" si="67"/>
        <v>26.977946614468642</v>
      </c>
      <c r="Q213" s="94">
        <f t="shared" ca="1" si="68"/>
        <v>26.977946614468642</v>
      </c>
      <c r="R213" s="94">
        <f t="shared" ca="1" si="69"/>
        <v>2.6977946614468644</v>
      </c>
      <c r="S213" s="94">
        <f t="shared" ca="1" si="70"/>
        <v>2.6977946614468649</v>
      </c>
      <c r="T213" s="4">
        <f t="shared" ca="1" si="71"/>
        <v>1.2283977312048188E-4</v>
      </c>
      <c r="U213" s="46">
        <f t="shared" ca="1" si="72"/>
        <v>1360.5575352769283</v>
      </c>
      <c r="V213" s="4">
        <f t="shared" ca="1" si="73"/>
        <v>6.1950815360108033E-2</v>
      </c>
      <c r="W213" s="13">
        <f t="shared" ca="1" si="74"/>
        <v>4371.1075596372239</v>
      </c>
      <c r="X213" s="4">
        <f t="shared" ca="1" si="75"/>
        <v>0.19903140464481764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3.3599999999999998E-2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6.1324449278400146E-7</v>
      </c>
      <c r="L214" s="13">
        <f t="shared" ca="1" si="63"/>
        <v>168</v>
      </c>
      <c r="M214" s="7">
        <f t="shared" ca="1" si="64"/>
        <v>832</v>
      </c>
      <c r="N214" s="44">
        <f t="shared" ca="1" si="65"/>
        <v>10</v>
      </c>
      <c r="O214" s="94">
        <f t="shared" ca="1" si="66"/>
        <v>2.6977946614468649</v>
      </c>
      <c r="P214" s="94">
        <f t="shared" ca="1" si="67"/>
        <v>26.977946614468642</v>
      </c>
      <c r="Q214" s="94">
        <f t="shared" ca="1" si="68"/>
        <v>26.977946614468642</v>
      </c>
      <c r="R214" s="94">
        <f t="shared" ca="1" si="69"/>
        <v>2.6977946614468644</v>
      </c>
      <c r="S214" s="94">
        <f t="shared" ca="1" si="70"/>
        <v>2.6977946614468649</v>
      </c>
      <c r="T214" s="4">
        <f t="shared" ca="1" si="71"/>
        <v>1.6544077187943696E-6</v>
      </c>
      <c r="U214" s="46">
        <f t="shared" ca="1" si="72"/>
        <v>1348.5575352769283</v>
      </c>
      <c r="V214" s="4">
        <f t="shared" ca="1" si="73"/>
        <v>8.2699548171094302E-4</v>
      </c>
      <c r="W214" s="13">
        <f t="shared" ca="1" si="74"/>
        <v>3624.6320165328516</v>
      </c>
      <c r="X214" s="4">
        <f t="shared" ca="1" si="75"/>
        <v>2.2227856225073409E-3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3.3599999999999998E-2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4.6457916120000171E-9</v>
      </c>
      <c r="L215" s="13">
        <f t="shared" ca="1" si="63"/>
        <v>156</v>
      </c>
      <c r="M215" s="7">
        <f t="shared" ca="1" si="64"/>
        <v>844</v>
      </c>
      <c r="N215" s="44">
        <f t="shared" ca="1" si="65"/>
        <v>11</v>
      </c>
      <c r="O215" s="94">
        <f t="shared" ca="1" si="66"/>
        <v>2.9443281031564954</v>
      </c>
      <c r="P215" s="94">
        <f t="shared" ca="1" si="67"/>
        <v>27.717546939597536</v>
      </c>
      <c r="Q215" s="94">
        <f t="shared" ca="1" si="68"/>
        <v>26.977946614468642</v>
      </c>
      <c r="R215" s="94">
        <f t="shared" ca="1" si="69"/>
        <v>2.7347746777033088</v>
      </c>
      <c r="S215" s="94">
        <f t="shared" ca="1" si="70"/>
        <v>2.9443281031564954</v>
      </c>
      <c r="T215" s="4">
        <f t="shared" ca="1" si="71"/>
        <v>1.3678734804620367E-8</v>
      </c>
      <c r="U215" s="46">
        <f t="shared" ca="1" si="72"/>
        <v>1427.5724199463441</v>
      </c>
      <c r="V215" s="4">
        <f t="shared" ca="1" si="73"/>
        <v>6.632203974109291E-6</v>
      </c>
      <c r="W215" s="13">
        <f t="shared" ca="1" si="74"/>
        <v>2878.1564734284793</v>
      </c>
      <c r="X215" s="4">
        <f t="shared" ca="1" si="75"/>
        <v>1.337131520227758E-5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3.3599999999999998E-2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1.8770875200000085E-11</v>
      </c>
      <c r="L216" s="13">
        <f t="shared" ca="1" si="63"/>
        <v>144</v>
      </c>
      <c r="M216" s="7">
        <f t="shared" ca="1" si="64"/>
        <v>856</v>
      </c>
      <c r="N216" s="44">
        <f t="shared" ca="1" si="65"/>
        <v>11</v>
      </c>
      <c r="O216" s="94">
        <f t="shared" ca="1" si="66"/>
        <v>2.9443281031564954</v>
      </c>
      <c r="P216" s="94">
        <f t="shared" ca="1" si="67"/>
        <v>29.44328103156495</v>
      </c>
      <c r="Q216" s="94">
        <f t="shared" ca="1" si="68"/>
        <v>28.210613823016796</v>
      </c>
      <c r="R216" s="94">
        <f t="shared" ca="1" si="69"/>
        <v>2.8826947427290874</v>
      </c>
      <c r="S216" s="94">
        <f t="shared" ca="1" si="70"/>
        <v>2.9443281031564954</v>
      </c>
      <c r="T216" s="4">
        <f t="shared" ca="1" si="71"/>
        <v>5.5267615372203552E-11</v>
      </c>
      <c r="U216" s="46">
        <f t="shared" ca="1" si="72"/>
        <v>1415.5724199463441</v>
      </c>
      <c r="V216" s="4">
        <f t="shared" ca="1" si="73"/>
        <v>2.6571533231374936E-8</v>
      </c>
      <c r="W216" s="13">
        <f t="shared" ca="1" si="74"/>
        <v>2131.6809303241075</v>
      </c>
      <c r="X216" s="4">
        <f t="shared" ca="1" si="75"/>
        <v>4.0013516709333899E-8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3.3599999999999998E-2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3.1600800000000171E-14</v>
      </c>
      <c r="L217" s="13">
        <f t="shared" ca="1" si="63"/>
        <v>132</v>
      </c>
      <c r="M217" s="7">
        <f t="shared" ca="1" si="64"/>
        <v>868</v>
      </c>
      <c r="N217" s="44">
        <f t="shared" ca="1" si="65"/>
        <v>11</v>
      </c>
      <c r="O217" s="94">
        <f t="shared" ca="1" si="66"/>
        <v>2.9443281031564954</v>
      </c>
      <c r="P217" s="94">
        <f t="shared" ca="1" si="67"/>
        <v>29.44328103156495</v>
      </c>
      <c r="Q217" s="94">
        <f t="shared" ca="1" si="68"/>
        <v>29.44328103156495</v>
      </c>
      <c r="R217" s="94">
        <f t="shared" ca="1" si="69"/>
        <v>2.944328103156495</v>
      </c>
      <c r="S217" s="94">
        <f t="shared" ca="1" si="70"/>
        <v>2.9443281031564954</v>
      </c>
      <c r="T217" s="4">
        <f t="shared" ca="1" si="71"/>
        <v>9.3043123522228279E-14</v>
      </c>
      <c r="U217" s="46">
        <f t="shared" ca="1" si="72"/>
        <v>1403.5724199463441</v>
      </c>
      <c r="V217" s="4">
        <f t="shared" ca="1" si="73"/>
        <v>4.4354011328240669E-11</v>
      </c>
      <c r="W217" s="13">
        <f t="shared" ca="1" si="74"/>
        <v>1385.2053872197353</v>
      </c>
      <c r="X217" s="4">
        <f t="shared" ca="1" si="75"/>
        <v>4.3773598400453648E-11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3.3599999999999998E-2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150</v>
      </c>
      <c r="M218" s="7">
        <f t="shared" ca="1" si="64"/>
        <v>850</v>
      </c>
      <c r="N218" s="44">
        <f t="shared" ca="1" si="65"/>
        <v>11</v>
      </c>
      <c r="O218" s="94">
        <f t="shared" ca="1" si="66"/>
        <v>2.9443281031564954</v>
      </c>
      <c r="P218" s="94">
        <f t="shared" ca="1" si="67"/>
        <v>29.19674758985532</v>
      </c>
      <c r="Q218" s="94">
        <f t="shared" ca="1" si="68"/>
        <v>26.977946614468642</v>
      </c>
      <c r="R218" s="94">
        <f t="shared" ca="1" si="69"/>
        <v>2.8087347102161981</v>
      </c>
      <c r="S218" s="94">
        <f t="shared" ca="1" si="70"/>
        <v>2.9443281031564954</v>
      </c>
      <c r="T218" s="4">
        <f t="shared" ca="1" si="71"/>
        <v>0</v>
      </c>
      <c r="U218" s="46">
        <f t="shared" ca="1" si="72"/>
        <v>1421.5724199463441</v>
      </c>
      <c r="V218" s="4">
        <f t="shared" ca="1" si="73"/>
        <v>0</v>
      </c>
      <c r="W218" s="13">
        <f t="shared" ca="1" si="74"/>
        <v>6046.4518991454142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3.3599999999999998E-2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3.0052046368879941E-4</v>
      </c>
      <c r="L219" s="13">
        <f t="shared" ca="1" si="63"/>
        <v>138</v>
      </c>
      <c r="M219" s="7">
        <f t="shared" ca="1" si="64"/>
        <v>862</v>
      </c>
      <c r="N219" s="44">
        <f t="shared" ca="1" si="65"/>
        <v>11</v>
      </c>
      <c r="O219" s="94">
        <f t="shared" ca="1" si="66"/>
        <v>2.9443281031564954</v>
      </c>
      <c r="P219" s="94">
        <f t="shared" ca="1" si="67"/>
        <v>29.44328103156495</v>
      </c>
      <c r="Q219" s="94">
        <f t="shared" ca="1" si="68"/>
        <v>29.44328103156495</v>
      </c>
      <c r="R219" s="94">
        <f t="shared" ca="1" si="69"/>
        <v>2.944328103156495</v>
      </c>
      <c r="S219" s="94">
        <f t="shared" ca="1" si="70"/>
        <v>2.9443281031564954</v>
      </c>
      <c r="T219" s="4">
        <f t="shared" ca="1" si="71"/>
        <v>8.8483084681255321E-4</v>
      </c>
      <c r="U219" s="46">
        <f t="shared" ca="1" si="72"/>
        <v>1409.5724199463441</v>
      </c>
      <c r="V219" s="4">
        <f t="shared" ca="1" si="73"/>
        <v>0.42360535724521842</v>
      </c>
      <c r="W219" s="13">
        <f t="shared" ca="1" si="74"/>
        <v>5299.976356041042</v>
      </c>
      <c r="X219" s="4">
        <f t="shared" ca="1" si="75"/>
        <v>1.5927513520571273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3.3599999999999998E-2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1.8213361435684828E-5</v>
      </c>
      <c r="L220" s="13">
        <f t="shared" ca="1" si="63"/>
        <v>126</v>
      </c>
      <c r="M220" s="7">
        <f t="shared" ca="1" si="64"/>
        <v>874</v>
      </c>
      <c r="N220" s="44">
        <f t="shared" ca="1" si="65"/>
        <v>11</v>
      </c>
      <c r="O220" s="94">
        <f t="shared" ca="1" si="66"/>
        <v>2.9443281031564954</v>
      </c>
      <c r="P220" s="94">
        <f t="shared" ca="1" si="67"/>
        <v>29.44328103156495</v>
      </c>
      <c r="Q220" s="94">
        <f t="shared" ca="1" si="68"/>
        <v>29.44328103156495</v>
      </c>
      <c r="R220" s="94">
        <f t="shared" ca="1" si="69"/>
        <v>2.944328103156495</v>
      </c>
      <c r="S220" s="94">
        <f t="shared" ca="1" si="70"/>
        <v>2.9443281031564954</v>
      </c>
      <c r="T220" s="4">
        <f t="shared" ca="1" si="71"/>
        <v>5.3626111928033571E-5</v>
      </c>
      <c r="U220" s="46">
        <f t="shared" ca="1" si="72"/>
        <v>1397.5724199463441</v>
      </c>
      <c r="V220" s="4">
        <f t="shared" ca="1" si="73"/>
        <v>2.5454491617027463E-2</v>
      </c>
      <c r="W220" s="13">
        <f t="shared" ca="1" si="74"/>
        <v>4553.5008129366697</v>
      </c>
      <c r="X220" s="4">
        <f t="shared" ca="1" si="75"/>
        <v>8.2934556103700249E-2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3.3599999999999998E-2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4.5993336958800123E-7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11</v>
      </c>
      <c r="O221" s="94">
        <f t="shared" ca="1" si="66"/>
        <v>2.9443281031564954</v>
      </c>
      <c r="P221" s="94">
        <f t="shared" ca="1" si="67"/>
        <v>29.44328103156495</v>
      </c>
      <c r="Q221" s="94">
        <f t="shared" ca="1" si="68"/>
        <v>29.44328103156495</v>
      </c>
      <c r="R221" s="94">
        <f t="shared" ca="1" si="69"/>
        <v>2.944328103156495</v>
      </c>
      <c r="S221" s="94">
        <f t="shared" ca="1" si="70"/>
        <v>2.9443281031564954</v>
      </c>
      <c r="T221" s="4">
        <f t="shared" ca="1" si="71"/>
        <v>1.3541947456574151E-6</v>
      </c>
      <c r="U221" s="46">
        <f t="shared" ca="1" si="72"/>
        <v>1385.5724199463441</v>
      </c>
      <c r="V221" s="4">
        <f t="shared" ca="1" si="73"/>
        <v>6.3727099191412311E-4</v>
      </c>
      <c r="W221" s="13">
        <f t="shared" ca="1" si="74"/>
        <v>3807.0252698322979</v>
      </c>
      <c r="X221" s="4">
        <f t="shared" ca="1" si="75"/>
        <v>1.7509779604606385E-3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3.3599999999999998E-2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6.1943888160000204E-9</v>
      </c>
      <c r="L222" s="13">
        <f t="shared" ca="1" si="63"/>
        <v>102</v>
      </c>
      <c r="M222" s="7">
        <f t="shared" ca="1" si="64"/>
        <v>898</v>
      </c>
      <c r="N222" s="44">
        <f t="shared" ca="1" si="65"/>
        <v>11</v>
      </c>
      <c r="O222" s="94">
        <f t="shared" ca="1" si="66"/>
        <v>2.9443281031564954</v>
      </c>
      <c r="P222" s="94">
        <f t="shared" ca="1" si="67"/>
        <v>29.44328103156495</v>
      </c>
      <c r="Q222" s="94">
        <f t="shared" ca="1" si="68"/>
        <v>29.44328103156495</v>
      </c>
      <c r="R222" s="94">
        <f t="shared" ca="1" si="69"/>
        <v>2.944328103156495</v>
      </c>
      <c r="S222" s="94">
        <f t="shared" ca="1" si="70"/>
        <v>2.9443281031564954</v>
      </c>
      <c r="T222" s="4">
        <f t="shared" ca="1" si="71"/>
        <v>1.823831307282715E-8</v>
      </c>
      <c r="U222" s="46">
        <f t="shared" ca="1" si="72"/>
        <v>1373.5724199463441</v>
      </c>
      <c r="V222" s="4">
        <f t="shared" ca="1" si="73"/>
        <v>8.5084416360817179E-6</v>
      </c>
      <c r="W222" s="13">
        <f t="shared" ca="1" si="74"/>
        <v>3060.5497267279256</v>
      </c>
      <c r="X222" s="4">
        <f t="shared" ca="1" si="75"/>
        <v>1.8958234998055382E-5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3.3599999999999998E-2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4.6927188000000212E-11</v>
      </c>
      <c r="L223" s="13">
        <f t="shared" ca="1" si="63"/>
        <v>90</v>
      </c>
      <c r="M223" s="7">
        <f t="shared" ca="1" si="64"/>
        <v>910</v>
      </c>
      <c r="N223" s="44">
        <f t="shared" ca="1" si="65"/>
        <v>11</v>
      </c>
      <c r="O223" s="94">
        <f t="shared" ca="1" si="66"/>
        <v>2.9443281031564954</v>
      </c>
      <c r="P223" s="94">
        <f t="shared" ca="1" si="67"/>
        <v>29.44328103156495</v>
      </c>
      <c r="Q223" s="94">
        <f t="shared" ca="1" si="68"/>
        <v>29.44328103156495</v>
      </c>
      <c r="R223" s="94">
        <f t="shared" ca="1" si="69"/>
        <v>2.944328103156495</v>
      </c>
      <c r="S223" s="94">
        <f t="shared" ca="1" si="70"/>
        <v>2.9443281031564954</v>
      </c>
      <c r="T223" s="4">
        <f t="shared" ca="1" si="71"/>
        <v>1.3816903843050886E-10</v>
      </c>
      <c r="U223" s="46">
        <f t="shared" ca="1" si="72"/>
        <v>1361.5724199463441</v>
      </c>
      <c r="V223" s="4">
        <f t="shared" ca="1" si="73"/>
        <v>6.3894764926437331E-8</v>
      </c>
      <c r="W223" s="13">
        <f t="shared" ca="1" si="74"/>
        <v>2314.0741836235538</v>
      </c>
      <c r="X223" s="4">
        <f t="shared" ca="1" si="75"/>
        <v>1.0859299426084952E-7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3.3599999999999998E-2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1.8960480000000102E-13</v>
      </c>
      <c r="L224" s="13">
        <f t="shared" ca="1" si="63"/>
        <v>78</v>
      </c>
      <c r="M224" s="7">
        <f t="shared" ca="1" si="64"/>
        <v>922</v>
      </c>
      <c r="N224" s="44">
        <f t="shared" ca="1" si="65"/>
        <v>11</v>
      </c>
      <c r="O224" s="94">
        <f t="shared" ca="1" si="66"/>
        <v>2.9443281031564954</v>
      </c>
      <c r="P224" s="94">
        <f t="shared" ca="1" si="67"/>
        <v>29.44328103156495</v>
      </c>
      <c r="Q224" s="94">
        <f t="shared" ca="1" si="68"/>
        <v>29.44328103156495</v>
      </c>
      <c r="R224" s="94">
        <f t="shared" ca="1" si="69"/>
        <v>2.944328103156495</v>
      </c>
      <c r="S224" s="94">
        <f t="shared" ca="1" si="70"/>
        <v>2.9443281031564954</v>
      </c>
      <c r="T224" s="4">
        <f t="shared" ca="1" si="71"/>
        <v>5.582587411333697E-13</v>
      </c>
      <c r="U224" s="46">
        <f t="shared" ca="1" si="72"/>
        <v>1349.5724199463441</v>
      </c>
      <c r="V224" s="4">
        <f t="shared" ca="1" si="73"/>
        <v>2.5588540876944394E-10</v>
      </c>
      <c r="W224" s="13">
        <f t="shared" ca="1" si="74"/>
        <v>1567.5986405191816</v>
      </c>
      <c r="X224" s="4">
        <f t="shared" ca="1" si="75"/>
        <v>2.9722422671591291E-10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3.3599999999999998E-2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3.1920000000000201E-16</v>
      </c>
      <c r="L225" s="13">
        <f t="shared" ca="1" si="63"/>
        <v>66</v>
      </c>
      <c r="M225" s="7">
        <f t="shared" ca="1" si="64"/>
        <v>934</v>
      </c>
      <c r="N225" s="44">
        <f t="shared" ca="1" si="65"/>
        <v>12</v>
      </c>
      <c r="O225" s="94">
        <f t="shared" ca="1" si="66"/>
        <v>3.1675762212620633</v>
      </c>
      <c r="P225" s="94">
        <f t="shared" ca="1" si="67"/>
        <v>31.452514094515067</v>
      </c>
      <c r="Q225" s="94">
        <f t="shared" ca="1" si="68"/>
        <v>29.44328103156495</v>
      </c>
      <c r="R225" s="94">
        <f t="shared" ca="1" si="69"/>
        <v>3.0447897563040009</v>
      </c>
      <c r="S225" s="94">
        <f t="shared" ca="1" si="70"/>
        <v>3.1675762212620633</v>
      </c>
      <c r="T225" s="4">
        <f t="shared" ca="1" si="71"/>
        <v>1.011090329826857E-15</v>
      </c>
      <c r="U225" s="46">
        <f t="shared" ca="1" si="72"/>
        <v>1419.9908601430868</v>
      </c>
      <c r="V225" s="4">
        <f t="shared" ca="1" si="73"/>
        <v>4.5326108255767617E-13</v>
      </c>
      <c r="W225" s="13">
        <f t="shared" ca="1" si="74"/>
        <v>821.12309741480942</v>
      </c>
      <c r="X225" s="4">
        <f t="shared" ca="1" si="75"/>
        <v>2.6210249269480884E-13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3.3599999999999998E-2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150</v>
      </c>
      <c r="M226" s="7">
        <f t="shared" ca="1" si="64"/>
        <v>850</v>
      </c>
      <c r="N226" s="44">
        <f t="shared" ca="1" si="65"/>
        <v>11</v>
      </c>
      <c r="O226" s="94">
        <f t="shared" ca="1" si="66"/>
        <v>2.9443281031564954</v>
      </c>
      <c r="P226" s="94">
        <f t="shared" ca="1" si="67"/>
        <v>29.19674758985532</v>
      </c>
      <c r="Q226" s="94">
        <f t="shared" ca="1" si="68"/>
        <v>26.977946614468642</v>
      </c>
      <c r="R226" s="94">
        <f t="shared" ca="1" si="69"/>
        <v>2.8087347102161981</v>
      </c>
      <c r="S226" s="94">
        <f t="shared" ca="1" si="70"/>
        <v>2.9443281031564954</v>
      </c>
      <c r="T226" s="4">
        <f t="shared" ca="1" si="71"/>
        <v>0</v>
      </c>
      <c r="U226" s="46">
        <f t="shared" ca="1" si="72"/>
        <v>1421.5724199463441</v>
      </c>
      <c r="V226" s="4">
        <f t="shared" ca="1" si="73"/>
        <v>0</v>
      </c>
      <c r="W226" s="13">
        <f t="shared" ca="1" si="74"/>
        <v>5789.4110915355304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3.3599999999999998E-2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1.5658697844837431E-3</v>
      </c>
      <c r="L227" s="13">
        <f t="shared" ca="1" si="63"/>
        <v>138</v>
      </c>
      <c r="M227" s="7">
        <f t="shared" ca="1" si="64"/>
        <v>862</v>
      </c>
      <c r="N227" s="44">
        <f t="shared" ca="1" si="65"/>
        <v>11</v>
      </c>
      <c r="O227" s="94">
        <f t="shared" ca="1" si="66"/>
        <v>2.9443281031564954</v>
      </c>
      <c r="P227" s="94">
        <f t="shared" ca="1" si="67"/>
        <v>29.44328103156495</v>
      </c>
      <c r="Q227" s="94">
        <f t="shared" ca="1" si="68"/>
        <v>29.44328103156495</v>
      </c>
      <c r="R227" s="94">
        <f t="shared" ca="1" si="69"/>
        <v>2.944328103156495</v>
      </c>
      <c r="S227" s="94">
        <f t="shared" ca="1" si="70"/>
        <v>2.9443281031564954</v>
      </c>
      <c r="T227" s="4">
        <f t="shared" ca="1" si="71"/>
        <v>4.6104344123390891E-3</v>
      </c>
      <c r="U227" s="46">
        <f t="shared" ca="1" si="72"/>
        <v>1409.5724199463441</v>
      </c>
      <c r="V227" s="4">
        <f t="shared" ca="1" si="73"/>
        <v>2.2072068614356102</v>
      </c>
      <c r="W227" s="13">
        <f t="shared" ca="1" si="74"/>
        <v>5042.9355484311582</v>
      </c>
      <c r="X227" s="4">
        <f t="shared" ca="1" si="75"/>
        <v>7.8965804003873039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3.3599999999999998E-2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9.490119905962087E-5</v>
      </c>
      <c r="L228" s="13">
        <f t="shared" ca="1" si="63"/>
        <v>126</v>
      </c>
      <c r="M228" s="7">
        <f t="shared" ca="1" si="64"/>
        <v>874</v>
      </c>
      <c r="N228" s="44">
        <f t="shared" ca="1" si="65"/>
        <v>11</v>
      </c>
      <c r="O228" s="94">
        <f t="shared" ca="1" si="66"/>
        <v>2.9443281031564954</v>
      </c>
      <c r="P228" s="94">
        <f t="shared" ca="1" si="67"/>
        <v>29.44328103156495</v>
      </c>
      <c r="Q228" s="94">
        <f t="shared" ca="1" si="68"/>
        <v>29.44328103156495</v>
      </c>
      <c r="R228" s="94">
        <f t="shared" ca="1" si="69"/>
        <v>2.944328103156495</v>
      </c>
      <c r="S228" s="94">
        <f t="shared" ca="1" si="70"/>
        <v>2.9443281031564954</v>
      </c>
      <c r="T228" s="4">
        <f t="shared" ca="1" si="71"/>
        <v>2.7942026741449051E-4</v>
      </c>
      <c r="U228" s="46">
        <f t="shared" ca="1" si="72"/>
        <v>1397.5724199463441</v>
      </c>
      <c r="V228" s="4">
        <f t="shared" ca="1" si="73"/>
        <v>0.13263129842556406</v>
      </c>
      <c r="W228" s="13">
        <f t="shared" ca="1" si="74"/>
        <v>4296.4600053267859</v>
      </c>
      <c r="X228" s="4">
        <f t="shared" ca="1" si="75"/>
        <v>0.40773920621721704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3.3599999999999998E-2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2.3964949257480046E-6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11</v>
      </c>
      <c r="O229" s="94">
        <f t="shared" ca="1" si="66"/>
        <v>2.9443281031564954</v>
      </c>
      <c r="P229" s="94">
        <f t="shared" ca="1" si="67"/>
        <v>29.44328103156495</v>
      </c>
      <c r="Q229" s="94">
        <f t="shared" ca="1" si="68"/>
        <v>29.44328103156495</v>
      </c>
      <c r="R229" s="94">
        <f t="shared" ca="1" si="69"/>
        <v>2.944328103156495</v>
      </c>
      <c r="S229" s="94">
        <f t="shared" ca="1" si="70"/>
        <v>2.9443281031564954</v>
      </c>
      <c r="T229" s="4">
        <f t="shared" ca="1" si="71"/>
        <v>7.0560673589517885E-6</v>
      </c>
      <c r="U229" s="46">
        <f t="shared" ca="1" si="72"/>
        <v>1385.5724199463441</v>
      </c>
      <c r="V229" s="4">
        <f t="shared" ca="1" si="73"/>
        <v>3.3205172736577968E-3</v>
      </c>
      <c r="W229" s="13">
        <f t="shared" ca="1" si="74"/>
        <v>3549.9844622224145</v>
      </c>
      <c r="X229" s="4">
        <f t="shared" ca="1" si="75"/>
        <v>8.507519750200275E-3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3.3599999999999998E-2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3.2276025936000082E-8</v>
      </c>
      <c r="L230" s="13">
        <f t="shared" ca="1" si="63"/>
        <v>102</v>
      </c>
      <c r="M230" s="7">
        <f t="shared" ca="1" si="64"/>
        <v>898</v>
      </c>
      <c r="N230" s="44">
        <f t="shared" ca="1" si="65"/>
        <v>11</v>
      </c>
      <c r="O230" s="94">
        <f t="shared" ca="1" si="66"/>
        <v>2.9443281031564954</v>
      </c>
      <c r="P230" s="94">
        <f t="shared" ca="1" si="67"/>
        <v>29.44328103156495</v>
      </c>
      <c r="Q230" s="94">
        <f t="shared" ca="1" si="68"/>
        <v>29.44328103156495</v>
      </c>
      <c r="R230" s="94">
        <f t="shared" ca="1" si="69"/>
        <v>2.944328103156495</v>
      </c>
      <c r="S230" s="94">
        <f t="shared" ca="1" si="70"/>
        <v>2.9443281031564954</v>
      </c>
      <c r="T230" s="4">
        <f t="shared" ca="1" si="71"/>
        <v>9.5031210221572973E-8</v>
      </c>
      <c r="U230" s="46">
        <f t="shared" ca="1" si="72"/>
        <v>1373.5724199463441</v>
      </c>
      <c r="V230" s="4">
        <f t="shared" ca="1" si="73"/>
        <v>4.4333459051162599E-5</v>
      </c>
      <c r="W230" s="13">
        <f t="shared" ca="1" si="74"/>
        <v>2803.5089191180423</v>
      </c>
      <c r="X230" s="4">
        <f t="shared" ca="1" si="75"/>
        <v>9.0486126585261493E-5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3.3599999999999998E-2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2.4451534800000091E-10</v>
      </c>
      <c r="L231" s="13">
        <f t="shared" ca="1" si="63"/>
        <v>90</v>
      </c>
      <c r="M231" s="7">
        <f t="shared" ca="1" si="64"/>
        <v>910</v>
      </c>
      <c r="N231" s="44">
        <f t="shared" ca="1" si="65"/>
        <v>11</v>
      </c>
      <c r="O231" s="94">
        <f t="shared" ca="1" si="66"/>
        <v>2.9443281031564954</v>
      </c>
      <c r="P231" s="94">
        <f t="shared" ca="1" si="67"/>
        <v>29.44328103156495</v>
      </c>
      <c r="Q231" s="94">
        <f t="shared" ca="1" si="68"/>
        <v>29.44328103156495</v>
      </c>
      <c r="R231" s="94">
        <f t="shared" ca="1" si="69"/>
        <v>2.944328103156495</v>
      </c>
      <c r="S231" s="94">
        <f t="shared" ca="1" si="70"/>
        <v>2.9443281031564954</v>
      </c>
      <c r="T231" s="4">
        <f t="shared" ca="1" si="71"/>
        <v>7.1993341076949304E-10</v>
      </c>
      <c r="U231" s="46">
        <f t="shared" ca="1" si="72"/>
        <v>1361.5724199463441</v>
      </c>
      <c r="V231" s="4">
        <f t="shared" ca="1" si="73"/>
        <v>3.3292535409038369E-7</v>
      </c>
      <c r="W231" s="13">
        <f t="shared" ca="1" si="74"/>
        <v>2057.03337601367</v>
      </c>
      <c r="X231" s="4">
        <f t="shared" ca="1" si="75"/>
        <v>5.0297623178359924E-7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3.3599999999999998E-2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9.8794080000000443E-13</v>
      </c>
      <c r="L232" s="13">
        <f t="shared" ca="1" si="63"/>
        <v>78</v>
      </c>
      <c r="M232" s="7">
        <f t="shared" ca="1" si="64"/>
        <v>922</v>
      </c>
      <c r="N232" s="44">
        <f t="shared" ca="1" si="65"/>
        <v>11</v>
      </c>
      <c r="O232" s="94">
        <f t="shared" ca="1" si="66"/>
        <v>2.9443281031564954</v>
      </c>
      <c r="P232" s="94">
        <f t="shared" ca="1" si="67"/>
        <v>29.44328103156495</v>
      </c>
      <c r="Q232" s="94">
        <f t="shared" ca="1" si="68"/>
        <v>29.44328103156495</v>
      </c>
      <c r="R232" s="94">
        <f t="shared" ca="1" si="69"/>
        <v>2.944328103156495</v>
      </c>
      <c r="S232" s="94">
        <f t="shared" ca="1" si="70"/>
        <v>2.9443281031564954</v>
      </c>
      <c r="T232" s="4">
        <f t="shared" ca="1" si="71"/>
        <v>2.9088218616949238E-12</v>
      </c>
      <c r="U232" s="46">
        <f t="shared" ca="1" si="72"/>
        <v>1349.5724199463441</v>
      </c>
      <c r="V232" s="4">
        <f t="shared" ca="1" si="73"/>
        <v>1.3332976562197332E-9</v>
      </c>
      <c r="W232" s="13">
        <f t="shared" ca="1" si="74"/>
        <v>1310.5578329092982</v>
      </c>
      <c r="X232" s="4">
        <f t="shared" ca="1" si="75"/>
        <v>1.2947535538906841E-9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3.3599999999999998E-2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1.663200000000009E-15</v>
      </c>
      <c r="L233" s="13">
        <f t="shared" ca="1" si="63"/>
        <v>66</v>
      </c>
      <c r="M233" s="7">
        <f t="shared" ca="1" si="64"/>
        <v>934</v>
      </c>
      <c r="N233" s="44">
        <f t="shared" ca="1" si="65"/>
        <v>12</v>
      </c>
      <c r="O233" s="94">
        <f t="shared" ca="1" si="66"/>
        <v>3.1675762212620633</v>
      </c>
      <c r="P233" s="94">
        <f t="shared" ca="1" si="67"/>
        <v>31.452514094515067</v>
      </c>
      <c r="Q233" s="94">
        <f t="shared" ca="1" si="68"/>
        <v>29.44328103156495</v>
      </c>
      <c r="R233" s="94">
        <f t="shared" ca="1" si="69"/>
        <v>3.0447897563040009</v>
      </c>
      <c r="S233" s="94">
        <f t="shared" ca="1" si="70"/>
        <v>3.1675762212620633</v>
      </c>
      <c r="T233" s="4">
        <f t="shared" ca="1" si="71"/>
        <v>5.2683127712030919E-15</v>
      </c>
      <c r="U233" s="46">
        <f t="shared" ca="1" si="72"/>
        <v>1419.9908601430868</v>
      </c>
      <c r="V233" s="4">
        <f t="shared" ca="1" si="73"/>
        <v>2.3617287985899947E-12</v>
      </c>
      <c r="W233" s="13">
        <f t="shared" ca="1" si="74"/>
        <v>564.08228980492595</v>
      </c>
      <c r="X233" s="4">
        <f t="shared" ca="1" si="75"/>
        <v>9.3818166440355796E-13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3.3599999999999998E-2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11</v>
      </c>
      <c r="O234" s="94">
        <f t="shared" ca="1" si="66"/>
        <v>2.9443281031564954</v>
      </c>
      <c r="P234" s="94">
        <f t="shared" ca="1" si="67"/>
        <v>29.44328103156495</v>
      </c>
      <c r="Q234" s="94">
        <f t="shared" ca="1" si="68"/>
        <v>29.44328103156495</v>
      </c>
      <c r="R234" s="94">
        <f t="shared" ca="1" si="69"/>
        <v>2.944328103156495</v>
      </c>
      <c r="S234" s="94">
        <f t="shared" ca="1" si="70"/>
        <v>2.9443281031564954</v>
      </c>
      <c r="T234" s="4">
        <f t="shared" ca="1" si="71"/>
        <v>0</v>
      </c>
      <c r="U234" s="46">
        <f t="shared" ca="1" si="72"/>
        <v>1355.5724199463441</v>
      </c>
      <c r="V234" s="4">
        <f t="shared" ca="1" si="73"/>
        <v>0</v>
      </c>
      <c r="W234" s="13">
        <f t="shared" ca="1" si="74"/>
        <v>5225.3288017306049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3.3599999999999998E-2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1.581686650993681E-5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3.1675762212620633</v>
      </c>
      <c r="P235" s="94">
        <f t="shared" ca="1" si="67"/>
        <v>30.113025385881649</v>
      </c>
      <c r="Q235" s="94">
        <f t="shared" ca="1" si="68"/>
        <v>29.44328103156495</v>
      </c>
      <c r="R235" s="94">
        <f t="shared" ca="1" si="69"/>
        <v>2.9778153208723301</v>
      </c>
      <c r="S235" s="94">
        <f t="shared" ca="1" si="70"/>
        <v>3.1675762212620633</v>
      </c>
      <c r="T235" s="4">
        <f t="shared" ca="1" si="71"/>
        <v>5.010113025175212E-5</v>
      </c>
      <c r="U235" s="46">
        <f t="shared" ca="1" si="72"/>
        <v>1425.9908601430868</v>
      </c>
      <c r="V235" s="4">
        <f t="shared" ca="1" si="73"/>
        <v>2.2554707079273175E-2</v>
      </c>
      <c r="W235" s="13">
        <f t="shared" ca="1" si="74"/>
        <v>4478.8532586262327</v>
      </c>
      <c r="X235" s="4">
        <f t="shared" ca="1" si="75"/>
        <v>7.0841424109286608E-2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3.3599999999999998E-2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9.5859797029920154E-7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3.1675762212620633</v>
      </c>
      <c r="P236" s="94">
        <f t="shared" ca="1" si="67"/>
        <v>31.675762212620633</v>
      </c>
      <c r="Q236" s="94">
        <f t="shared" ca="1" si="68"/>
        <v>30.559521622092788</v>
      </c>
      <c r="R236" s="94">
        <f t="shared" ca="1" si="69"/>
        <v>3.1117641917356709</v>
      </c>
      <c r="S236" s="94">
        <f t="shared" ca="1" si="70"/>
        <v>3.1675762212620633</v>
      </c>
      <c r="T236" s="4">
        <f t="shared" ca="1" si="71"/>
        <v>3.0364321364698284E-6</v>
      </c>
      <c r="U236" s="46">
        <f t="shared" ca="1" si="72"/>
        <v>1413.9908601430868</v>
      </c>
      <c r="V236" s="4">
        <f t="shared" ca="1" si="73"/>
        <v>1.3554487685547851E-3</v>
      </c>
      <c r="W236" s="13">
        <f t="shared" ca="1" si="74"/>
        <v>3732.3777155218604</v>
      </c>
      <c r="X236" s="4">
        <f t="shared" ca="1" si="75"/>
        <v>3.5778497024892262E-3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3.3599999999999998E-2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2.4207019452000063E-8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3.1675762212620633</v>
      </c>
      <c r="P237" s="94">
        <f t="shared" ca="1" si="67"/>
        <v>31.675762212620633</v>
      </c>
      <c r="Q237" s="94">
        <f t="shared" ca="1" si="68"/>
        <v>31.675762212620633</v>
      </c>
      <c r="R237" s="94">
        <f t="shared" ca="1" si="69"/>
        <v>3.1675762212620633</v>
      </c>
      <c r="S237" s="94">
        <f t="shared" ca="1" si="70"/>
        <v>3.1675762212620633</v>
      </c>
      <c r="T237" s="4">
        <f t="shared" ca="1" si="71"/>
        <v>7.6677579203783622E-8</v>
      </c>
      <c r="U237" s="46">
        <f t="shared" ca="1" si="72"/>
        <v>1401.9908601430868</v>
      </c>
      <c r="V237" s="4">
        <f t="shared" ca="1" si="73"/>
        <v>3.3938020023010003E-5</v>
      </c>
      <c r="W237" s="13">
        <f t="shared" ca="1" si="74"/>
        <v>2985.9021724174886</v>
      </c>
      <c r="X237" s="4">
        <f t="shared" ca="1" si="75"/>
        <v>7.2279791969479394E-5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3.3599999999999998E-2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3.2602046400000112E-10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3.1675762212620633</v>
      </c>
      <c r="P238" s="94">
        <f t="shared" ca="1" si="67"/>
        <v>31.675762212620633</v>
      </c>
      <c r="Q238" s="94">
        <f t="shared" ca="1" si="68"/>
        <v>31.675762212620633</v>
      </c>
      <c r="R238" s="94">
        <f t="shared" ca="1" si="69"/>
        <v>3.1675762212620633</v>
      </c>
      <c r="S238" s="94">
        <f t="shared" ca="1" si="70"/>
        <v>3.1675762212620633</v>
      </c>
      <c r="T238" s="4">
        <f t="shared" ca="1" si="71"/>
        <v>1.0326946694112281E-9</v>
      </c>
      <c r="U238" s="46">
        <f t="shared" ca="1" si="72"/>
        <v>1389.9908601430868</v>
      </c>
      <c r="V238" s="4">
        <f t="shared" ca="1" si="73"/>
        <v>4.5316546517960983E-7</v>
      </c>
      <c r="W238" s="13">
        <f t="shared" ca="1" si="74"/>
        <v>2239.4266293131163</v>
      </c>
      <c r="X238" s="4">
        <f t="shared" ca="1" si="75"/>
        <v>7.3009890878262071E-7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3.3599999999999998E-2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2.4698520000000113E-12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3.1675762212620633</v>
      </c>
      <c r="P239" s="94">
        <f t="shared" ca="1" si="67"/>
        <v>31.675762212620633</v>
      </c>
      <c r="Q239" s="94">
        <f t="shared" ca="1" si="68"/>
        <v>31.675762212620633</v>
      </c>
      <c r="R239" s="94">
        <f t="shared" ca="1" si="69"/>
        <v>3.1675762212620633</v>
      </c>
      <c r="S239" s="94">
        <f t="shared" ca="1" si="70"/>
        <v>3.1675762212620633</v>
      </c>
      <c r="T239" s="4">
        <f t="shared" ca="1" si="71"/>
        <v>7.8234444652365859E-12</v>
      </c>
      <c r="U239" s="46">
        <f t="shared" ca="1" si="72"/>
        <v>1377.9908601430868</v>
      </c>
      <c r="V239" s="4">
        <f t="shared" ca="1" si="73"/>
        <v>3.4034334819061388E-9</v>
      </c>
      <c r="W239" s="13">
        <f t="shared" ca="1" si="74"/>
        <v>1492.9510862087443</v>
      </c>
      <c r="X239" s="4">
        <f t="shared" ca="1" si="75"/>
        <v>3.6873682261748563E-9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3.3599999999999998E-2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9.979200000000053E-15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3.1675762212620633</v>
      </c>
      <c r="P240" s="94">
        <f t="shared" ca="1" si="67"/>
        <v>31.675762212620633</v>
      </c>
      <c r="Q240" s="94">
        <f t="shared" ca="1" si="68"/>
        <v>31.675762212620633</v>
      </c>
      <c r="R240" s="94">
        <f t="shared" ca="1" si="69"/>
        <v>3.1675762212620633</v>
      </c>
      <c r="S240" s="94">
        <f t="shared" ca="1" si="70"/>
        <v>3.1675762212620633</v>
      </c>
      <c r="T240" s="4">
        <f t="shared" ca="1" si="71"/>
        <v>3.1609876627218548E-14</v>
      </c>
      <c r="U240" s="46">
        <f t="shared" ca="1" si="72"/>
        <v>1365.9908601430868</v>
      </c>
      <c r="V240" s="4">
        <f t="shared" ca="1" si="73"/>
        <v>1.3631495991539965E-11</v>
      </c>
      <c r="W240" s="13">
        <f t="shared" ca="1" si="74"/>
        <v>746.47554310437215</v>
      </c>
      <c r="X240" s="4">
        <f t="shared" ca="1" si="75"/>
        <v>7.4492287397471899E-12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3.3599999999999998E-2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1.6800000000000108E-17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12</v>
      </c>
      <c r="O241" s="94">
        <f t="shared" ca="1" si="66"/>
        <v>3.1675762212620633</v>
      </c>
      <c r="P241" s="94">
        <f t="shared" ca="1" si="67"/>
        <v>31.675762212620633</v>
      </c>
      <c r="Q241" s="94">
        <f t="shared" ca="1" si="68"/>
        <v>31.675762212620633</v>
      </c>
      <c r="R241" s="94">
        <f t="shared" ca="1" si="69"/>
        <v>3.1675762212620633</v>
      </c>
      <c r="S241" s="94">
        <f t="shared" ca="1" si="70"/>
        <v>3.1675762212620633</v>
      </c>
      <c r="T241" s="4">
        <f t="shared" ca="1" si="71"/>
        <v>5.3215280517203006E-17</v>
      </c>
      <c r="U241" s="46">
        <f t="shared" ca="1" si="72"/>
        <v>1353.9908601430868</v>
      </c>
      <c r="V241" s="4">
        <f t="shared" ca="1" si="73"/>
        <v>2.2747046450404005E-14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216</v>
      </c>
      <c r="M242" s="7">
        <f t="shared" ca="1" si="64"/>
        <v>784</v>
      </c>
      <c r="N242" s="44">
        <f t="shared" ca="1" si="65"/>
        <v>10</v>
      </c>
      <c r="O242" s="94">
        <f t="shared" ca="1" si="66"/>
        <v>2.6977946614468649</v>
      </c>
      <c r="P242" s="94">
        <f t="shared" ca="1" si="67"/>
        <v>26.977946614468642</v>
      </c>
      <c r="Q242" s="94">
        <f t="shared" ca="1" si="68"/>
        <v>26.977946614468642</v>
      </c>
      <c r="R242" s="94">
        <f t="shared" ca="1" si="69"/>
        <v>2.6977946614468644</v>
      </c>
      <c r="S242" s="94">
        <f t="shared" ca="1" si="70"/>
        <v>2.6977946614468649</v>
      </c>
      <c r="T242" s="4">
        <f t="shared" ca="1" si="71"/>
        <v>0</v>
      </c>
      <c r="U242" s="46">
        <f t="shared" ca="1" si="72"/>
        <v>1396.5575352769283</v>
      </c>
      <c r="V242" s="4">
        <f t="shared" ca="1" si="73"/>
        <v>0</v>
      </c>
      <c r="W242" s="13">
        <f t="shared" ca="1" si="74"/>
        <v>6610.5341889503397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204</v>
      </c>
      <c r="M243" s="7">
        <f t="shared" ca="1" si="64"/>
        <v>796</v>
      </c>
      <c r="N243" s="44">
        <f t="shared" ca="1" si="65"/>
        <v>10</v>
      </c>
      <c r="O243" s="94">
        <f t="shared" ca="1" si="66"/>
        <v>2.6977946614468649</v>
      </c>
      <c r="P243" s="94">
        <f t="shared" ca="1" si="67"/>
        <v>26.977946614468642</v>
      </c>
      <c r="Q243" s="94">
        <f t="shared" ca="1" si="68"/>
        <v>26.977946614468642</v>
      </c>
      <c r="R243" s="94">
        <f t="shared" ca="1" si="69"/>
        <v>2.6977946614468644</v>
      </c>
      <c r="S243" s="94">
        <f t="shared" ca="1" si="70"/>
        <v>2.6977946614468649</v>
      </c>
      <c r="T243" s="4">
        <f t="shared" ca="1" si="71"/>
        <v>0</v>
      </c>
      <c r="U243" s="46">
        <f t="shared" ca="1" si="72"/>
        <v>1384.5575352769283</v>
      </c>
      <c r="V243" s="4">
        <f t="shared" ca="1" si="73"/>
        <v>0</v>
      </c>
      <c r="W243" s="13">
        <f t="shared" ca="1" si="74"/>
        <v>5864.0586458459675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192</v>
      </c>
      <c r="M244" s="7">
        <f t="shared" ca="1" si="64"/>
        <v>808</v>
      </c>
      <c r="N244" s="44">
        <f t="shared" ca="1" si="65"/>
        <v>10</v>
      </c>
      <c r="O244" s="94">
        <f t="shared" ca="1" si="66"/>
        <v>2.6977946614468649</v>
      </c>
      <c r="P244" s="94">
        <f t="shared" ca="1" si="67"/>
        <v>26.977946614468642</v>
      </c>
      <c r="Q244" s="94">
        <f t="shared" ca="1" si="68"/>
        <v>26.977946614468642</v>
      </c>
      <c r="R244" s="94">
        <f t="shared" ca="1" si="69"/>
        <v>2.6977946614468644</v>
      </c>
      <c r="S244" s="94">
        <f t="shared" ca="1" si="70"/>
        <v>2.6977946614468649</v>
      </c>
      <c r="T244" s="4">
        <f t="shared" ca="1" si="71"/>
        <v>0</v>
      </c>
      <c r="U244" s="46">
        <f t="shared" ca="1" si="72"/>
        <v>1372.5575352769283</v>
      </c>
      <c r="V244" s="4">
        <f t="shared" ca="1" si="73"/>
        <v>0</v>
      </c>
      <c r="W244" s="13">
        <f t="shared" ca="1" si="74"/>
        <v>5117.5831027415952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180</v>
      </c>
      <c r="M245" s="7">
        <f t="shared" ca="1" si="64"/>
        <v>820</v>
      </c>
      <c r="N245" s="44">
        <f t="shared" ca="1" si="65"/>
        <v>10</v>
      </c>
      <c r="O245" s="94">
        <f t="shared" ca="1" si="66"/>
        <v>2.6977946614468649</v>
      </c>
      <c r="P245" s="94">
        <f t="shared" ca="1" si="67"/>
        <v>26.977946614468642</v>
      </c>
      <c r="Q245" s="94">
        <f t="shared" ca="1" si="68"/>
        <v>26.977946614468642</v>
      </c>
      <c r="R245" s="94">
        <f t="shared" ca="1" si="69"/>
        <v>2.6977946614468644</v>
      </c>
      <c r="S245" s="94">
        <f t="shared" ca="1" si="70"/>
        <v>2.6977946614468649</v>
      </c>
      <c r="T245" s="4">
        <f t="shared" ca="1" si="71"/>
        <v>0</v>
      </c>
      <c r="U245" s="46">
        <f t="shared" ca="1" si="72"/>
        <v>1360.5575352769283</v>
      </c>
      <c r="V245" s="4">
        <f t="shared" ca="1" si="73"/>
        <v>0</v>
      </c>
      <c r="W245" s="13">
        <f t="shared" ca="1" si="74"/>
        <v>4371.1075596372239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168</v>
      </c>
      <c r="M246" s="7">
        <f t="shared" ca="1" si="64"/>
        <v>832</v>
      </c>
      <c r="N246" s="44">
        <f t="shared" ca="1" si="65"/>
        <v>10</v>
      </c>
      <c r="O246" s="94">
        <f t="shared" ca="1" si="66"/>
        <v>2.6977946614468649</v>
      </c>
      <c r="P246" s="94">
        <f t="shared" ca="1" si="67"/>
        <v>26.977946614468642</v>
      </c>
      <c r="Q246" s="94">
        <f t="shared" ca="1" si="68"/>
        <v>26.977946614468642</v>
      </c>
      <c r="R246" s="94">
        <f t="shared" ca="1" si="69"/>
        <v>2.6977946614468644</v>
      </c>
      <c r="S246" s="94">
        <f t="shared" ca="1" si="70"/>
        <v>2.6977946614468649</v>
      </c>
      <c r="T246" s="4">
        <f t="shared" ca="1" si="71"/>
        <v>0</v>
      </c>
      <c r="U246" s="46">
        <f t="shared" ca="1" si="72"/>
        <v>1348.5575352769283</v>
      </c>
      <c r="V246" s="4">
        <f t="shared" ca="1" si="73"/>
        <v>0</v>
      </c>
      <c r="W246" s="13">
        <f t="shared" ca="1" si="74"/>
        <v>3624.6320165328516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156</v>
      </c>
      <c r="M247" s="7">
        <f t="shared" ca="1" si="64"/>
        <v>844</v>
      </c>
      <c r="N247" s="44">
        <f t="shared" ca="1" si="65"/>
        <v>11</v>
      </c>
      <c r="O247" s="94">
        <f t="shared" ca="1" si="66"/>
        <v>2.9443281031564954</v>
      </c>
      <c r="P247" s="94">
        <f t="shared" ca="1" si="67"/>
        <v>27.717546939597536</v>
      </c>
      <c r="Q247" s="94">
        <f t="shared" ca="1" si="68"/>
        <v>26.977946614468642</v>
      </c>
      <c r="R247" s="94">
        <f t="shared" ca="1" si="69"/>
        <v>2.7347746777033088</v>
      </c>
      <c r="S247" s="94">
        <f t="shared" ca="1" si="70"/>
        <v>2.9443281031564954</v>
      </c>
      <c r="T247" s="4">
        <f t="shared" ca="1" si="71"/>
        <v>0</v>
      </c>
      <c r="U247" s="46">
        <f t="shared" ca="1" si="72"/>
        <v>1427.5724199463441</v>
      </c>
      <c r="V247" s="4">
        <f t="shared" ca="1" si="73"/>
        <v>0</v>
      </c>
      <c r="W247" s="13">
        <f t="shared" ca="1" si="74"/>
        <v>2878.1564734284793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144</v>
      </c>
      <c r="M248" s="7">
        <f t="shared" ca="1" si="64"/>
        <v>856</v>
      </c>
      <c r="N248" s="44">
        <f t="shared" ca="1" si="65"/>
        <v>11</v>
      </c>
      <c r="O248" s="94">
        <f t="shared" ca="1" si="66"/>
        <v>2.9443281031564954</v>
      </c>
      <c r="P248" s="94">
        <f t="shared" ca="1" si="67"/>
        <v>29.44328103156495</v>
      </c>
      <c r="Q248" s="94">
        <f t="shared" ca="1" si="68"/>
        <v>28.210613823016796</v>
      </c>
      <c r="R248" s="94">
        <f t="shared" ca="1" si="69"/>
        <v>2.8826947427290874</v>
      </c>
      <c r="S248" s="94">
        <f t="shared" ca="1" si="70"/>
        <v>2.9443281031564954</v>
      </c>
      <c r="T248" s="4">
        <f t="shared" ca="1" si="71"/>
        <v>0</v>
      </c>
      <c r="U248" s="46">
        <f t="shared" ca="1" si="72"/>
        <v>1415.5724199463441</v>
      </c>
      <c r="V248" s="4">
        <f t="shared" ca="1" si="73"/>
        <v>0</v>
      </c>
      <c r="W248" s="13">
        <f t="shared" ca="1" si="74"/>
        <v>2131.6809303241075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132</v>
      </c>
      <c r="M249" s="7">
        <f t="shared" ca="1" si="64"/>
        <v>868</v>
      </c>
      <c r="N249" s="44">
        <f t="shared" ca="1" si="65"/>
        <v>11</v>
      </c>
      <c r="O249" s="94">
        <f t="shared" ca="1" si="66"/>
        <v>2.9443281031564954</v>
      </c>
      <c r="P249" s="94">
        <f t="shared" ca="1" si="67"/>
        <v>29.44328103156495</v>
      </c>
      <c r="Q249" s="94">
        <f t="shared" ca="1" si="68"/>
        <v>29.44328103156495</v>
      </c>
      <c r="R249" s="94">
        <f t="shared" ca="1" si="69"/>
        <v>2.944328103156495</v>
      </c>
      <c r="S249" s="94">
        <f t="shared" ca="1" si="70"/>
        <v>2.9443281031564954</v>
      </c>
      <c r="T249" s="4">
        <f t="shared" ca="1" si="71"/>
        <v>0</v>
      </c>
      <c r="U249" s="46">
        <f t="shared" ca="1" si="72"/>
        <v>1403.5724199463441</v>
      </c>
      <c r="V249" s="4">
        <f t="shared" ca="1" si="73"/>
        <v>0</v>
      </c>
      <c r="W249" s="13">
        <f t="shared" ca="1" si="74"/>
        <v>1385.2053872197353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150</v>
      </c>
      <c r="M250" s="7">
        <f t="shared" ca="1" si="64"/>
        <v>850</v>
      </c>
      <c r="N250" s="44">
        <f t="shared" ca="1" si="65"/>
        <v>11</v>
      </c>
      <c r="O250" s="94">
        <f t="shared" ca="1" si="66"/>
        <v>2.9443281031564954</v>
      </c>
      <c r="P250" s="94">
        <f t="shared" ca="1" si="67"/>
        <v>29.19674758985532</v>
      </c>
      <c r="Q250" s="94">
        <f t="shared" ca="1" si="68"/>
        <v>26.977946614468642</v>
      </c>
      <c r="R250" s="94">
        <f t="shared" ca="1" si="69"/>
        <v>2.8087347102161981</v>
      </c>
      <c r="S250" s="94">
        <f t="shared" ca="1" si="70"/>
        <v>2.9443281031564954</v>
      </c>
      <c r="T250" s="4">
        <f t="shared" ca="1" si="71"/>
        <v>0</v>
      </c>
      <c r="U250" s="46">
        <f t="shared" ca="1" si="72"/>
        <v>1421.5724199463441</v>
      </c>
      <c r="V250" s="4">
        <f t="shared" ca="1" si="73"/>
        <v>0</v>
      </c>
      <c r="W250" s="13">
        <f t="shared" ca="1" si="74"/>
        <v>6046.4518991454142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138</v>
      </c>
      <c r="M251" s="7">
        <f t="shared" ca="1" si="64"/>
        <v>862</v>
      </c>
      <c r="N251" s="44">
        <f t="shared" ca="1" si="65"/>
        <v>11</v>
      </c>
      <c r="O251" s="94">
        <f t="shared" ca="1" si="66"/>
        <v>2.9443281031564954</v>
      </c>
      <c r="P251" s="94">
        <f t="shared" ca="1" si="67"/>
        <v>29.44328103156495</v>
      </c>
      <c r="Q251" s="94">
        <f t="shared" ca="1" si="68"/>
        <v>29.44328103156495</v>
      </c>
      <c r="R251" s="94">
        <f t="shared" ca="1" si="69"/>
        <v>2.944328103156495</v>
      </c>
      <c r="S251" s="94">
        <f t="shared" ca="1" si="70"/>
        <v>2.9443281031564954</v>
      </c>
      <c r="T251" s="4">
        <f t="shared" ca="1" si="71"/>
        <v>0</v>
      </c>
      <c r="U251" s="46">
        <f t="shared" ca="1" si="72"/>
        <v>1409.5724199463441</v>
      </c>
      <c r="V251" s="4">
        <f t="shared" ca="1" si="73"/>
        <v>0</v>
      </c>
      <c r="W251" s="13">
        <f t="shared" ca="1" si="74"/>
        <v>5299.976356041042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126</v>
      </c>
      <c r="M252" s="7">
        <f t="shared" ca="1" si="64"/>
        <v>874</v>
      </c>
      <c r="N252" s="44">
        <f t="shared" ca="1" si="65"/>
        <v>11</v>
      </c>
      <c r="O252" s="94">
        <f t="shared" ca="1" si="66"/>
        <v>2.9443281031564954</v>
      </c>
      <c r="P252" s="94">
        <f t="shared" ca="1" si="67"/>
        <v>29.44328103156495</v>
      </c>
      <c r="Q252" s="94">
        <f t="shared" ca="1" si="68"/>
        <v>29.44328103156495</v>
      </c>
      <c r="R252" s="94">
        <f t="shared" ca="1" si="69"/>
        <v>2.944328103156495</v>
      </c>
      <c r="S252" s="94">
        <f t="shared" ca="1" si="70"/>
        <v>2.9443281031564954</v>
      </c>
      <c r="T252" s="4">
        <f t="shared" ca="1" si="71"/>
        <v>0</v>
      </c>
      <c r="U252" s="46">
        <f t="shared" ca="1" si="72"/>
        <v>1397.5724199463441</v>
      </c>
      <c r="V252" s="4">
        <f t="shared" ca="1" si="73"/>
        <v>0</v>
      </c>
      <c r="W252" s="13">
        <f t="shared" ca="1" si="74"/>
        <v>4553.5008129366697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11</v>
      </c>
      <c r="O253" s="94">
        <f t="shared" ca="1" si="66"/>
        <v>2.9443281031564954</v>
      </c>
      <c r="P253" s="94">
        <f t="shared" ca="1" si="67"/>
        <v>29.44328103156495</v>
      </c>
      <c r="Q253" s="94">
        <f t="shared" ca="1" si="68"/>
        <v>29.44328103156495</v>
      </c>
      <c r="R253" s="94">
        <f t="shared" ca="1" si="69"/>
        <v>2.944328103156495</v>
      </c>
      <c r="S253" s="94">
        <f t="shared" ca="1" si="70"/>
        <v>2.9443281031564954</v>
      </c>
      <c r="T253" s="4">
        <f t="shared" ca="1" si="71"/>
        <v>0</v>
      </c>
      <c r="U253" s="46">
        <f t="shared" ca="1" si="72"/>
        <v>1385.5724199463441</v>
      </c>
      <c r="V253" s="4">
        <f t="shared" ca="1" si="73"/>
        <v>0</v>
      </c>
      <c r="W253" s="13">
        <f t="shared" ca="1" si="74"/>
        <v>3807.0252698322979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102</v>
      </c>
      <c r="M254" s="7">
        <f t="shared" ca="1" si="64"/>
        <v>898</v>
      </c>
      <c r="N254" s="44">
        <f t="shared" ca="1" si="65"/>
        <v>11</v>
      </c>
      <c r="O254" s="94">
        <f t="shared" ca="1" si="66"/>
        <v>2.9443281031564954</v>
      </c>
      <c r="P254" s="94">
        <f t="shared" ca="1" si="67"/>
        <v>29.44328103156495</v>
      </c>
      <c r="Q254" s="94">
        <f t="shared" ca="1" si="68"/>
        <v>29.44328103156495</v>
      </c>
      <c r="R254" s="94">
        <f t="shared" ca="1" si="69"/>
        <v>2.944328103156495</v>
      </c>
      <c r="S254" s="94">
        <f t="shared" ca="1" si="70"/>
        <v>2.9443281031564954</v>
      </c>
      <c r="T254" s="4">
        <f t="shared" ca="1" si="71"/>
        <v>0</v>
      </c>
      <c r="U254" s="46">
        <f t="shared" ca="1" si="72"/>
        <v>1373.5724199463441</v>
      </c>
      <c r="V254" s="4">
        <f t="shared" ca="1" si="73"/>
        <v>0</v>
      </c>
      <c r="W254" s="13">
        <f t="shared" ca="1" si="74"/>
        <v>3060.5497267279256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90</v>
      </c>
      <c r="M255" s="7">
        <f t="shared" ca="1" si="64"/>
        <v>910</v>
      </c>
      <c r="N255" s="44">
        <f t="shared" ca="1" si="65"/>
        <v>11</v>
      </c>
      <c r="O255" s="94">
        <f t="shared" ca="1" si="66"/>
        <v>2.9443281031564954</v>
      </c>
      <c r="P255" s="94">
        <f t="shared" ca="1" si="67"/>
        <v>29.44328103156495</v>
      </c>
      <c r="Q255" s="94">
        <f t="shared" ca="1" si="68"/>
        <v>29.44328103156495</v>
      </c>
      <c r="R255" s="94">
        <f t="shared" ca="1" si="69"/>
        <v>2.944328103156495</v>
      </c>
      <c r="S255" s="94">
        <f t="shared" ca="1" si="70"/>
        <v>2.9443281031564954</v>
      </c>
      <c r="T255" s="4">
        <f t="shared" ca="1" si="71"/>
        <v>0</v>
      </c>
      <c r="U255" s="46">
        <f t="shared" ca="1" si="72"/>
        <v>1361.5724199463441</v>
      </c>
      <c r="V255" s="4">
        <f t="shared" ca="1" si="73"/>
        <v>0</v>
      </c>
      <c r="W255" s="13">
        <f t="shared" ca="1" si="74"/>
        <v>2314.0741836235538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78</v>
      </c>
      <c r="M256" s="7">
        <f t="shared" ca="1" si="64"/>
        <v>922</v>
      </c>
      <c r="N256" s="44">
        <f t="shared" ca="1" si="65"/>
        <v>11</v>
      </c>
      <c r="O256" s="94">
        <f t="shared" ca="1" si="66"/>
        <v>2.9443281031564954</v>
      </c>
      <c r="P256" s="94">
        <f t="shared" ca="1" si="67"/>
        <v>29.44328103156495</v>
      </c>
      <c r="Q256" s="94">
        <f t="shared" ca="1" si="68"/>
        <v>29.44328103156495</v>
      </c>
      <c r="R256" s="94">
        <f t="shared" ca="1" si="69"/>
        <v>2.944328103156495</v>
      </c>
      <c r="S256" s="94">
        <f t="shared" ca="1" si="70"/>
        <v>2.9443281031564954</v>
      </c>
      <c r="T256" s="4">
        <f t="shared" ca="1" si="71"/>
        <v>0</v>
      </c>
      <c r="U256" s="46">
        <f t="shared" ca="1" si="72"/>
        <v>1349.5724199463441</v>
      </c>
      <c r="V256" s="4">
        <f t="shared" ca="1" si="73"/>
        <v>0</v>
      </c>
      <c r="W256" s="13">
        <f t="shared" ca="1" si="74"/>
        <v>1567.5986405191816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66</v>
      </c>
      <c r="M257" s="7">
        <f t="shared" ca="1" si="64"/>
        <v>934</v>
      </c>
      <c r="N257" s="44">
        <f t="shared" ca="1" si="65"/>
        <v>12</v>
      </c>
      <c r="O257" s="94">
        <f t="shared" ca="1" si="66"/>
        <v>3.1675762212620633</v>
      </c>
      <c r="P257" s="94">
        <f t="shared" ca="1" si="67"/>
        <v>31.452514094515067</v>
      </c>
      <c r="Q257" s="94">
        <f t="shared" ca="1" si="68"/>
        <v>29.44328103156495</v>
      </c>
      <c r="R257" s="94">
        <f t="shared" ca="1" si="69"/>
        <v>3.0447897563040009</v>
      </c>
      <c r="S257" s="94">
        <f t="shared" ca="1" si="70"/>
        <v>3.1675762212620633</v>
      </c>
      <c r="T257" s="4">
        <f t="shared" ca="1" si="71"/>
        <v>0</v>
      </c>
      <c r="U257" s="46">
        <f t="shared" ca="1" si="72"/>
        <v>1419.9908601430868</v>
      </c>
      <c r="V257" s="4">
        <f t="shared" ca="1" si="73"/>
        <v>0</v>
      </c>
      <c r="W257" s="13">
        <f t="shared" ca="1" si="74"/>
        <v>821.12309741480942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150</v>
      </c>
      <c r="M258" s="7">
        <f t="shared" ca="1" si="64"/>
        <v>850</v>
      </c>
      <c r="N258" s="44">
        <f t="shared" ca="1" si="65"/>
        <v>11</v>
      </c>
      <c r="O258" s="94">
        <f t="shared" ca="1" si="66"/>
        <v>2.9443281031564954</v>
      </c>
      <c r="P258" s="94">
        <f t="shared" ca="1" si="67"/>
        <v>29.19674758985532</v>
      </c>
      <c r="Q258" s="94">
        <f t="shared" ca="1" si="68"/>
        <v>26.977946614468642</v>
      </c>
      <c r="R258" s="94">
        <f t="shared" ca="1" si="69"/>
        <v>2.8087347102161981</v>
      </c>
      <c r="S258" s="94">
        <f t="shared" ca="1" si="70"/>
        <v>2.9443281031564954</v>
      </c>
      <c r="T258" s="4">
        <f t="shared" ca="1" si="71"/>
        <v>0</v>
      </c>
      <c r="U258" s="46">
        <f t="shared" ca="1" si="72"/>
        <v>1421.5724199463441</v>
      </c>
      <c r="V258" s="4">
        <f t="shared" ca="1" si="73"/>
        <v>0</v>
      </c>
      <c r="W258" s="13">
        <f t="shared" ca="1" si="74"/>
        <v>5789.4110915355304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138</v>
      </c>
      <c r="M259" s="7">
        <f t="shared" ca="1" si="64"/>
        <v>862</v>
      </c>
      <c r="N259" s="44">
        <f t="shared" ca="1" si="65"/>
        <v>11</v>
      </c>
      <c r="O259" s="94">
        <f t="shared" ca="1" si="66"/>
        <v>2.9443281031564954</v>
      </c>
      <c r="P259" s="94">
        <f t="shared" ca="1" si="67"/>
        <v>29.44328103156495</v>
      </c>
      <c r="Q259" s="94">
        <f t="shared" ca="1" si="68"/>
        <v>29.44328103156495</v>
      </c>
      <c r="R259" s="94">
        <f t="shared" ca="1" si="69"/>
        <v>2.944328103156495</v>
      </c>
      <c r="S259" s="94">
        <f t="shared" ca="1" si="70"/>
        <v>2.9443281031564954</v>
      </c>
      <c r="T259" s="4">
        <f t="shared" ca="1" si="71"/>
        <v>0</v>
      </c>
      <c r="U259" s="46">
        <f t="shared" ca="1" si="72"/>
        <v>1409.5724199463441</v>
      </c>
      <c r="V259" s="4">
        <f t="shared" ca="1" si="73"/>
        <v>0</v>
      </c>
      <c r="W259" s="13">
        <f t="shared" ca="1" si="74"/>
        <v>5042.9355484311582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126</v>
      </c>
      <c r="M260" s="7">
        <f t="shared" ca="1" si="64"/>
        <v>874</v>
      </c>
      <c r="N260" s="44">
        <f t="shared" ca="1" si="65"/>
        <v>11</v>
      </c>
      <c r="O260" s="94">
        <f t="shared" ca="1" si="66"/>
        <v>2.9443281031564954</v>
      </c>
      <c r="P260" s="94">
        <f t="shared" ca="1" si="67"/>
        <v>29.44328103156495</v>
      </c>
      <c r="Q260" s="94">
        <f t="shared" ca="1" si="68"/>
        <v>29.44328103156495</v>
      </c>
      <c r="R260" s="94">
        <f t="shared" ca="1" si="69"/>
        <v>2.944328103156495</v>
      </c>
      <c r="S260" s="94">
        <f t="shared" ca="1" si="70"/>
        <v>2.9443281031564954</v>
      </c>
      <c r="T260" s="4">
        <f t="shared" ca="1" si="71"/>
        <v>0</v>
      </c>
      <c r="U260" s="46">
        <f t="shared" ca="1" si="72"/>
        <v>1397.5724199463441</v>
      </c>
      <c r="V260" s="4">
        <f t="shared" ca="1" si="73"/>
        <v>0</v>
      </c>
      <c r="W260" s="13">
        <f t="shared" ca="1" si="74"/>
        <v>4296.4600053267859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11</v>
      </c>
      <c r="O261" s="94">
        <f t="shared" ca="1" si="66"/>
        <v>2.9443281031564954</v>
      </c>
      <c r="P261" s="94">
        <f t="shared" ca="1" si="67"/>
        <v>29.44328103156495</v>
      </c>
      <c r="Q261" s="94">
        <f t="shared" ca="1" si="68"/>
        <v>29.44328103156495</v>
      </c>
      <c r="R261" s="94">
        <f t="shared" ca="1" si="69"/>
        <v>2.944328103156495</v>
      </c>
      <c r="S261" s="94">
        <f t="shared" ca="1" si="70"/>
        <v>2.9443281031564954</v>
      </c>
      <c r="T261" s="4">
        <f t="shared" ca="1" si="71"/>
        <v>0</v>
      </c>
      <c r="U261" s="46">
        <f t="shared" ca="1" si="72"/>
        <v>1385.5724199463441</v>
      </c>
      <c r="V261" s="4">
        <f t="shared" ca="1" si="73"/>
        <v>0</v>
      </c>
      <c r="W261" s="13">
        <f t="shared" ca="1" si="74"/>
        <v>3549.9844622224145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102</v>
      </c>
      <c r="M262" s="7">
        <f t="shared" ca="1" si="64"/>
        <v>898</v>
      </c>
      <c r="N262" s="44">
        <f t="shared" ca="1" si="65"/>
        <v>11</v>
      </c>
      <c r="O262" s="94">
        <f t="shared" ca="1" si="66"/>
        <v>2.9443281031564954</v>
      </c>
      <c r="P262" s="94">
        <f t="shared" ca="1" si="67"/>
        <v>29.44328103156495</v>
      </c>
      <c r="Q262" s="94">
        <f t="shared" ca="1" si="68"/>
        <v>29.44328103156495</v>
      </c>
      <c r="R262" s="94">
        <f t="shared" ca="1" si="69"/>
        <v>2.944328103156495</v>
      </c>
      <c r="S262" s="94">
        <f t="shared" ca="1" si="70"/>
        <v>2.9443281031564954</v>
      </c>
      <c r="T262" s="4">
        <f t="shared" ca="1" si="71"/>
        <v>0</v>
      </c>
      <c r="U262" s="46">
        <f t="shared" ca="1" si="72"/>
        <v>1373.5724199463441</v>
      </c>
      <c r="V262" s="4">
        <f t="shared" ca="1" si="73"/>
        <v>0</v>
      </c>
      <c r="W262" s="13">
        <f t="shared" ca="1" si="74"/>
        <v>2803.5089191180423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90</v>
      </c>
      <c r="M263" s="7">
        <f t="shared" ca="1" si="64"/>
        <v>910</v>
      </c>
      <c r="N263" s="44">
        <f t="shared" ca="1" si="65"/>
        <v>11</v>
      </c>
      <c r="O263" s="94">
        <f t="shared" ca="1" si="66"/>
        <v>2.9443281031564954</v>
      </c>
      <c r="P263" s="94">
        <f t="shared" ca="1" si="67"/>
        <v>29.44328103156495</v>
      </c>
      <c r="Q263" s="94">
        <f t="shared" ca="1" si="68"/>
        <v>29.44328103156495</v>
      </c>
      <c r="R263" s="94">
        <f t="shared" ca="1" si="69"/>
        <v>2.944328103156495</v>
      </c>
      <c r="S263" s="94">
        <f t="shared" ca="1" si="70"/>
        <v>2.9443281031564954</v>
      </c>
      <c r="T263" s="4">
        <f t="shared" ca="1" si="71"/>
        <v>0</v>
      </c>
      <c r="U263" s="46">
        <f t="shared" ca="1" si="72"/>
        <v>1361.5724199463441</v>
      </c>
      <c r="V263" s="4">
        <f t="shared" ca="1" si="73"/>
        <v>0</v>
      </c>
      <c r="W263" s="13">
        <f t="shared" ca="1" si="74"/>
        <v>2057.03337601367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78</v>
      </c>
      <c r="M264" s="7">
        <f t="shared" ca="1" si="64"/>
        <v>922</v>
      </c>
      <c r="N264" s="44">
        <f t="shared" ca="1" si="65"/>
        <v>11</v>
      </c>
      <c r="O264" s="94">
        <f t="shared" ca="1" si="66"/>
        <v>2.9443281031564954</v>
      </c>
      <c r="P264" s="94">
        <f t="shared" ca="1" si="67"/>
        <v>29.44328103156495</v>
      </c>
      <c r="Q264" s="94">
        <f t="shared" ca="1" si="68"/>
        <v>29.44328103156495</v>
      </c>
      <c r="R264" s="94">
        <f t="shared" ca="1" si="69"/>
        <v>2.944328103156495</v>
      </c>
      <c r="S264" s="94">
        <f t="shared" ca="1" si="70"/>
        <v>2.9443281031564954</v>
      </c>
      <c r="T264" s="4">
        <f t="shared" ca="1" si="71"/>
        <v>0</v>
      </c>
      <c r="U264" s="46">
        <f t="shared" ca="1" si="72"/>
        <v>1349.5724199463441</v>
      </c>
      <c r="V264" s="4">
        <f t="shared" ca="1" si="73"/>
        <v>0</v>
      </c>
      <c r="W264" s="13">
        <f t="shared" ca="1" si="74"/>
        <v>1310.5578329092982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66</v>
      </c>
      <c r="M265" s="7">
        <f t="shared" ca="1" si="64"/>
        <v>934</v>
      </c>
      <c r="N265" s="44">
        <f t="shared" ca="1" si="65"/>
        <v>12</v>
      </c>
      <c r="O265" s="94">
        <f t="shared" ca="1" si="66"/>
        <v>3.1675762212620633</v>
      </c>
      <c r="P265" s="94">
        <f t="shared" ca="1" si="67"/>
        <v>31.452514094515067</v>
      </c>
      <c r="Q265" s="94">
        <f t="shared" ca="1" si="68"/>
        <v>29.44328103156495</v>
      </c>
      <c r="R265" s="94">
        <f t="shared" ca="1" si="69"/>
        <v>3.0447897563040009</v>
      </c>
      <c r="S265" s="94">
        <f t="shared" ca="1" si="70"/>
        <v>3.1675762212620633</v>
      </c>
      <c r="T265" s="4">
        <f t="shared" ca="1" si="71"/>
        <v>0</v>
      </c>
      <c r="U265" s="46">
        <f t="shared" ca="1" si="72"/>
        <v>1419.9908601430868</v>
      </c>
      <c r="V265" s="4">
        <f t="shared" ca="1" si="73"/>
        <v>0</v>
      </c>
      <c r="W265" s="13">
        <f t="shared" ca="1" si="74"/>
        <v>564.08228980492595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11</v>
      </c>
      <c r="O266" s="94">
        <f t="shared" ca="1" si="66"/>
        <v>2.9443281031564954</v>
      </c>
      <c r="P266" s="94">
        <f t="shared" ca="1" si="67"/>
        <v>29.44328103156495</v>
      </c>
      <c r="Q266" s="94">
        <f t="shared" ca="1" si="68"/>
        <v>29.44328103156495</v>
      </c>
      <c r="R266" s="94">
        <f t="shared" ca="1" si="69"/>
        <v>2.944328103156495</v>
      </c>
      <c r="S266" s="94">
        <f t="shared" ca="1" si="70"/>
        <v>2.9443281031564954</v>
      </c>
      <c r="T266" s="4">
        <f t="shared" ca="1" si="71"/>
        <v>0</v>
      </c>
      <c r="U266" s="46">
        <f t="shared" ca="1" si="72"/>
        <v>1355.5724199463441</v>
      </c>
      <c r="V266" s="4">
        <f t="shared" ca="1" si="73"/>
        <v>0</v>
      </c>
      <c r="W266" s="13">
        <f t="shared" ca="1" si="74"/>
        <v>5225.3288017306049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3.1675762212620633</v>
      </c>
      <c r="P267" s="94">
        <f t="shared" ca="1" si="67"/>
        <v>30.113025385881649</v>
      </c>
      <c r="Q267" s="94">
        <f t="shared" ca="1" si="68"/>
        <v>29.44328103156495</v>
      </c>
      <c r="R267" s="94">
        <f t="shared" ca="1" si="69"/>
        <v>2.9778153208723301</v>
      </c>
      <c r="S267" s="94">
        <f t="shared" ca="1" si="70"/>
        <v>3.1675762212620633</v>
      </c>
      <c r="T267" s="4">
        <f t="shared" ca="1" si="71"/>
        <v>0</v>
      </c>
      <c r="U267" s="46">
        <f t="shared" ca="1" si="72"/>
        <v>1425.9908601430868</v>
      </c>
      <c r="V267" s="4">
        <f t="shared" ca="1" si="73"/>
        <v>0</v>
      </c>
      <c r="W267" s="13">
        <f t="shared" ca="1" si="74"/>
        <v>4478.8532586262327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3.1675762212620633</v>
      </c>
      <c r="P268" s="94">
        <f t="shared" ca="1" si="67"/>
        <v>31.675762212620633</v>
      </c>
      <c r="Q268" s="94">
        <f t="shared" ca="1" si="68"/>
        <v>30.559521622092788</v>
      </c>
      <c r="R268" s="94">
        <f t="shared" ca="1" si="69"/>
        <v>3.1117641917356709</v>
      </c>
      <c r="S268" s="94">
        <f t="shared" ca="1" si="70"/>
        <v>3.1675762212620633</v>
      </c>
      <c r="T268" s="4">
        <f t="shared" ca="1" si="71"/>
        <v>0</v>
      </c>
      <c r="U268" s="46">
        <f t="shared" ca="1" si="72"/>
        <v>1413.9908601430868</v>
      </c>
      <c r="V268" s="4">
        <f t="shared" ca="1" si="73"/>
        <v>0</v>
      </c>
      <c r="W268" s="13">
        <f t="shared" ca="1" si="74"/>
        <v>3732.3777155218604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3.1675762212620633</v>
      </c>
      <c r="P269" s="94">
        <f t="shared" ca="1" si="67"/>
        <v>31.675762212620633</v>
      </c>
      <c r="Q269" s="94">
        <f t="shared" ca="1" si="68"/>
        <v>31.675762212620633</v>
      </c>
      <c r="R269" s="94">
        <f t="shared" ca="1" si="69"/>
        <v>3.1675762212620633</v>
      </c>
      <c r="S269" s="94">
        <f t="shared" ca="1" si="70"/>
        <v>3.1675762212620633</v>
      </c>
      <c r="T269" s="4">
        <f t="shared" ca="1" si="71"/>
        <v>0</v>
      </c>
      <c r="U269" s="46">
        <f t="shared" ca="1" si="72"/>
        <v>1401.9908601430868</v>
      </c>
      <c r="V269" s="4">
        <f t="shared" ca="1" si="73"/>
        <v>0</v>
      </c>
      <c r="W269" s="13">
        <f t="shared" ca="1" si="74"/>
        <v>2985.9021724174886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3.1675762212620633</v>
      </c>
      <c r="P270" s="94">
        <f t="shared" ca="1" si="67"/>
        <v>31.675762212620633</v>
      </c>
      <c r="Q270" s="94">
        <f t="shared" ca="1" si="68"/>
        <v>31.675762212620633</v>
      </c>
      <c r="R270" s="94">
        <f t="shared" ca="1" si="69"/>
        <v>3.1675762212620633</v>
      </c>
      <c r="S270" s="94">
        <f t="shared" ca="1" si="70"/>
        <v>3.1675762212620633</v>
      </c>
      <c r="T270" s="4">
        <f t="shared" ca="1" si="71"/>
        <v>0</v>
      </c>
      <c r="U270" s="46">
        <f t="shared" ca="1" si="72"/>
        <v>1389.9908601430868</v>
      </c>
      <c r="V270" s="4">
        <f t="shared" ca="1" si="73"/>
        <v>0</v>
      </c>
      <c r="W270" s="13">
        <f t="shared" ca="1" si="74"/>
        <v>2239.4266293131163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3.1675762212620633</v>
      </c>
      <c r="P271" s="94">
        <f t="shared" ca="1" si="67"/>
        <v>31.675762212620633</v>
      </c>
      <c r="Q271" s="94">
        <f t="shared" ca="1" si="68"/>
        <v>31.675762212620633</v>
      </c>
      <c r="R271" s="94">
        <f t="shared" ca="1" si="69"/>
        <v>3.1675762212620633</v>
      </c>
      <c r="S271" s="94">
        <f t="shared" ca="1" si="70"/>
        <v>3.1675762212620633</v>
      </c>
      <c r="T271" s="4">
        <f t="shared" ca="1" si="71"/>
        <v>0</v>
      </c>
      <c r="U271" s="46">
        <f t="shared" ca="1" si="72"/>
        <v>1377.9908601430868</v>
      </c>
      <c r="V271" s="4">
        <f t="shared" ca="1" si="73"/>
        <v>0</v>
      </c>
      <c r="W271" s="13">
        <f t="shared" ca="1" si="74"/>
        <v>1492.9510862087443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3.1675762212620633</v>
      </c>
      <c r="P272" s="94">
        <f t="shared" ca="1" si="67"/>
        <v>31.675762212620633</v>
      </c>
      <c r="Q272" s="94">
        <f t="shared" ca="1" si="68"/>
        <v>31.675762212620633</v>
      </c>
      <c r="R272" s="94">
        <f t="shared" ca="1" si="69"/>
        <v>3.1675762212620633</v>
      </c>
      <c r="S272" s="94">
        <f t="shared" ca="1" si="70"/>
        <v>3.1675762212620633</v>
      </c>
      <c r="T272" s="4">
        <f t="shared" ca="1" si="71"/>
        <v>0</v>
      </c>
      <c r="U272" s="46">
        <f t="shared" ca="1" si="72"/>
        <v>1365.9908601430868</v>
      </c>
      <c r="V272" s="4">
        <f t="shared" ca="1" si="73"/>
        <v>0</v>
      </c>
      <c r="W272" s="13">
        <f t="shared" ca="1" si="74"/>
        <v>746.47554310437215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12</v>
      </c>
      <c r="O273" s="94">
        <f t="shared" ca="1" si="66"/>
        <v>3.1675762212620633</v>
      </c>
      <c r="P273" s="94">
        <f t="shared" ca="1" si="67"/>
        <v>31.675762212620633</v>
      </c>
      <c r="Q273" s="94">
        <f t="shared" ca="1" si="68"/>
        <v>31.675762212620633</v>
      </c>
      <c r="R273" s="94">
        <f t="shared" ca="1" si="69"/>
        <v>3.1675762212620633</v>
      </c>
      <c r="S273" s="94">
        <f t="shared" ca="1" si="70"/>
        <v>3.1675762212620633</v>
      </c>
      <c r="T273" s="4">
        <f t="shared" ca="1" si="71"/>
        <v>0</v>
      </c>
      <c r="U273" s="46">
        <f t="shared" ca="1" si="72"/>
        <v>1353.9908601430868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0.1008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216</v>
      </c>
      <c r="M274" s="7">
        <f t="shared" ref="M274:M337" ca="1" si="83">MAX(Set1MinTP-(L274+Set1Regain), 0)</f>
        <v>784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2.6977946614468649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26.977946614468642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26.977946614468642</v>
      </c>
      <c r="R274" s="94">
        <f t="shared" ref="R274:R337" ca="1" si="88">(P274+Q274)/20</f>
        <v>2.6977946614468644</v>
      </c>
      <c r="S274" s="94">
        <f t="shared" ref="S274:S337" ca="1" si="89">R274*Set1ConserveTP + O274*(1-Set1ConserveTP)</f>
        <v>2.6977946614468649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1396.5575352769283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6610.5341889503397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0.1008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8.9254577715573352E-2</v>
      </c>
      <c r="L275" s="13">
        <f t="shared" ca="1" si="82"/>
        <v>204</v>
      </c>
      <c r="M275" s="7">
        <f t="shared" ca="1" si="83"/>
        <v>796</v>
      </c>
      <c r="N275" s="44">
        <f t="shared" ca="1" si="84"/>
        <v>10</v>
      </c>
      <c r="O275" s="94">
        <f t="shared" ca="1" si="85"/>
        <v>2.6977946614468649</v>
      </c>
      <c r="P275" s="94">
        <f t="shared" ca="1" si="86"/>
        <v>26.977946614468642</v>
      </c>
      <c r="Q275" s="94">
        <f t="shared" ca="1" si="87"/>
        <v>26.977946614468642</v>
      </c>
      <c r="R275" s="94">
        <f t="shared" ca="1" si="88"/>
        <v>2.6977946614468644</v>
      </c>
      <c r="S275" s="94">
        <f t="shared" ca="1" si="89"/>
        <v>2.6977946614468649</v>
      </c>
      <c r="T275" s="4">
        <f t="shared" ca="1" si="90"/>
        <v>0.24079052327076811</v>
      </c>
      <c r="U275" s="46">
        <f t="shared" ca="1" si="91"/>
        <v>1384.5575352769283</v>
      </c>
      <c r="V275" s="4">
        <f t="shared" ca="1" si="92"/>
        <v>123.57809813405729</v>
      </c>
      <c r="W275" s="13">
        <f t="shared" ca="1" si="93"/>
        <v>5864.0586458459675</v>
      </c>
      <c r="X275" s="4">
        <f t="shared" ca="1" si="94"/>
        <v>523.39407813433877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0.1008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5.4093683463983895E-3</v>
      </c>
      <c r="L276" s="13">
        <f t="shared" ca="1" si="82"/>
        <v>192</v>
      </c>
      <c r="M276" s="7">
        <f t="shared" ca="1" si="83"/>
        <v>808</v>
      </c>
      <c r="N276" s="44">
        <f t="shared" ca="1" si="84"/>
        <v>10</v>
      </c>
      <c r="O276" s="94">
        <f t="shared" ca="1" si="85"/>
        <v>2.6977946614468649</v>
      </c>
      <c r="P276" s="94">
        <f t="shared" ca="1" si="86"/>
        <v>26.977946614468642</v>
      </c>
      <c r="Q276" s="94">
        <f t="shared" ca="1" si="87"/>
        <v>26.977946614468642</v>
      </c>
      <c r="R276" s="94">
        <f t="shared" ca="1" si="88"/>
        <v>2.6977946614468644</v>
      </c>
      <c r="S276" s="94">
        <f t="shared" ca="1" si="89"/>
        <v>2.6977946614468649</v>
      </c>
      <c r="T276" s="4">
        <f t="shared" ca="1" si="90"/>
        <v>1.4593365046713231E-2</v>
      </c>
      <c r="U276" s="46">
        <f t="shared" ca="1" si="91"/>
        <v>1372.5575352769283</v>
      </c>
      <c r="V276" s="4">
        <f t="shared" ca="1" si="92"/>
        <v>7.4246692849376066</v>
      </c>
      <c r="W276" s="13">
        <f t="shared" ca="1" si="93"/>
        <v>5117.5831027415952</v>
      </c>
      <c r="X276" s="4">
        <f t="shared" ca="1" si="94"/>
        <v>27.682892046033643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0.1008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1.3660021076763627E-4</v>
      </c>
      <c r="L277" s="13">
        <f t="shared" ca="1" si="82"/>
        <v>180</v>
      </c>
      <c r="M277" s="7">
        <f t="shared" ca="1" si="83"/>
        <v>820</v>
      </c>
      <c r="N277" s="44">
        <f t="shared" ca="1" si="84"/>
        <v>10</v>
      </c>
      <c r="O277" s="94">
        <f t="shared" ca="1" si="85"/>
        <v>2.6977946614468649</v>
      </c>
      <c r="P277" s="94">
        <f t="shared" ca="1" si="86"/>
        <v>26.977946614468642</v>
      </c>
      <c r="Q277" s="94">
        <f t="shared" ca="1" si="87"/>
        <v>26.977946614468642</v>
      </c>
      <c r="R277" s="94">
        <f t="shared" ca="1" si="88"/>
        <v>2.6977946614468644</v>
      </c>
      <c r="S277" s="94">
        <f t="shared" ca="1" si="89"/>
        <v>2.6977946614468649</v>
      </c>
      <c r="T277" s="4">
        <f t="shared" ca="1" si="90"/>
        <v>3.685193193614457E-4</v>
      </c>
      <c r="U277" s="46">
        <f t="shared" ca="1" si="91"/>
        <v>1360.5575352769283</v>
      </c>
      <c r="V277" s="4">
        <f t="shared" ca="1" si="92"/>
        <v>0.18585244608032411</v>
      </c>
      <c r="W277" s="13">
        <f t="shared" ca="1" si="93"/>
        <v>4371.1075596372239</v>
      </c>
      <c r="X277" s="4">
        <f t="shared" ca="1" si="94"/>
        <v>0.59709421393445294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0.1008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1.8397334783520047E-6</v>
      </c>
      <c r="L278" s="13">
        <f t="shared" ca="1" si="82"/>
        <v>168</v>
      </c>
      <c r="M278" s="7">
        <f t="shared" ca="1" si="83"/>
        <v>832</v>
      </c>
      <c r="N278" s="44">
        <f t="shared" ca="1" si="84"/>
        <v>10</v>
      </c>
      <c r="O278" s="94">
        <f t="shared" ca="1" si="85"/>
        <v>2.6977946614468649</v>
      </c>
      <c r="P278" s="94">
        <f t="shared" ca="1" si="86"/>
        <v>26.977946614468642</v>
      </c>
      <c r="Q278" s="94">
        <f t="shared" ca="1" si="87"/>
        <v>26.977946614468642</v>
      </c>
      <c r="R278" s="94">
        <f t="shared" ca="1" si="88"/>
        <v>2.6977946614468644</v>
      </c>
      <c r="S278" s="94">
        <f t="shared" ca="1" si="89"/>
        <v>2.6977946614468649</v>
      </c>
      <c r="T278" s="4">
        <f t="shared" ca="1" si="90"/>
        <v>4.9632231563831095E-6</v>
      </c>
      <c r="U278" s="46">
        <f t="shared" ca="1" si="91"/>
        <v>1348.5575352769283</v>
      </c>
      <c r="V278" s="4">
        <f t="shared" ca="1" si="92"/>
        <v>2.4809864451328296E-3</v>
      </c>
      <c r="W278" s="13">
        <f t="shared" ca="1" si="93"/>
        <v>3624.6320165328516</v>
      </c>
      <c r="X278" s="4">
        <f t="shared" ca="1" si="94"/>
        <v>6.6683568675220241E-3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0.1008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1.3937374836000051E-8</v>
      </c>
      <c r="L279" s="13">
        <f t="shared" ca="1" si="82"/>
        <v>156</v>
      </c>
      <c r="M279" s="7">
        <f t="shared" ca="1" si="83"/>
        <v>844</v>
      </c>
      <c r="N279" s="44">
        <f t="shared" ca="1" si="84"/>
        <v>11</v>
      </c>
      <c r="O279" s="94">
        <f t="shared" ca="1" si="85"/>
        <v>2.9443281031564954</v>
      </c>
      <c r="P279" s="94">
        <f t="shared" ca="1" si="86"/>
        <v>27.717546939597536</v>
      </c>
      <c r="Q279" s="94">
        <f t="shared" ca="1" si="87"/>
        <v>26.977946614468642</v>
      </c>
      <c r="R279" s="94">
        <f t="shared" ca="1" si="88"/>
        <v>2.7347746777033088</v>
      </c>
      <c r="S279" s="94">
        <f t="shared" ca="1" si="89"/>
        <v>2.9443281031564954</v>
      </c>
      <c r="T279" s="4">
        <f t="shared" ca="1" si="90"/>
        <v>4.1036204413861102E-8</v>
      </c>
      <c r="U279" s="46">
        <f t="shared" ca="1" si="91"/>
        <v>1427.5724199463441</v>
      </c>
      <c r="V279" s="4">
        <f t="shared" ca="1" si="92"/>
        <v>1.9896611922327873E-5</v>
      </c>
      <c r="W279" s="13">
        <f t="shared" ca="1" si="93"/>
        <v>2878.1564734284793</v>
      </c>
      <c r="X279" s="4">
        <f t="shared" ca="1" si="94"/>
        <v>4.0113945606832739E-5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0.1008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5.6312625600000259E-11</v>
      </c>
      <c r="L280" s="13">
        <f t="shared" ca="1" si="82"/>
        <v>144</v>
      </c>
      <c r="M280" s="7">
        <f t="shared" ca="1" si="83"/>
        <v>856</v>
      </c>
      <c r="N280" s="44">
        <f t="shared" ca="1" si="84"/>
        <v>11</v>
      </c>
      <c r="O280" s="94">
        <f t="shared" ca="1" si="85"/>
        <v>2.9443281031564954</v>
      </c>
      <c r="P280" s="94">
        <f t="shared" ca="1" si="86"/>
        <v>29.44328103156495</v>
      </c>
      <c r="Q280" s="94">
        <f t="shared" ca="1" si="87"/>
        <v>28.210613823016796</v>
      </c>
      <c r="R280" s="94">
        <f t="shared" ca="1" si="88"/>
        <v>2.8826947427290874</v>
      </c>
      <c r="S280" s="94">
        <f t="shared" ca="1" si="89"/>
        <v>2.9443281031564954</v>
      </c>
      <c r="T280" s="4">
        <f t="shared" ca="1" si="90"/>
        <v>1.6580284611661066E-10</v>
      </c>
      <c r="U280" s="46">
        <f t="shared" ca="1" si="91"/>
        <v>1415.5724199463441</v>
      </c>
      <c r="V280" s="4">
        <f t="shared" ca="1" si="92"/>
        <v>7.971459969412481E-8</v>
      </c>
      <c r="W280" s="13">
        <f t="shared" ca="1" si="93"/>
        <v>2131.6809303241075</v>
      </c>
      <c r="X280" s="4">
        <f t="shared" ca="1" si="94"/>
        <v>1.200405501280017E-7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0.1008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9.4802400000000512E-14</v>
      </c>
      <c r="L281" s="13">
        <f t="shared" ca="1" si="82"/>
        <v>132</v>
      </c>
      <c r="M281" s="7">
        <f t="shared" ca="1" si="83"/>
        <v>868</v>
      </c>
      <c r="N281" s="44">
        <f t="shared" ca="1" si="84"/>
        <v>11</v>
      </c>
      <c r="O281" s="94">
        <f t="shared" ca="1" si="85"/>
        <v>2.9443281031564954</v>
      </c>
      <c r="P281" s="94">
        <f t="shared" ca="1" si="86"/>
        <v>29.44328103156495</v>
      </c>
      <c r="Q281" s="94">
        <f t="shared" ca="1" si="87"/>
        <v>29.44328103156495</v>
      </c>
      <c r="R281" s="94">
        <f t="shared" ca="1" si="88"/>
        <v>2.944328103156495</v>
      </c>
      <c r="S281" s="94">
        <f t="shared" ca="1" si="89"/>
        <v>2.9443281031564954</v>
      </c>
      <c r="T281" s="4">
        <f t="shared" ca="1" si="90"/>
        <v>2.7912937056668485E-13</v>
      </c>
      <c r="U281" s="46">
        <f t="shared" ca="1" si="91"/>
        <v>1403.5724199463441</v>
      </c>
      <c r="V281" s="4">
        <f t="shared" ca="1" si="92"/>
        <v>1.33062033984722E-10</v>
      </c>
      <c r="W281" s="13">
        <f t="shared" ca="1" si="93"/>
        <v>1385.2053872197353</v>
      </c>
      <c r="X281" s="4">
        <f t="shared" ca="1" si="94"/>
        <v>1.3132079520136093E-10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0.1008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150</v>
      </c>
      <c r="M282" s="7">
        <f t="shared" ca="1" si="83"/>
        <v>850</v>
      </c>
      <c r="N282" s="44">
        <f t="shared" ca="1" si="84"/>
        <v>11</v>
      </c>
      <c r="O282" s="94">
        <f t="shared" ca="1" si="85"/>
        <v>2.9443281031564954</v>
      </c>
      <c r="P282" s="94">
        <f t="shared" ca="1" si="86"/>
        <v>29.19674758985532</v>
      </c>
      <c r="Q282" s="94">
        <f t="shared" ca="1" si="87"/>
        <v>26.977946614468642</v>
      </c>
      <c r="R282" s="94">
        <f t="shared" ca="1" si="88"/>
        <v>2.8087347102161981</v>
      </c>
      <c r="S282" s="94">
        <f t="shared" ca="1" si="89"/>
        <v>2.9443281031564954</v>
      </c>
      <c r="T282" s="4">
        <f t="shared" ca="1" si="90"/>
        <v>0</v>
      </c>
      <c r="U282" s="46">
        <f t="shared" ca="1" si="91"/>
        <v>1421.5724199463441</v>
      </c>
      <c r="V282" s="4">
        <f t="shared" ca="1" si="92"/>
        <v>0</v>
      </c>
      <c r="W282" s="13">
        <f t="shared" ca="1" si="93"/>
        <v>6046.4518991454142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0.1008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9.0156139106639828E-4</v>
      </c>
      <c r="L283" s="13">
        <f t="shared" ca="1" si="82"/>
        <v>138</v>
      </c>
      <c r="M283" s="7">
        <f t="shared" ca="1" si="83"/>
        <v>862</v>
      </c>
      <c r="N283" s="44">
        <f t="shared" ca="1" si="84"/>
        <v>11</v>
      </c>
      <c r="O283" s="94">
        <f t="shared" ca="1" si="85"/>
        <v>2.9443281031564954</v>
      </c>
      <c r="P283" s="94">
        <f t="shared" ca="1" si="86"/>
        <v>29.44328103156495</v>
      </c>
      <c r="Q283" s="94">
        <f t="shared" ca="1" si="87"/>
        <v>29.44328103156495</v>
      </c>
      <c r="R283" s="94">
        <f t="shared" ca="1" si="88"/>
        <v>2.944328103156495</v>
      </c>
      <c r="S283" s="94">
        <f t="shared" ca="1" si="89"/>
        <v>2.9443281031564954</v>
      </c>
      <c r="T283" s="4">
        <f t="shared" ca="1" si="90"/>
        <v>2.65449254043766E-3</v>
      </c>
      <c r="U283" s="46">
        <f t="shared" ca="1" si="91"/>
        <v>1409.5724199463441</v>
      </c>
      <c r="V283" s="4">
        <f t="shared" ca="1" si="92"/>
        <v>1.2708160717356554</v>
      </c>
      <c r="W283" s="13">
        <f t="shared" ca="1" si="93"/>
        <v>5299.976356041042</v>
      </c>
      <c r="X283" s="4">
        <f t="shared" ca="1" si="94"/>
        <v>4.7782540561713827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0.1008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5.4640084307054487E-5</v>
      </c>
      <c r="L284" s="13">
        <f t="shared" ca="1" si="82"/>
        <v>126</v>
      </c>
      <c r="M284" s="7">
        <f t="shared" ca="1" si="83"/>
        <v>874</v>
      </c>
      <c r="N284" s="44">
        <f t="shared" ca="1" si="84"/>
        <v>11</v>
      </c>
      <c r="O284" s="94">
        <f t="shared" ca="1" si="85"/>
        <v>2.9443281031564954</v>
      </c>
      <c r="P284" s="94">
        <f t="shared" ca="1" si="86"/>
        <v>29.44328103156495</v>
      </c>
      <c r="Q284" s="94">
        <f t="shared" ca="1" si="87"/>
        <v>29.44328103156495</v>
      </c>
      <c r="R284" s="94">
        <f t="shared" ca="1" si="88"/>
        <v>2.944328103156495</v>
      </c>
      <c r="S284" s="94">
        <f t="shared" ca="1" si="89"/>
        <v>2.9443281031564954</v>
      </c>
      <c r="T284" s="4">
        <f t="shared" ca="1" si="90"/>
        <v>1.6087833578410073E-4</v>
      </c>
      <c r="U284" s="46">
        <f t="shared" ca="1" si="91"/>
        <v>1397.5724199463441</v>
      </c>
      <c r="V284" s="4">
        <f t="shared" ca="1" si="92"/>
        <v>7.63634748510824E-2</v>
      </c>
      <c r="W284" s="13">
        <f t="shared" ca="1" si="93"/>
        <v>4553.5008129366697</v>
      </c>
      <c r="X284" s="4">
        <f t="shared" ca="1" si="94"/>
        <v>0.24880366831110076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0.1008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1.3798001087640039E-6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11</v>
      </c>
      <c r="O285" s="94">
        <f t="shared" ca="1" si="85"/>
        <v>2.9443281031564954</v>
      </c>
      <c r="P285" s="94">
        <f t="shared" ca="1" si="86"/>
        <v>29.44328103156495</v>
      </c>
      <c r="Q285" s="94">
        <f t="shared" ca="1" si="87"/>
        <v>29.44328103156495</v>
      </c>
      <c r="R285" s="94">
        <f t="shared" ca="1" si="88"/>
        <v>2.944328103156495</v>
      </c>
      <c r="S285" s="94">
        <f t="shared" ca="1" si="89"/>
        <v>2.9443281031564954</v>
      </c>
      <c r="T285" s="4">
        <f t="shared" ca="1" si="90"/>
        <v>4.0625842369722454E-6</v>
      </c>
      <c r="U285" s="46">
        <f t="shared" ca="1" si="91"/>
        <v>1385.5724199463441</v>
      </c>
      <c r="V285" s="4">
        <f t="shared" ca="1" si="92"/>
        <v>1.9118129757423696E-3</v>
      </c>
      <c r="W285" s="13">
        <f t="shared" ca="1" si="93"/>
        <v>3807.0252698322979</v>
      </c>
      <c r="X285" s="4">
        <f t="shared" ca="1" si="94"/>
        <v>5.2529338813819158E-3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0.1008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1.8583166448000062E-8</v>
      </c>
      <c r="L286" s="13">
        <f t="shared" ca="1" si="82"/>
        <v>102</v>
      </c>
      <c r="M286" s="7">
        <f t="shared" ca="1" si="83"/>
        <v>898</v>
      </c>
      <c r="N286" s="44">
        <f t="shared" ca="1" si="84"/>
        <v>11</v>
      </c>
      <c r="O286" s="94">
        <f t="shared" ca="1" si="85"/>
        <v>2.9443281031564954</v>
      </c>
      <c r="P286" s="94">
        <f t="shared" ca="1" si="86"/>
        <v>29.44328103156495</v>
      </c>
      <c r="Q286" s="94">
        <f t="shared" ca="1" si="87"/>
        <v>29.44328103156495</v>
      </c>
      <c r="R286" s="94">
        <f t="shared" ca="1" si="88"/>
        <v>2.944328103156495</v>
      </c>
      <c r="S286" s="94">
        <f t="shared" ca="1" si="89"/>
        <v>2.9443281031564954</v>
      </c>
      <c r="T286" s="4">
        <f t="shared" ca="1" si="90"/>
        <v>5.4714939218481449E-8</v>
      </c>
      <c r="U286" s="46">
        <f t="shared" ca="1" si="91"/>
        <v>1373.5724199463441</v>
      </c>
      <c r="V286" s="4">
        <f t="shared" ca="1" si="92"/>
        <v>2.5525324908245152E-5</v>
      </c>
      <c r="W286" s="13">
        <f t="shared" ca="1" si="93"/>
        <v>3060.5497267279256</v>
      </c>
      <c r="X286" s="4">
        <f t="shared" ca="1" si="94"/>
        <v>5.6874704994166145E-5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0.1008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1.4078156400000065E-10</v>
      </c>
      <c r="L287" s="13">
        <f t="shared" ca="1" si="82"/>
        <v>90</v>
      </c>
      <c r="M287" s="7">
        <f t="shared" ca="1" si="83"/>
        <v>910</v>
      </c>
      <c r="N287" s="44">
        <f t="shared" ca="1" si="84"/>
        <v>11</v>
      </c>
      <c r="O287" s="94">
        <f t="shared" ca="1" si="85"/>
        <v>2.9443281031564954</v>
      </c>
      <c r="P287" s="94">
        <f t="shared" ca="1" si="86"/>
        <v>29.44328103156495</v>
      </c>
      <c r="Q287" s="94">
        <f t="shared" ca="1" si="87"/>
        <v>29.44328103156495</v>
      </c>
      <c r="R287" s="94">
        <f t="shared" ca="1" si="88"/>
        <v>2.944328103156495</v>
      </c>
      <c r="S287" s="94">
        <f t="shared" ca="1" si="89"/>
        <v>2.9443281031564954</v>
      </c>
      <c r="T287" s="4">
        <f t="shared" ca="1" si="90"/>
        <v>4.1450711529152664E-10</v>
      </c>
      <c r="U287" s="46">
        <f t="shared" ca="1" si="91"/>
        <v>1361.5724199463441</v>
      </c>
      <c r="V287" s="4">
        <f t="shared" ca="1" si="92"/>
        <v>1.9168429477931199E-7</v>
      </c>
      <c r="W287" s="13">
        <f t="shared" ca="1" si="93"/>
        <v>2314.0741836235538</v>
      </c>
      <c r="X287" s="4">
        <f t="shared" ca="1" si="94"/>
        <v>3.257789827825486E-7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0.1008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5.6881440000000312E-13</v>
      </c>
      <c r="L288" s="13">
        <f t="shared" ca="1" si="82"/>
        <v>78</v>
      </c>
      <c r="M288" s="7">
        <f t="shared" ca="1" si="83"/>
        <v>922</v>
      </c>
      <c r="N288" s="44">
        <f t="shared" ca="1" si="84"/>
        <v>11</v>
      </c>
      <c r="O288" s="94">
        <f t="shared" ca="1" si="85"/>
        <v>2.9443281031564954</v>
      </c>
      <c r="P288" s="94">
        <f t="shared" ca="1" si="86"/>
        <v>29.44328103156495</v>
      </c>
      <c r="Q288" s="94">
        <f t="shared" ca="1" si="87"/>
        <v>29.44328103156495</v>
      </c>
      <c r="R288" s="94">
        <f t="shared" ca="1" si="88"/>
        <v>2.944328103156495</v>
      </c>
      <c r="S288" s="94">
        <f t="shared" ca="1" si="89"/>
        <v>2.9443281031564954</v>
      </c>
      <c r="T288" s="4">
        <f t="shared" ca="1" si="90"/>
        <v>1.6747762234001092E-12</v>
      </c>
      <c r="U288" s="46">
        <f t="shared" ca="1" si="91"/>
        <v>1349.5724199463441</v>
      </c>
      <c r="V288" s="4">
        <f t="shared" ca="1" si="92"/>
        <v>7.6765622630833198E-10</v>
      </c>
      <c r="W288" s="13">
        <f t="shared" ca="1" si="93"/>
        <v>1567.5986405191816</v>
      </c>
      <c r="X288" s="4">
        <f t="shared" ca="1" si="94"/>
        <v>8.9167268014773883E-10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0.1008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9.5760000000000613E-16</v>
      </c>
      <c r="L289" s="13">
        <f t="shared" ca="1" si="82"/>
        <v>66</v>
      </c>
      <c r="M289" s="7">
        <f t="shared" ca="1" si="83"/>
        <v>934</v>
      </c>
      <c r="N289" s="44">
        <f t="shared" ca="1" si="84"/>
        <v>12</v>
      </c>
      <c r="O289" s="94">
        <f t="shared" ca="1" si="85"/>
        <v>3.1675762212620633</v>
      </c>
      <c r="P289" s="94">
        <f t="shared" ca="1" si="86"/>
        <v>31.452514094515067</v>
      </c>
      <c r="Q289" s="94">
        <f t="shared" ca="1" si="87"/>
        <v>29.44328103156495</v>
      </c>
      <c r="R289" s="94">
        <f t="shared" ca="1" si="88"/>
        <v>3.0447897563040009</v>
      </c>
      <c r="S289" s="94">
        <f t="shared" ca="1" si="89"/>
        <v>3.1675762212620633</v>
      </c>
      <c r="T289" s="4">
        <f t="shared" ca="1" si="90"/>
        <v>3.0332709894805713E-15</v>
      </c>
      <c r="U289" s="46">
        <f t="shared" ca="1" si="91"/>
        <v>1419.9908601430868</v>
      </c>
      <c r="V289" s="4">
        <f t="shared" ca="1" si="92"/>
        <v>1.3597832476730286E-12</v>
      </c>
      <c r="W289" s="13">
        <f t="shared" ca="1" si="93"/>
        <v>821.12309741480942</v>
      </c>
      <c r="X289" s="4">
        <f t="shared" ca="1" si="94"/>
        <v>7.8630747808442652E-13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0.1008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150</v>
      </c>
      <c r="M290" s="7">
        <f t="shared" ca="1" si="83"/>
        <v>850</v>
      </c>
      <c r="N290" s="44">
        <f t="shared" ca="1" si="84"/>
        <v>11</v>
      </c>
      <c r="O290" s="94">
        <f t="shared" ca="1" si="85"/>
        <v>2.9443281031564954</v>
      </c>
      <c r="P290" s="94">
        <f t="shared" ca="1" si="86"/>
        <v>29.19674758985532</v>
      </c>
      <c r="Q290" s="94">
        <f t="shared" ca="1" si="87"/>
        <v>26.977946614468642</v>
      </c>
      <c r="R290" s="94">
        <f t="shared" ca="1" si="88"/>
        <v>2.8087347102161981</v>
      </c>
      <c r="S290" s="94">
        <f t="shared" ca="1" si="89"/>
        <v>2.9443281031564954</v>
      </c>
      <c r="T290" s="4">
        <f t="shared" ca="1" si="90"/>
        <v>0</v>
      </c>
      <c r="U290" s="46">
        <f t="shared" ca="1" si="91"/>
        <v>1421.5724199463441</v>
      </c>
      <c r="V290" s="4">
        <f t="shared" ca="1" si="92"/>
        <v>0</v>
      </c>
      <c r="W290" s="13">
        <f t="shared" ca="1" si="93"/>
        <v>5789.4110915355304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0.1008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4.6976093534512294E-3</v>
      </c>
      <c r="L291" s="13">
        <f t="shared" ca="1" si="82"/>
        <v>138</v>
      </c>
      <c r="M291" s="7">
        <f t="shared" ca="1" si="83"/>
        <v>862</v>
      </c>
      <c r="N291" s="44">
        <f t="shared" ca="1" si="84"/>
        <v>11</v>
      </c>
      <c r="O291" s="94">
        <f t="shared" ca="1" si="85"/>
        <v>2.9443281031564954</v>
      </c>
      <c r="P291" s="94">
        <f t="shared" ca="1" si="86"/>
        <v>29.44328103156495</v>
      </c>
      <c r="Q291" s="94">
        <f t="shared" ca="1" si="87"/>
        <v>29.44328103156495</v>
      </c>
      <c r="R291" s="94">
        <f t="shared" ca="1" si="88"/>
        <v>2.944328103156495</v>
      </c>
      <c r="S291" s="94">
        <f t="shared" ca="1" si="89"/>
        <v>2.9443281031564954</v>
      </c>
      <c r="T291" s="4">
        <f t="shared" ca="1" si="90"/>
        <v>1.3831303237017268E-2</v>
      </c>
      <c r="U291" s="46">
        <f t="shared" ca="1" si="91"/>
        <v>1409.5724199463441</v>
      </c>
      <c r="V291" s="4">
        <f t="shared" ca="1" si="92"/>
        <v>6.6216205843068305</v>
      </c>
      <c r="W291" s="13">
        <f t="shared" ca="1" si="93"/>
        <v>5042.9355484311582</v>
      </c>
      <c r="X291" s="4">
        <f t="shared" ca="1" si="94"/>
        <v>23.689741201161915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0.1008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2.847035971788626E-4</v>
      </c>
      <c r="L292" s="13">
        <f t="shared" ca="1" si="82"/>
        <v>126</v>
      </c>
      <c r="M292" s="7">
        <f t="shared" ca="1" si="83"/>
        <v>874</v>
      </c>
      <c r="N292" s="44">
        <f t="shared" ca="1" si="84"/>
        <v>11</v>
      </c>
      <c r="O292" s="94">
        <f t="shared" ca="1" si="85"/>
        <v>2.9443281031564954</v>
      </c>
      <c r="P292" s="94">
        <f t="shared" ca="1" si="86"/>
        <v>29.44328103156495</v>
      </c>
      <c r="Q292" s="94">
        <f t="shared" ca="1" si="87"/>
        <v>29.44328103156495</v>
      </c>
      <c r="R292" s="94">
        <f t="shared" ca="1" si="88"/>
        <v>2.944328103156495</v>
      </c>
      <c r="S292" s="94">
        <f t="shared" ca="1" si="89"/>
        <v>2.9443281031564954</v>
      </c>
      <c r="T292" s="4">
        <f t="shared" ca="1" si="90"/>
        <v>8.3826080224347148E-4</v>
      </c>
      <c r="U292" s="46">
        <f t="shared" ca="1" si="91"/>
        <v>1397.5724199463441</v>
      </c>
      <c r="V292" s="4">
        <f t="shared" ca="1" si="92"/>
        <v>0.39789389527669217</v>
      </c>
      <c r="W292" s="13">
        <f t="shared" ca="1" si="93"/>
        <v>4296.4600053267859</v>
      </c>
      <c r="X292" s="4">
        <f t="shared" ca="1" si="94"/>
        <v>1.223217618651651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0.1008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7.1894847772440138E-6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11</v>
      </c>
      <c r="O293" s="94">
        <f t="shared" ca="1" si="85"/>
        <v>2.9443281031564954</v>
      </c>
      <c r="P293" s="94">
        <f t="shared" ca="1" si="86"/>
        <v>29.44328103156495</v>
      </c>
      <c r="Q293" s="94">
        <f t="shared" ca="1" si="87"/>
        <v>29.44328103156495</v>
      </c>
      <c r="R293" s="94">
        <f t="shared" ca="1" si="88"/>
        <v>2.944328103156495</v>
      </c>
      <c r="S293" s="94">
        <f t="shared" ca="1" si="89"/>
        <v>2.9443281031564954</v>
      </c>
      <c r="T293" s="4">
        <f t="shared" ca="1" si="90"/>
        <v>2.1168202076855366E-5</v>
      </c>
      <c r="U293" s="46">
        <f t="shared" ca="1" si="91"/>
        <v>1385.5724199463441</v>
      </c>
      <c r="V293" s="4">
        <f t="shared" ca="1" si="92"/>
        <v>9.9615518209733907E-3</v>
      </c>
      <c r="W293" s="13">
        <f t="shared" ca="1" si="93"/>
        <v>3549.9844622224145</v>
      </c>
      <c r="X293" s="4">
        <f t="shared" ca="1" si="94"/>
        <v>2.5522559250600825E-2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0.1008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9.682807780800024E-8</v>
      </c>
      <c r="L294" s="13">
        <f t="shared" ca="1" si="82"/>
        <v>102</v>
      </c>
      <c r="M294" s="7">
        <f t="shared" ca="1" si="83"/>
        <v>898</v>
      </c>
      <c r="N294" s="44">
        <f t="shared" ca="1" si="84"/>
        <v>11</v>
      </c>
      <c r="O294" s="94">
        <f t="shared" ca="1" si="85"/>
        <v>2.9443281031564954</v>
      </c>
      <c r="P294" s="94">
        <f t="shared" ca="1" si="86"/>
        <v>29.44328103156495</v>
      </c>
      <c r="Q294" s="94">
        <f t="shared" ca="1" si="87"/>
        <v>29.44328103156495</v>
      </c>
      <c r="R294" s="94">
        <f t="shared" ca="1" si="88"/>
        <v>2.944328103156495</v>
      </c>
      <c r="S294" s="94">
        <f t="shared" ca="1" si="89"/>
        <v>2.9443281031564954</v>
      </c>
      <c r="T294" s="4">
        <f t="shared" ca="1" si="90"/>
        <v>2.8509363066471891E-7</v>
      </c>
      <c r="U294" s="46">
        <f t="shared" ca="1" si="91"/>
        <v>1373.5724199463441</v>
      </c>
      <c r="V294" s="4">
        <f t="shared" ca="1" si="92"/>
        <v>1.3300037715348778E-4</v>
      </c>
      <c r="W294" s="13">
        <f t="shared" ca="1" si="93"/>
        <v>2803.5089191180423</v>
      </c>
      <c r="X294" s="4">
        <f t="shared" ca="1" si="94"/>
        <v>2.7145837975578447E-4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0.1008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7.3354604400000282E-10</v>
      </c>
      <c r="L295" s="13">
        <f t="shared" ca="1" si="82"/>
        <v>90</v>
      </c>
      <c r="M295" s="7">
        <f t="shared" ca="1" si="83"/>
        <v>910</v>
      </c>
      <c r="N295" s="44">
        <f t="shared" ca="1" si="84"/>
        <v>11</v>
      </c>
      <c r="O295" s="94">
        <f t="shared" ca="1" si="85"/>
        <v>2.9443281031564954</v>
      </c>
      <c r="P295" s="94">
        <f t="shared" ca="1" si="86"/>
        <v>29.44328103156495</v>
      </c>
      <c r="Q295" s="94">
        <f t="shared" ca="1" si="87"/>
        <v>29.44328103156495</v>
      </c>
      <c r="R295" s="94">
        <f t="shared" ca="1" si="88"/>
        <v>2.944328103156495</v>
      </c>
      <c r="S295" s="94">
        <f t="shared" ca="1" si="89"/>
        <v>2.9443281031564954</v>
      </c>
      <c r="T295" s="4">
        <f t="shared" ca="1" si="90"/>
        <v>2.1598002323084794E-9</v>
      </c>
      <c r="U295" s="46">
        <f t="shared" ca="1" si="91"/>
        <v>1361.5724199463441</v>
      </c>
      <c r="V295" s="4">
        <f t="shared" ca="1" si="92"/>
        <v>9.9877606227115119E-7</v>
      </c>
      <c r="W295" s="13">
        <f t="shared" ca="1" si="93"/>
        <v>2057.03337601367</v>
      </c>
      <c r="X295" s="4">
        <f t="shared" ca="1" si="94"/>
        <v>1.5089286953507979E-6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0.1008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2.9638224000000133E-12</v>
      </c>
      <c r="L296" s="13">
        <f t="shared" ca="1" si="82"/>
        <v>78</v>
      </c>
      <c r="M296" s="7">
        <f t="shared" ca="1" si="83"/>
        <v>922</v>
      </c>
      <c r="N296" s="44">
        <f t="shared" ca="1" si="84"/>
        <v>11</v>
      </c>
      <c r="O296" s="94">
        <f t="shared" ca="1" si="85"/>
        <v>2.9443281031564954</v>
      </c>
      <c r="P296" s="94">
        <f t="shared" ca="1" si="86"/>
        <v>29.44328103156495</v>
      </c>
      <c r="Q296" s="94">
        <f t="shared" ca="1" si="87"/>
        <v>29.44328103156495</v>
      </c>
      <c r="R296" s="94">
        <f t="shared" ca="1" si="88"/>
        <v>2.944328103156495</v>
      </c>
      <c r="S296" s="94">
        <f t="shared" ca="1" si="89"/>
        <v>2.9443281031564954</v>
      </c>
      <c r="T296" s="4">
        <f t="shared" ca="1" si="90"/>
        <v>8.7264655850847707E-12</v>
      </c>
      <c r="U296" s="46">
        <f t="shared" ca="1" si="91"/>
        <v>1349.5724199463441</v>
      </c>
      <c r="V296" s="4">
        <f t="shared" ca="1" si="92"/>
        <v>3.9998929686591995E-9</v>
      </c>
      <c r="W296" s="13">
        <f t="shared" ca="1" si="93"/>
        <v>1310.5578329092982</v>
      </c>
      <c r="X296" s="4">
        <f t="shared" ca="1" si="94"/>
        <v>3.8842606616720526E-9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0.1008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4.9896000000000273E-15</v>
      </c>
      <c r="L297" s="13">
        <f t="shared" ca="1" si="82"/>
        <v>66</v>
      </c>
      <c r="M297" s="7">
        <f t="shared" ca="1" si="83"/>
        <v>934</v>
      </c>
      <c r="N297" s="44">
        <f t="shared" ca="1" si="84"/>
        <v>12</v>
      </c>
      <c r="O297" s="94">
        <f t="shared" ca="1" si="85"/>
        <v>3.1675762212620633</v>
      </c>
      <c r="P297" s="94">
        <f t="shared" ca="1" si="86"/>
        <v>31.452514094515067</v>
      </c>
      <c r="Q297" s="94">
        <f t="shared" ca="1" si="87"/>
        <v>29.44328103156495</v>
      </c>
      <c r="R297" s="94">
        <f t="shared" ca="1" si="88"/>
        <v>3.0447897563040009</v>
      </c>
      <c r="S297" s="94">
        <f t="shared" ca="1" si="89"/>
        <v>3.1675762212620633</v>
      </c>
      <c r="T297" s="4">
        <f t="shared" ca="1" si="90"/>
        <v>1.5804938313609277E-14</v>
      </c>
      <c r="U297" s="46">
        <f t="shared" ca="1" si="91"/>
        <v>1419.9908601430868</v>
      </c>
      <c r="V297" s="4">
        <f t="shared" ca="1" si="92"/>
        <v>7.0851863957699849E-12</v>
      </c>
      <c r="W297" s="13">
        <f t="shared" ca="1" si="93"/>
        <v>564.08228980492595</v>
      </c>
      <c r="X297" s="4">
        <f t="shared" ca="1" si="94"/>
        <v>2.8145449932106739E-12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0.1008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11</v>
      </c>
      <c r="O298" s="94">
        <f t="shared" ca="1" si="85"/>
        <v>2.9443281031564954</v>
      </c>
      <c r="P298" s="94">
        <f t="shared" ca="1" si="86"/>
        <v>29.44328103156495</v>
      </c>
      <c r="Q298" s="94">
        <f t="shared" ca="1" si="87"/>
        <v>29.44328103156495</v>
      </c>
      <c r="R298" s="94">
        <f t="shared" ca="1" si="88"/>
        <v>2.944328103156495</v>
      </c>
      <c r="S298" s="94">
        <f t="shared" ca="1" si="89"/>
        <v>2.9443281031564954</v>
      </c>
      <c r="T298" s="4">
        <f t="shared" ca="1" si="90"/>
        <v>0</v>
      </c>
      <c r="U298" s="46">
        <f t="shared" ca="1" si="91"/>
        <v>1355.5724199463441</v>
      </c>
      <c r="V298" s="4">
        <f t="shared" ca="1" si="92"/>
        <v>0</v>
      </c>
      <c r="W298" s="13">
        <f t="shared" ca="1" si="93"/>
        <v>5225.3288017306049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0.1008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4.7450599529810442E-5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3.1675762212620633</v>
      </c>
      <c r="P299" s="94">
        <f t="shared" ca="1" si="86"/>
        <v>30.113025385881649</v>
      </c>
      <c r="Q299" s="94">
        <f t="shared" ca="1" si="87"/>
        <v>29.44328103156495</v>
      </c>
      <c r="R299" s="94">
        <f t="shared" ca="1" si="88"/>
        <v>2.9778153208723301</v>
      </c>
      <c r="S299" s="94">
        <f t="shared" ca="1" si="89"/>
        <v>3.1675762212620633</v>
      </c>
      <c r="T299" s="4">
        <f t="shared" ca="1" si="90"/>
        <v>1.503033907552564E-4</v>
      </c>
      <c r="U299" s="46">
        <f t="shared" ca="1" si="91"/>
        <v>1425.9908601430868</v>
      </c>
      <c r="V299" s="4">
        <f t="shared" ca="1" si="92"/>
        <v>6.7664121237819549E-2</v>
      </c>
      <c r="W299" s="13">
        <f t="shared" ca="1" si="93"/>
        <v>4478.8532586262327</v>
      </c>
      <c r="X299" s="4">
        <f t="shared" ca="1" si="94"/>
        <v>0.21252427232785989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0.1008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2.8757939108976048E-6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3.1675762212620633</v>
      </c>
      <c r="P300" s="94">
        <f t="shared" ca="1" si="86"/>
        <v>31.675762212620633</v>
      </c>
      <c r="Q300" s="94">
        <f t="shared" ca="1" si="87"/>
        <v>30.559521622092788</v>
      </c>
      <c r="R300" s="94">
        <f t="shared" ca="1" si="88"/>
        <v>3.1117641917356709</v>
      </c>
      <c r="S300" s="94">
        <f t="shared" ca="1" si="89"/>
        <v>3.1675762212620633</v>
      </c>
      <c r="T300" s="4">
        <f t="shared" ca="1" si="90"/>
        <v>9.1092964094094856E-6</v>
      </c>
      <c r="U300" s="46">
        <f t="shared" ca="1" si="91"/>
        <v>1413.9908601430868</v>
      </c>
      <c r="V300" s="4">
        <f t="shared" ca="1" si="92"/>
        <v>4.066346305664356E-3</v>
      </c>
      <c r="W300" s="13">
        <f t="shared" ca="1" si="93"/>
        <v>3732.3777155218604</v>
      </c>
      <c r="X300" s="4">
        <f t="shared" ca="1" si="94"/>
        <v>1.0733549107467679E-2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0.1008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7.262105835600019E-8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3.1675762212620633</v>
      </c>
      <c r="P301" s="94">
        <f t="shared" ca="1" si="86"/>
        <v>31.675762212620633</v>
      </c>
      <c r="Q301" s="94">
        <f t="shared" ca="1" si="87"/>
        <v>31.675762212620633</v>
      </c>
      <c r="R301" s="94">
        <f t="shared" ca="1" si="88"/>
        <v>3.1675762212620633</v>
      </c>
      <c r="S301" s="94">
        <f t="shared" ca="1" si="89"/>
        <v>3.1675762212620633</v>
      </c>
      <c r="T301" s="4">
        <f t="shared" ca="1" si="90"/>
        <v>2.3003273761135088E-7</v>
      </c>
      <c r="U301" s="46">
        <f t="shared" ca="1" si="91"/>
        <v>1401.9908601430868</v>
      </c>
      <c r="V301" s="4">
        <f t="shared" ca="1" si="92"/>
        <v>1.0181406006903E-4</v>
      </c>
      <c r="W301" s="13">
        <f t="shared" ca="1" si="93"/>
        <v>2985.9021724174886</v>
      </c>
      <c r="X301" s="4">
        <f t="shared" ca="1" si="94"/>
        <v>2.1683937590843817E-4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0.1008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9.7806139200000342E-10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3.1675762212620633</v>
      </c>
      <c r="P302" s="94">
        <f t="shared" ca="1" si="86"/>
        <v>31.675762212620633</v>
      </c>
      <c r="Q302" s="94">
        <f t="shared" ca="1" si="87"/>
        <v>31.675762212620633</v>
      </c>
      <c r="R302" s="94">
        <f t="shared" ca="1" si="88"/>
        <v>3.1675762212620633</v>
      </c>
      <c r="S302" s="94">
        <f t="shared" ca="1" si="89"/>
        <v>3.1675762212620633</v>
      </c>
      <c r="T302" s="4">
        <f t="shared" ca="1" si="90"/>
        <v>3.0980840082336844E-9</v>
      </c>
      <c r="U302" s="46">
        <f t="shared" ca="1" si="91"/>
        <v>1389.9908601430868</v>
      </c>
      <c r="V302" s="4">
        <f t="shared" ca="1" si="92"/>
        <v>1.3594963955388296E-6</v>
      </c>
      <c r="W302" s="13">
        <f t="shared" ca="1" si="93"/>
        <v>2239.4266293131163</v>
      </c>
      <c r="X302" s="4">
        <f t="shared" ca="1" si="94"/>
        <v>2.1902967263478622E-6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0.1008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7.4095560000000346E-12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3.1675762212620633</v>
      </c>
      <c r="P303" s="94">
        <f t="shared" ca="1" si="86"/>
        <v>31.675762212620633</v>
      </c>
      <c r="Q303" s="94">
        <f t="shared" ca="1" si="87"/>
        <v>31.675762212620633</v>
      </c>
      <c r="R303" s="94">
        <f t="shared" ca="1" si="88"/>
        <v>3.1675762212620633</v>
      </c>
      <c r="S303" s="94">
        <f t="shared" ca="1" si="89"/>
        <v>3.1675762212620633</v>
      </c>
      <c r="T303" s="4">
        <f t="shared" ca="1" si="90"/>
        <v>2.3470333395709759E-11</v>
      </c>
      <c r="U303" s="46">
        <f t="shared" ca="1" si="91"/>
        <v>1377.9908601430868</v>
      </c>
      <c r="V303" s="4">
        <f t="shared" ca="1" si="92"/>
        <v>1.0210300445718418E-8</v>
      </c>
      <c r="W303" s="13">
        <f t="shared" ca="1" si="93"/>
        <v>1492.9510862087443</v>
      </c>
      <c r="X303" s="4">
        <f t="shared" ca="1" si="94"/>
        <v>1.106210467852457E-8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0.1008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2.9937600000000164E-14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3.1675762212620633</v>
      </c>
      <c r="P304" s="94">
        <f t="shared" ca="1" si="86"/>
        <v>31.675762212620633</v>
      </c>
      <c r="Q304" s="94">
        <f t="shared" ca="1" si="87"/>
        <v>31.675762212620633</v>
      </c>
      <c r="R304" s="94">
        <f t="shared" ca="1" si="88"/>
        <v>3.1675762212620633</v>
      </c>
      <c r="S304" s="94">
        <f t="shared" ca="1" si="89"/>
        <v>3.1675762212620633</v>
      </c>
      <c r="T304" s="4">
        <f t="shared" ca="1" si="90"/>
        <v>9.4829629881655669E-14</v>
      </c>
      <c r="U304" s="46">
        <f t="shared" ca="1" si="91"/>
        <v>1365.9908601430868</v>
      </c>
      <c r="V304" s="4">
        <f t="shared" ca="1" si="92"/>
        <v>4.0894487974619901E-11</v>
      </c>
      <c r="W304" s="13">
        <f t="shared" ca="1" si="93"/>
        <v>746.47554310437215</v>
      </c>
      <c r="X304" s="4">
        <f t="shared" ca="1" si="94"/>
        <v>2.2347686219241573E-11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0.1008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5.0400000000000323E-17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12</v>
      </c>
      <c r="O305" s="94">
        <f t="shared" ca="1" si="85"/>
        <v>3.1675762212620633</v>
      </c>
      <c r="P305" s="94">
        <f t="shared" ca="1" si="86"/>
        <v>31.675762212620633</v>
      </c>
      <c r="Q305" s="94">
        <f t="shared" ca="1" si="87"/>
        <v>31.675762212620633</v>
      </c>
      <c r="R305" s="94">
        <f t="shared" ca="1" si="88"/>
        <v>3.1675762212620633</v>
      </c>
      <c r="S305" s="94">
        <f t="shared" ca="1" si="89"/>
        <v>3.1675762212620633</v>
      </c>
      <c r="T305" s="4">
        <f t="shared" ca="1" si="90"/>
        <v>1.5964584155160901E-16</v>
      </c>
      <c r="U305" s="46">
        <f t="shared" ca="1" si="91"/>
        <v>1353.9908601430868</v>
      </c>
      <c r="V305" s="4">
        <f t="shared" ca="1" si="92"/>
        <v>6.8241139351212018E-14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3.3599999999999998E-2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216</v>
      </c>
      <c r="M306" s="7">
        <f t="shared" ca="1" si="83"/>
        <v>784</v>
      </c>
      <c r="N306" s="44">
        <f t="shared" ca="1" si="84"/>
        <v>10</v>
      </c>
      <c r="O306" s="94">
        <f t="shared" ca="1" si="85"/>
        <v>2.6977946614468649</v>
      </c>
      <c r="P306" s="94">
        <f t="shared" ca="1" si="86"/>
        <v>26.977946614468642</v>
      </c>
      <c r="Q306" s="94">
        <f t="shared" ca="1" si="87"/>
        <v>26.977946614468642</v>
      </c>
      <c r="R306" s="94">
        <f t="shared" ca="1" si="88"/>
        <v>2.6977946614468644</v>
      </c>
      <c r="S306" s="94">
        <f t="shared" ca="1" si="89"/>
        <v>2.6977946614468649</v>
      </c>
      <c r="T306" s="4">
        <f t="shared" ca="1" si="90"/>
        <v>0</v>
      </c>
      <c r="U306" s="46">
        <f t="shared" ca="1" si="91"/>
        <v>1396.5575352769283</v>
      </c>
      <c r="V306" s="4">
        <f t="shared" ca="1" si="92"/>
        <v>0</v>
      </c>
      <c r="W306" s="13">
        <f t="shared" ca="1" si="93"/>
        <v>6610.5341889503397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3.3599999999999998E-2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2.9751525905191117E-2</v>
      </c>
      <c r="L307" s="13">
        <f t="shared" ca="1" si="82"/>
        <v>204</v>
      </c>
      <c r="M307" s="7">
        <f t="shared" ca="1" si="83"/>
        <v>796</v>
      </c>
      <c r="N307" s="44">
        <f t="shared" ca="1" si="84"/>
        <v>10</v>
      </c>
      <c r="O307" s="94">
        <f t="shared" ca="1" si="85"/>
        <v>2.6977946614468649</v>
      </c>
      <c r="P307" s="94">
        <f t="shared" ca="1" si="86"/>
        <v>26.977946614468642</v>
      </c>
      <c r="Q307" s="94">
        <f t="shared" ca="1" si="87"/>
        <v>26.977946614468642</v>
      </c>
      <c r="R307" s="94">
        <f t="shared" ca="1" si="88"/>
        <v>2.6977946614468644</v>
      </c>
      <c r="S307" s="94">
        <f t="shared" ca="1" si="89"/>
        <v>2.6977946614468649</v>
      </c>
      <c r="T307" s="4">
        <f t="shared" ca="1" si="90"/>
        <v>8.0263507756922703E-2</v>
      </c>
      <c r="U307" s="46">
        <f t="shared" ca="1" si="91"/>
        <v>1384.5575352769283</v>
      </c>
      <c r="V307" s="4">
        <f t="shared" ca="1" si="92"/>
        <v>41.1926993780191</v>
      </c>
      <c r="W307" s="13">
        <f t="shared" ca="1" si="93"/>
        <v>5864.0586458459675</v>
      </c>
      <c r="X307" s="4">
        <f t="shared" ca="1" si="94"/>
        <v>174.46469271144625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3.3599999999999998E-2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1.8031227821327966E-3</v>
      </c>
      <c r="L308" s="13">
        <f t="shared" ca="1" si="82"/>
        <v>192</v>
      </c>
      <c r="M308" s="7">
        <f t="shared" ca="1" si="83"/>
        <v>808</v>
      </c>
      <c r="N308" s="44">
        <f t="shared" ca="1" si="84"/>
        <v>10</v>
      </c>
      <c r="O308" s="94">
        <f t="shared" ca="1" si="85"/>
        <v>2.6977946614468649</v>
      </c>
      <c r="P308" s="94">
        <f t="shared" ca="1" si="86"/>
        <v>26.977946614468642</v>
      </c>
      <c r="Q308" s="94">
        <f t="shared" ca="1" si="87"/>
        <v>26.977946614468642</v>
      </c>
      <c r="R308" s="94">
        <f t="shared" ca="1" si="88"/>
        <v>2.6977946614468644</v>
      </c>
      <c r="S308" s="94">
        <f t="shared" ca="1" si="89"/>
        <v>2.6977946614468649</v>
      </c>
      <c r="T308" s="4">
        <f t="shared" ca="1" si="90"/>
        <v>4.8644550155710767E-3</v>
      </c>
      <c r="U308" s="46">
        <f t="shared" ca="1" si="91"/>
        <v>1372.5575352769283</v>
      </c>
      <c r="V308" s="4">
        <f t="shared" ca="1" si="92"/>
        <v>2.4748897616458692</v>
      </c>
      <c r="W308" s="13">
        <f t="shared" ca="1" si="93"/>
        <v>5117.5831027415952</v>
      </c>
      <c r="X308" s="4">
        <f t="shared" ca="1" si="94"/>
        <v>9.2276306820112151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3.3599999999999998E-2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4.5533403589212085E-5</v>
      </c>
      <c r="L309" s="13">
        <f t="shared" ca="1" si="82"/>
        <v>180</v>
      </c>
      <c r="M309" s="7">
        <f t="shared" ca="1" si="83"/>
        <v>820</v>
      </c>
      <c r="N309" s="44">
        <f t="shared" ca="1" si="84"/>
        <v>10</v>
      </c>
      <c r="O309" s="94">
        <f t="shared" ca="1" si="85"/>
        <v>2.6977946614468649</v>
      </c>
      <c r="P309" s="94">
        <f t="shared" ca="1" si="86"/>
        <v>26.977946614468642</v>
      </c>
      <c r="Q309" s="94">
        <f t="shared" ca="1" si="87"/>
        <v>26.977946614468642</v>
      </c>
      <c r="R309" s="94">
        <f t="shared" ca="1" si="88"/>
        <v>2.6977946614468644</v>
      </c>
      <c r="S309" s="94">
        <f t="shared" ca="1" si="89"/>
        <v>2.6977946614468649</v>
      </c>
      <c r="T309" s="4">
        <f t="shared" ca="1" si="90"/>
        <v>1.2283977312048188E-4</v>
      </c>
      <c r="U309" s="46">
        <f t="shared" ca="1" si="91"/>
        <v>1360.5575352769283</v>
      </c>
      <c r="V309" s="4">
        <f t="shared" ca="1" si="92"/>
        <v>6.1950815360108033E-2</v>
      </c>
      <c r="W309" s="13">
        <f t="shared" ca="1" si="93"/>
        <v>4371.1075596372239</v>
      </c>
      <c r="X309" s="4">
        <f t="shared" ca="1" si="94"/>
        <v>0.19903140464481764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3.3599999999999998E-2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6.1324449278400146E-7</v>
      </c>
      <c r="L310" s="13">
        <f t="shared" ca="1" si="82"/>
        <v>168</v>
      </c>
      <c r="M310" s="7">
        <f t="shared" ca="1" si="83"/>
        <v>832</v>
      </c>
      <c r="N310" s="44">
        <f t="shared" ca="1" si="84"/>
        <v>10</v>
      </c>
      <c r="O310" s="94">
        <f t="shared" ca="1" si="85"/>
        <v>2.6977946614468649</v>
      </c>
      <c r="P310" s="94">
        <f t="shared" ca="1" si="86"/>
        <v>26.977946614468642</v>
      </c>
      <c r="Q310" s="94">
        <f t="shared" ca="1" si="87"/>
        <v>26.977946614468642</v>
      </c>
      <c r="R310" s="94">
        <f t="shared" ca="1" si="88"/>
        <v>2.6977946614468644</v>
      </c>
      <c r="S310" s="94">
        <f t="shared" ca="1" si="89"/>
        <v>2.6977946614468649</v>
      </c>
      <c r="T310" s="4">
        <f t="shared" ca="1" si="90"/>
        <v>1.6544077187943696E-6</v>
      </c>
      <c r="U310" s="46">
        <f t="shared" ca="1" si="91"/>
        <v>1348.5575352769283</v>
      </c>
      <c r="V310" s="4">
        <f t="shared" ca="1" si="92"/>
        <v>8.2699548171094302E-4</v>
      </c>
      <c r="W310" s="13">
        <f t="shared" ca="1" si="93"/>
        <v>3624.6320165328516</v>
      </c>
      <c r="X310" s="4">
        <f t="shared" ca="1" si="94"/>
        <v>2.2227856225073409E-3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3.3599999999999998E-2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4.6457916120000171E-9</v>
      </c>
      <c r="L311" s="13">
        <f t="shared" ca="1" si="82"/>
        <v>156</v>
      </c>
      <c r="M311" s="7">
        <f t="shared" ca="1" si="83"/>
        <v>844</v>
      </c>
      <c r="N311" s="44">
        <f t="shared" ca="1" si="84"/>
        <v>11</v>
      </c>
      <c r="O311" s="94">
        <f t="shared" ca="1" si="85"/>
        <v>2.9443281031564954</v>
      </c>
      <c r="P311" s="94">
        <f t="shared" ca="1" si="86"/>
        <v>27.717546939597536</v>
      </c>
      <c r="Q311" s="94">
        <f t="shared" ca="1" si="87"/>
        <v>26.977946614468642</v>
      </c>
      <c r="R311" s="94">
        <f t="shared" ca="1" si="88"/>
        <v>2.7347746777033088</v>
      </c>
      <c r="S311" s="94">
        <f t="shared" ca="1" si="89"/>
        <v>2.9443281031564954</v>
      </c>
      <c r="T311" s="4">
        <f t="shared" ca="1" si="90"/>
        <v>1.3678734804620367E-8</v>
      </c>
      <c r="U311" s="46">
        <f t="shared" ca="1" si="91"/>
        <v>1427.5724199463441</v>
      </c>
      <c r="V311" s="4">
        <f t="shared" ca="1" si="92"/>
        <v>6.632203974109291E-6</v>
      </c>
      <c r="W311" s="13">
        <f t="shared" ca="1" si="93"/>
        <v>2878.1564734284793</v>
      </c>
      <c r="X311" s="4">
        <f t="shared" ca="1" si="94"/>
        <v>1.337131520227758E-5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3.3599999999999998E-2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1.8770875200000085E-11</v>
      </c>
      <c r="L312" s="13">
        <f t="shared" ca="1" si="82"/>
        <v>144</v>
      </c>
      <c r="M312" s="7">
        <f t="shared" ca="1" si="83"/>
        <v>856</v>
      </c>
      <c r="N312" s="44">
        <f t="shared" ca="1" si="84"/>
        <v>11</v>
      </c>
      <c r="O312" s="94">
        <f t="shared" ca="1" si="85"/>
        <v>2.9443281031564954</v>
      </c>
      <c r="P312" s="94">
        <f t="shared" ca="1" si="86"/>
        <v>29.44328103156495</v>
      </c>
      <c r="Q312" s="94">
        <f t="shared" ca="1" si="87"/>
        <v>28.210613823016796</v>
      </c>
      <c r="R312" s="94">
        <f t="shared" ca="1" si="88"/>
        <v>2.8826947427290874</v>
      </c>
      <c r="S312" s="94">
        <f t="shared" ca="1" si="89"/>
        <v>2.9443281031564954</v>
      </c>
      <c r="T312" s="4">
        <f t="shared" ca="1" si="90"/>
        <v>5.5267615372203552E-11</v>
      </c>
      <c r="U312" s="46">
        <f t="shared" ca="1" si="91"/>
        <v>1415.5724199463441</v>
      </c>
      <c r="V312" s="4">
        <f t="shared" ca="1" si="92"/>
        <v>2.6571533231374936E-8</v>
      </c>
      <c r="W312" s="13">
        <f t="shared" ca="1" si="93"/>
        <v>2131.6809303241075</v>
      </c>
      <c r="X312" s="4">
        <f t="shared" ca="1" si="94"/>
        <v>4.0013516709333899E-8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3.3599999999999998E-2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3.1600800000000171E-14</v>
      </c>
      <c r="L313" s="13">
        <f t="shared" ca="1" si="82"/>
        <v>132</v>
      </c>
      <c r="M313" s="7">
        <f t="shared" ca="1" si="83"/>
        <v>868</v>
      </c>
      <c r="N313" s="44">
        <f t="shared" ca="1" si="84"/>
        <v>11</v>
      </c>
      <c r="O313" s="94">
        <f t="shared" ca="1" si="85"/>
        <v>2.9443281031564954</v>
      </c>
      <c r="P313" s="94">
        <f t="shared" ca="1" si="86"/>
        <v>29.44328103156495</v>
      </c>
      <c r="Q313" s="94">
        <f t="shared" ca="1" si="87"/>
        <v>29.44328103156495</v>
      </c>
      <c r="R313" s="94">
        <f t="shared" ca="1" si="88"/>
        <v>2.944328103156495</v>
      </c>
      <c r="S313" s="94">
        <f t="shared" ca="1" si="89"/>
        <v>2.9443281031564954</v>
      </c>
      <c r="T313" s="4">
        <f t="shared" ca="1" si="90"/>
        <v>9.3043123522228279E-14</v>
      </c>
      <c r="U313" s="46">
        <f t="shared" ca="1" si="91"/>
        <v>1403.5724199463441</v>
      </c>
      <c r="V313" s="4">
        <f t="shared" ca="1" si="92"/>
        <v>4.4354011328240669E-11</v>
      </c>
      <c r="W313" s="13">
        <f t="shared" ca="1" si="93"/>
        <v>1385.2053872197353</v>
      </c>
      <c r="X313" s="4">
        <f t="shared" ca="1" si="94"/>
        <v>4.3773598400453648E-11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3.3599999999999998E-2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150</v>
      </c>
      <c r="M314" s="7">
        <f t="shared" ca="1" si="83"/>
        <v>850</v>
      </c>
      <c r="N314" s="44">
        <f t="shared" ca="1" si="84"/>
        <v>11</v>
      </c>
      <c r="O314" s="94">
        <f t="shared" ca="1" si="85"/>
        <v>2.9443281031564954</v>
      </c>
      <c r="P314" s="94">
        <f t="shared" ca="1" si="86"/>
        <v>29.19674758985532</v>
      </c>
      <c r="Q314" s="94">
        <f t="shared" ca="1" si="87"/>
        <v>26.977946614468642</v>
      </c>
      <c r="R314" s="94">
        <f t="shared" ca="1" si="88"/>
        <v>2.8087347102161981</v>
      </c>
      <c r="S314" s="94">
        <f t="shared" ca="1" si="89"/>
        <v>2.9443281031564954</v>
      </c>
      <c r="T314" s="4">
        <f t="shared" ca="1" si="90"/>
        <v>0</v>
      </c>
      <c r="U314" s="46">
        <f t="shared" ca="1" si="91"/>
        <v>1421.5724199463441</v>
      </c>
      <c r="V314" s="4">
        <f t="shared" ca="1" si="92"/>
        <v>0</v>
      </c>
      <c r="W314" s="13">
        <f t="shared" ca="1" si="93"/>
        <v>6046.4518991454142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3.3599999999999998E-2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3.0052046368879941E-4</v>
      </c>
      <c r="L315" s="13">
        <f t="shared" ca="1" si="82"/>
        <v>138</v>
      </c>
      <c r="M315" s="7">
        <f t="shared" ca="1" si="83"/>
        <v>862</v>
      </c>
      <c r="N315" s="44">
        <f t="shared" ca="1" si="84"/>
        <v>11</v>
      </c>
      <c r="O315" s="94">
        <f t="shared" ca="1" si="85"/>
        <v>2.9443281031564954</v>
      </c>
      <c r="P315" s="94">
        <f t="shared" ca="1" si="86"/>
        <v>29.44328103156495</v>
      </c>
      <c r="Q315" s="94">
        <f t="shared" ca="1" si="87"/>
        <v>29.44328103156495</v>
      </c>
      <c r="R315" s="94">
        <f t="shared" ca="1" si="88"/>
        <v>2.944328103156495</v>
      </c>
      <c r="S315" s="94">
        <f t="shared" ca="1" si="89"/>
        <v>2.9443281031564954</v>
      </c>
      <c r="T315" s="4">
        <f t="shared" ca="1" si="90"/>
        <v>8.8483084681255321E-4</v>
      </c>
      <c r="U315" s="46">
        <f t="shared" ca="1" si="91"/>
        <v>1409.5724199463441</v>
      </c>
      <c r="V315" s="4">
        <f t="shared" ca="1" si="92"/>
        <v>0.42360535724521842</v>
      </c>
      <c r="W315" s="13">
        <f t="shared" ca="1" si="93"/>
        <v>5299.976356041042</v>
      </c>
      <c r="X315" s="4">
        <f t="shared" ca="1" si="94"/>
        <v>1.5927513520571273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3.3599999999999998E-2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1.8213361435684828E-5</v>
      </c>
      <c r="L316" s="13">
        <f t="shared" ca="1" si="82"/>
        <v>126</v>
      </c>
      <c r="M316" s="7">
        <f t="shared" ca="1" si="83"/>
        <v>874</v>
      </c>
      <c r="N316" s="44">
        <f t="shared" ca="1" si="84"/>
        <v>11</v>
      </c>
      <c r="O316" s="94">
        <f t="shared" ca="1" si="85"/>
        <v>2.9443281031564954</v>
      </c>
      <c r="P316" s="94">
        <f t="shared" ca="1" si="86"/>
        <v>29.44328103156495</v>
      </c>
      <c r="Q316" s="94">
        <f t="shared" ca="1" si="87"/>
        <v>29.44328103156495</v>
      </c>
      <c r="R316" s="94">
        <f t="shared" ca="1" si="88"/>
        <v>2.944328103156495</v>
      </c>
      <c r="S316" s="94">
        <f t="shared" ca="1" si="89"/>
        <v>2.9443281031564954</v>
      </c>
      <c r="T316" s="4">
        <f t="shared" ca="1" si="90"/>
        <v>5.3626111928033571E-5</v>
      </c>
      <c r="U316" s="46">
        <f t="shared" ca="1" si="91"/>
        <v>1397.5724199463441</v>
      </c>
      <c r="V316" s="4">
        <f t="shared" ca="1" si="92"/>
        <v>2.5454491617027463E-2</v>
      </c>
      <c r="W316" s="13">
        <f t="shared" ca="1" si="93"/>
        <v>4553.5008129366697</v>
      </c>
      <c r="X316" s="4">
        <f t="shared" ca="1" si="94"/>
        <v>8.2934556103700249E-2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3.3599999999999998E-2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4.5993336958800123E-7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11</v>
      </c>
      <c r="O317" s="94">
        <f t="shared" ca="1" si="85"/>
        <v>2.9443281031564954</v>
      </c>
      <c r="P317" s="94">
        <f t="shared" ca="1" si="86"/>
        <v>29.44328103156495</v>
      </c>
      <c r="Q317" s="94">
        <f t="shared" ca="1" si="87"/>
        <v>29.44328103156495</v>
      </c>
      <c r="R317" s="94">
        <f t="shared" ca="1" si="88"/>
        <v>2.944328103156495</v>
      </c>
      <c r="S317" s="94">
        <f t="shared" ca="1" si="89"/>
        <v>2.9443281031564954</v>
      </c>
      <c r="T317" s="4">
        <f t="shared" ca="1" si="90"/>
        <v>1.3541947456574151E-6</v>
      </c>
      <c r="U317" s="46">
        <f t="shared" ca="1" si="91"/>
        <v>1385.5724199463441</v>
      </c>
      <c r="V317" s="4">
        <f t="shared" ca="1" si="92"/>
        <v>6.3727099191412311E-4</v>
      </c>
      <c r="W317" s="13">
        <f t="shared" ca="1" si="93"/>
        <v>3807.0252698322979</v>
      </c>
      <c r="X317" s="4">
        <f t="shared" ca="1" si="94"/>
        <v>1.7509779604606385E-3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3.3599999999999998E-2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6.1943888160000204E-9</v>
      </c>
      <c r="L318" s="13">
        <f t="shared" ca="1" si="82"/>
        <v>102</v>
      </c>
      <c r="M318" s="7">
        <f t="shared" ca="1" si="83"/>
        <v>898</v>
      </c>
      <c r="N318" s="44">
        <f t="shared" ca="1" si="84"/>
        <v>11</v>
      </c>
      <c r="O318" s="94">
        <f t="shared" ca="1" si="85"/>
        <v>2.9443281031564954</v>
      </c>
      <c r="P318" s="94">
        <f t="shared" ca="1" si="86"/>
        <v>29.44328103156495</v>
      </c>
      <c r="Q318" s="94">
        <f t="shared" ca="1" si="87"/>
        <v>29.44328103156495</v>
      </c>
      <c r="R318" s="94">
        <f t="shared" ca="1" si="88"/>
        <v>2.944328103156495</v>
      </c>
      <c r="S318" s="94">
        <f t="shared" ca="1" si="89"/>
        <v>2.9443281031564954</v>
      </c>
      <c r="T318" s="4">
        <f t="shared" ca="1" si="90"/>
        <v>1.823831307282715E-8</v>
      </c>
      <c r="U318" s="46">
        <f t="shared" ca="1" si="91"/>
        <v>1373.5724199463441</v>
      </c>
      <c r="V318" s="4">
        <f t="shared" ca="1" si="92"/>
        <v>8.5084416360817179E-6</v>
      </c>
      <c r="W318" s="13">
        <f t="shared" ca="1" si="93"/>
        <v>3060.5497267279256</v>
      </c>
      <c r="X318" s="4">
        <f t="shared" ca="1" si="94"/>
        <v>1.8958234998055382E-5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3.3599999999999998E-2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4.6927188000000212E-11</v>
      </c>
      <c r="L319" s="13">
        <f t="shared" ca="1" si="82"/>
        <v>90</v>
      </c>
      <c r="M319" s="7">
        <f t="shared" ca="1" si="83"/>
        <v>910</v>
      </c>
      <c r="N319" s="44">
        <f t="shared" ca="1" si="84"/>
        <v>11</v>
      </c>
      <c r="O319" s="94">
        <f t="shared" ca="1" si="85"/>
        <v>2.9443281031564954</v>
      </c>
      <c r="P319" s="94">
        <f t="shared" ca="1" si="86"/>
        <v>29.44328103156495</v>
      </c>
      <c r="Q319" s="94">
        <f t="shared" ca="1" si="87"/>
        <v>29.44328103156495</v>
      </c>
      <c r="R319" s="94">
        <f t="shared" ca="1" si="88"/>
        <v>2.944328103156495</v>
      </c>
      <c r="S319" s="94">
        <f t="shared" ca="1" si="89"/>
        <v>2.9443281031564954</v>
      </c>
      <c r="T319" s="4">
        <f t="shared" ca="1" si="90"/>
        <v>1.3816903843050886E-10</v>
      </c>
      <c r="U319" s="46">
        <f t="shared" ca="1" si="91"/>
        <v>1361.5724199463441</v>
      </c>
      <c r="V319" s="4">
        <f t="shared" ca="1" si="92"/>
        <v>6.3894764926437331E-8</v>
      </c>
      <c r="W319" s="13">
        <f t="shared" ca="1" si="93"/>
        <v>2314.0741836235538</v>
      </c>
      <c r="X319" s="4">
        <f t="shared" ca="1" si="94"/>
        <v>1.0859299426084952E-7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3.3599999999999998E-2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1.8960480000000102E-13</v>
      </c>
      <c r="L320" s="13">
        <f t="shared" ca="1" si="82"/>
        <v>78</v>
      </c>
      <c r="M320" s="7">
        <f t="shared" ca="1" si="83"/>
        <v>922</v>
      </c>
      <c r="N320" s="44">
        <f t="shared" ca="1" si="84"/>
        <v>11</v>
      </c>
      <c r="O320" s="94">
        <f t="shared" ca="1" si="85"/>
        <v>2.9443281031564954</v>
      </c>
      <c r="P320" s="94">
        <f t="shared" ca="1" si="86"/>
        <v>29.44328103156495</v>
      </c>
      <c r="Q320" s="94">
        <f t="shared" ca="1" si="87"/>
        <v>29.44328103156495</v>
      </c>
      <c r="R320" s="94">
        <f t="shared" ca="1" si="88"/>
        <v>2.944328103156495</v>
      </c>
      <c r="S320" s="94">
        <f t="shared" ca="1" si="89"/>
        <v>2.9443281031564954</v>
      </c>
      <c r="T320" s="4">
        <f t="shared" ca="1" si="90"/>
        <v>5.582587411333697E-13</v>
      </c>
      <c r="U320" s="46">
        <f t="shared" ca="1" si="91"/>
        <v>1349.5724199463441</v>
      </c>
      <c r="V320" s="4">
        <f t="shared" ca="1" si="92"/>
        <v>2.5588540876944394E-10</v>
      </c>
      <c r="W320" s="13">
        <f t="shared" ca="1" si="93"/>
        <v>1567.5986405191816</v>
      </c>
      <c r="X320" s="4">
        <f t="shared" ca="1" si="94"/>
        <v>2.9722422671591291E-10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3.3599999999999998E-2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3.1920000000000201E-16</v>
      </c>
      <c r="L321" s="13">
        <f t="shared" ca="1" si="82"/>
        <v>66</v>
      </c>
      <c r="M321" s="7">
        <f t="shared" ca="1" si="83"/>
        <v>934</v>
      </c>
      <c r="N321" s="44">
        <f t="shared" ca="1" si="84"/>
        <v>12</v>
      </c>
      <c r="O321" s="94">
        <f t="shared" ca="1" si="85"/>
        <v>3.1675762212620633</v>
      </c>
      <c r="P321" s="94">
        <f t="shared" ca="1" si="86"/>
        <v>31.452514094515067</v>
      </c>
      <c r="Q321" s="94">
        <f t="shared" ca="1" si="87"/>
        <v>29.44328103156495</v>
      </c>
      <c r="R321" s="94">
        <f t="shared" ca="1" si="88"/>
        <v>3.0447897563040009</v>
      </c>
      <c r="S321" s="94">
        <f t="shared" ca="1" si="89"/>
        <v>3.1675762212620633</v>
      </c>
      <c r="T321" s="4">
        <f t="shared" ca="1" si="90"/>
        <v>1.011090329826857E-15</v>
      </c>
      <c r="U321" s="46">
        <f t="shared" ca="1" si="91"/>
        <v>1419.9908601430868</v>
      </c>
      <c r="V321" s="4">
        <f t="shared" ca="1" si="92"/>
        <v>4.5326108255767617E-13</v>
      </c>
      <c r="W321" s="13">
        <f t="shared" ca="1" si="93"/>
        <v>821.12309741480942</v>
      </c>
      <c r="X321" s="4">
        <f t="shared" ca="1" si="94"/>
        <v>2.6210249269480884E-13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3.3599999999999998E-2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150</v>
      </c>
      <c r="M322" s="7">
        <f t="shared" ca="1" si="83"/>
        <v>850</v>
      </c>
      <c r="N322" s="44">
        <f t="shared" ca="1" si="84"/>
        <v>11</v>
      </c>
      <c r="O322" s="94">
        <f t="shared" ca="1" si="85"/>
        <v>2.9443281031564954</v>
      </c>
      <c r="P322" s="94">
        <f t="shared" ca="1" si="86"/>
        <v>29.19674758985532</v>
      </c>
      <c r="Q322" s="94">
        <f t="shared" ca="1" si="87"/>
        <v>26.977946614468642</v>
      </c>
      <c r="R322" s="94">
        <f t="shared" ca="1" si="88"/>
        <v>2.8087347102161981</v>
      </c>
      <c r="S322" s="94">
        <f t="shared" ca="1" si="89"/>
        <v>2.9443281031564954</v>
      </c>
      <c r="T322" s="4">
        <f t="shared" ca="1" si="90"/>
        <v>0</v>
      </c>
      <c r="U322" s="46">
        <f t="shared" ca="1" si="91"/>
        <v>1421.5724199463441</v>
      </c>
      <c r="V322" s="4">
        <f t="shared" ca="1" si="92"/>
        <v>0</v>
      </c>
      <c r="W322" s="13">
        <f t="shared" ca="1" si="93"/>
        <v>5789.4110915355304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3.3599999999999998E-2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1.5658697844837431E-3</v>
      </c>
      <c r="L323" s="13">
        <f t="shared" ca="1" si="82"/>
        <v>138</v>
      </c>
      <c r="M323" s="7">
        <f t="shared" ca="1" si="83"/>
        <v>862</v>
      </c>
      <c r="N323" s="44">
        <f t="shared" ca="1" si="84"/>
        <v>11</v>
      </c>
      <c r="O323" s="94">
        <f t="shared" ca="1" si="85"/>
        <v>2.9443281031564954</v>
      </c>
      <c r="P323" s="94">
        <f t="shared" ca="1" si="86"/>
        <v>29.44328103156495</v>
      </c>
      <c r="Q323" s="94">
        <f t="shared" ca="1" si="87"/>
        <v>29.44328103156495</v>
      </c>
      <c r="R323" s="94">
        <f t="shared" ca="1" si="88"/>
        <v>2.944328103156495</v>
      </c>
      <c r="S323" s="94">
        <f t="shared" ca="1" si="89"/>
        <v>2.9443281031564954</v>
      </c>
      <c r="T323" s="4">
        <f t="shared" ca="1" si="90"/>
        <v>4.6104344123390891E-3</v>
      </c>
      <c r="U323" s="46">
        <f t="shared" ca="1" si="91"/>
        <v>1409.5724199463441</v>
      </c>
      <c r="V323" s="4">
        <f t="shared" ca="1" si="92"/>
        <v>2.2072068614356102</v>
      </c>
      <c r="W323" s="13">
        <f t="shared" ca="1" si="93"/>
        <v>5042.9355484311582</v>
      </c>
      <c r="X323" s="4">
        <f t="shared" ca="1" si="94"/>
        <v>7.8965804003873039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3.3599999999999998E-2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9.490119905962087E-5</v>
      </c>
      <c r="L324" s="13">
        <f t="shared" ca="1" si="82"/>
        <v>126</v>
      </c>
      <c r="M324" s="7">
        <f t="shared" ca="1" si="83"/>
        <v>874</v>
      </c>
      <c r="N324" s="44">
        <f t="shared" ca="1" si="84"/>
        <v>11</v>
      </c>
      <c r="O324" s="94">
        <f t="shared" ca="1" si="85"/>
        <v>2.9443281031564954</v>
      </c>
      <c r="P324" s="94">
        <f t="shared" ca="1" si="86"/>
        <v>29.44328103156495</v>
      </c>
      <c r="Q324" s="94">
        <f t="shared" ca="1" si="87"/>
        <v>29.44328103156495</v>
      </c>
      <c r="R324" s="94">
        <f t="shared" ca="1" si="88"/>
        <v>2.944328103156495</v>
      </c>
      <c r="S324" s="94">
        <f t="shared" ca="1" si="89"/>
        <v>2.9443281031564954</v>
      </c>
      <c r="T324" s="4">
        <f t="shared" ca="1" si="90"/>
        <v>2.7942026741449051E-4</v>
      </c>
      <c r="U324" s="46">
        <f t="shared" ca="1" si="91"/>
        <v>1397.5724199463441</v>
      </c>
      <c r="V324" s="4">
        <f t="shared" ca="1" si="92"/>
        <v>0.13263129842556406</v>
      </c>
      <c r="W324" s="13">
        <f t="shared" ca="1" si="93"/>
        <v>4296.4600053267859</v>
      </c>
      <c r="X324" s="4">
        <f t="shared" ca="1" si="94"/>
        <v>0.40773920621721704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3.3599999999999998E-2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2.3964949257480046E-6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11</v>
      </c>
      <c r="O325" s="94">
        <f t="shared" ca="1" si="85"/>
        <v>2.9443281031564954</v>
      </c>
      <c r="P325" s="94">
        <f t="shared" ca="1" si="86"/>
        <v>29.44328103156495</v>
      </c>
      <c r="Q325" s="94">
        <f t="shared" ca="1" si="87"/>
        <v>29.44328103156495</v>
      </c>
      <c r="R325" s="94">
        <f t="shared" ca="1" si="88"/>
        <v>2.944328103156495</v>
      </c>
      <c r="S325" s="94">
        <f t="shared" ca="1" si="89"/>
        <v>2.9443281031564954</v>
      </c>
      <c r="T325" s="4">
        <f t="shared" ca="1" si="90"/>
        <v>7.0560673589517885E-6</v>
      </c>
      <c r="U325" s="46">
        <f t="shared" ca="1" si="91"/>
        <v>1385.5724199463441</v>
      </c>
      <c r="V325" s="4">
        <f t="shared" ca="1" si="92"/>
        <v>3.3205172736577968E-3</v>
      </c>
      <c r="W325" s="13">
        <f t="shared" ca="1" si="93"/>
        <v>3549.9844622224145</v>
      </c>
      <c r="X325" s="4">
        <f t="shared" ca="1" si="94"/>
        <v>8.507519750200275E-3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3.3599999999999998E-2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3.2276025936000082E-8</v>
      </c>
      <c r="L326" s="13">
        <f t="shared" ca="1" si="82"/>
        <v>102</v>
      </c>
      <c r="M326" s="7">
        <f t="shared" ca="1" si="83"/>
        <v>898</v>
      </c>
      <c r="N326" s="44">
        <f t="shared" ca="1" si="84"/>
        <v>11</v>
      </c>
      <c r="O326" s="94">
        <f t="shared" ca="1" si="85"/>
        <v>2.9443281031564954</v>
      </c>
      <c r="P326" s="94">
        <f t="shared" ca="1" si="86"/>
        <v>29.44328103156495</v>
      </c>
      <c r="Q326" s="94">
        <f t="shared" ca="1" si="87"/>
        <v>29.44328103156495</v>
      </c>
      <c r="R326" s="94">
        <f t="shared" ca="1" si="88"/>
        <v>2.944328103156495</v>
      </c>
      <c r="S326" s="94">
        <f t="shared" ca="1" si="89"/>
        <v>2.9443281031564954</v>
      </c>
      <c r="T326" s="4">
        <f t="shared" ca="1" si="90"/>
        <v>9.5031210221572973E-8</v>
      </c>
      <c r="U326" s="46">
        <f t="shared" ca="1" si="91"/>
        <v>1373.5724199463441</v>
      </c>
      <c r="V326" s="4">
        <f t="shared" ca="1" si="92"/>
        <v>4.4333459051162599E-5</v>
      </c>
      <c r="W326" s="13">
        <f t="shared" ca="1" si="93"/>
        <v>2803.5089191180423</v>
      </c>
      <c r="X326" s="4">
        <f t="shared" ca="1" si="94"/>
        <v>9.0486126585261493E-5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3.3599999999999998E-2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2.4451534800000091E-10</v>
      </c>
      <c r="L327" s="13">
        <f t="shared" ca="1" si="82"/>
        <v>90</v>
      </c>
      <c r="M327" s="7">
        <f t="shared" ca="1" si="83"/>
        <v>910</v>
      </c>
      <c r="N327" s="44">
        <f t="shared" ca="1" si="84"/>
        <v>11</v>
      </c>
      <c r="O327" s="94">
        <f t="shared" ca="1" si="85"/>
        <v>2.9443281031564954</v>
      </c>
      <c r="P327" s="94">
        <f t="shared" ca="1" si="86"/>
        <v>29.44328103156495</v>
      </c>
      <c r="Q327" s="94">
        <f t="shared" ca="1" si="87"/>
        <v>29.44328103156495</v>
      </c>
      <c r="R327" s="94">
        <f t="shared" ca="1" si="88"/>
        <v>2.944328103156495</v>
      </c>
      <c r="S327" s="94">
        <f t="shared" ca="1" si="89"/>
        <v>2.9443281031564954</v>
      </c>
      <c r="T327" s="4">
        <f t="shared" ca="1" si="90"/>
        <v>7.1993341076949304E-10</v>
      </c>
      <c r="U327" s="46">
        <f t="shared" ca="1" si="91"/>
        <v>1361.5724199463441</v>
      </c>
      <c r="V327" s="4">
        <f t="shared" ca="1" si="92"/>
        <v>3.3292535409038369E-7</v>
      </c>
      <c r="W327" s="13">
        <f t="shared" ca="1" si="93"/>
        <v>2057.03337601367</v>
      </c>
      <c r="X327" s="4">
        <f t="shared" ca="1" si="94"/>
        <v>5.0297623178359924E-7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3.3599999999999998E-2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9.8794080000000443E-13</v>
      </c>
      <c r="L328" s="13">
        <f t="shared" ca="1" si="82"/>
        <v>78</v>
      </c>
      <c r="M328" s="7">
        <f t="shared" ca="1" si="83"/>
        <v>922</v>
      </c>
      <c r="N328" s="44">
        <f t="shared" ca="1" si="84"/>
        <v>11</v>
      </c>
      <c r="O328" s="94">
        <f t="shared" ca="1" si="85"/>
        <v>2.9443281031564954</v>
      </c>
      <c r="P328" s="94">
        <f t="shared" ca="1" si="86"/>
        <v>29.44328103156495</v>
      </c>
      <c r="Q328" s="94">
        <f t="shared" ca="1" si="87"/>
        <v>29.44328103156495</v>
      </c>
      <c r="R328" s="94">
        <f t="shared" ca="1" si="88"/>
        <v>2.944328103156495</v>
      </c>
      <c r="S328" s="94">
        <f t="shared" ca="1" si="89"/>
        <v>2.9443281031564954</v>
      </c>
      <c r="T328" s="4">
        <f t="shared" ca="1" si="90"/>
        <v>2.9088218616949238E-12</v>
      </c>
      <c r="U328" s="46">
        <f t="shared" ca="1" si="91"/>
        <v>1349.5724199463441</v>
      </c>
      <c r="V328" s="4">
        <f t="shared" ca="1" si="92"/>
        <v>1.3332976562197332E-9</v>
      </c>
      <c r="W328" s="13">
        <f t="shared" ca="1" si="93"/>
        <v>1310.5578329092982</v>
      </c>
      <c r="X328" s="4">
        <f t="shared" ca="1" si="94"/>
        <v>1.2947535538906841E-9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3.3599999999999998E-2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1.663200000000009E-15</v>
      </c>
      <c r="L329" s="13">
        <f t="shared" ca="1" si="82"/>
        <v>66</v>
      </c>
      <c r="M329" s="7">
        <f t="shared" ca="1" si="83"/>
        <v>934</v>
      </c>
      <c r="N329" s="44">
        <f t="shared" ca="1" si="84"/>
        <v>12</v>
      </c>
      <c r="O329" s="94">
        <f t="shared" ca="1" si="85"/>
        <v>3.1675762212620633</v>
      </c>
      <c r="P329" s="94">
        <f t="shared" ca="1" si="86"/>
        <v>31.452514094515067</v>
      </c>
      <c r="Q329" s="94">
        <f t="shared" ca="1" si="87"/>
        <v>29.44328103156495</v>
      </c>
      <c r="R329" s="94">
        <f t="shared" ca="1" si="88"/>
        <v>3.0447897563040009</v>
      </c>
      <c r="S329" s="94">
        <f t="shared" ca="1" si="89"/>
        <v>3.1675762212620633</v>
      </c>
      <c r="T329" s="4">
        <f t="shared" ca="1" si="90"/>
        <v>5.2683127712030919E-15</v>
      </c>
      <c r="U329" s="46">
        <f t="shared" ca="1" si="91"/>
        <v>1419.9908601430868</v>
      </c>
      <c r="V329" s="4">
        <f t="shared" ca="1" si="92"/>
        <v>2.3617287985899947E-12</v>
      </c>
      <c r="W329" s="13">
        <f t="shared" ca="1" si="93"/>
        <v>564.08228980492595</v>
      </c>
      <c r="X329" s="4">
        <f t="shared" ca="1" si="94"/>
        <v>9.3818166440355796E-13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3.3599999999999998E-2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11</v>
      </c>
      <c r="O330" s="94">
        <f t="shared" ca="1" si="85"/>
        <v>2.9443281031564954</v>
      </c>
      <c r="P330" s="94">
        <f t="shared" ca="1" si="86"/>
        <v>29.44328103156495</v>
      </c>
      <c r="Q330" s="94">
        <f t="shared" ca="1" si="87"/>
        <v>29.44328103156495</v>
      </c>
      <c r="R330" s="94">
        <f t="shared" ca="1" si="88"/>
        <v>2.944328103156495</v>
      </c>
      <c r="S330" s="94">
        <f t="shared" ca="1" si="89"/>
        <v>2.9443281031564954</v>
      </c>
      <c r="T330" s="4">
        <f t="shared" ca="1" si="90"/>
        <v>0</v>
      </c>
      <c r="U330" s="46">
        <f t="shared" ca="1" si="91"/>
        <v>1355.5724199463441</v>
      </c>
      <c r="V330" s="4">
        <f t="shared" ca="1" si="92"/>
        <v>0</v>
      </c>
      <c r="W330" s="13">
        <f t="shared" ca="1" si="93"/>
        <v>5225.3288017306049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3.3599999999999998E-2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1.581686650993681E-5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3.1675762212620633</v>
      </c>
      <c r="P331" s="94">
        <f t="shared" ca="1" si="86"/>
        <v>30.113025385881649</v>
      </c>
      <c r="Q331" s="94">
        <f t="shared" ca="1" si="87"/>
        <v>29.44328103156495</v>
      </c>
      <c r="R331" s="94">
        <f t="shared" ca="1" si="88"/>
        <v>2.9778153208723301</v>
      </c>
      <c r="S331" s="94">
        <f t="shared" ca="1" si="89"/>
        <v>3.1675762212620633</v>
      </c>
      <c r="T331" s="4">
        <f t="shared" ca="1" si="90"/>
        <v>5.010113025175212E-5</v>
      </c>
      <c r="U331" s="46">
        <f t="shared" ca="1" si="91"/>
        <v>1425.9908601430868</v>
      </c>
      <c r="V331" s="4">
        <f t="shared" ca="1" si="92"/>
        <v>2.2554707079273175E-2</v>
      </c>
      <c r="W331" s="13">
        <f t="shared" ca="1" si="93"/>
        <v>4478.8532586262327</v>
      </c>
      <c r="X331" s="4">
        <f t="shared" ca="1" si="94"/>
        <v>7.0841424109286608E-2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3.3599999999999998E-2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9.5859797029920154E-7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3.1675762212620633</v>
      </c>
      <c r="P332" s="94">
        <f t="shared" ca="1" si="86"/>
        <v>31.675762212620633</v>
      </c>
      <c r="Q332" s="94">
        <f t="shared" ca="1" si="87"/>
        <v>30.559521622092788</v>
      </c>
      <c r="R332" s="94">
        <f t="shared" ca="1" si="88"/>
        <v>3.1117641917356709</v>
      </c>
      <c r="S332" s="94">
        <f t="shared" ca="1" si="89"/>
        <v>3.1675762212620633</v>
      </c>
      <c r="T332" s="4">
        <f t="shared" ca="1" si="90"/>
        <v>3.0364321364698284E-6</v>
      </c>
      <c r="U332" s="46">
        <f t="shared" ca="1" si="91"/>
        <v>1413.9908601430868</v>
      </c>
      <c r="V332" s="4">
        <f t="shared" ca="1" si="92"/>
        <v>1.3554487685547851E-3</v>
      </c>
      <c r="W332" s="13">
        <f t="shared" ca="1" si="93"/>
        <v>3732.3777155218604</v>
      </c>
      <c r="X332" s="4">
        <f t="shared" ca="1" si="94"/>
        <v>3.5778497024892262E-3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3.3599999999999998E-2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2.4207019452000063E-8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3.1675762212620633</v>
      </c>
      <c r="P333" s="94">
        <f t="shared" ca="1" si="86"/>
        <v>31.675762212620633</v>
      </c>
      <c r="Q333" s="94">
        <f t="shared" ca="1" si="87"/>
        <v>31.675762212620633</v>
      </c>
      <c r="R333" s="94">
        <f t="shared" ca="1" si="88"/>
        <v>3.1675762212620633</v>
      </c>
      <c r="S333" s="94">
        <f t="shared" ca="1" si="89"/>
        <v>3.1675762212620633</v>
      </c>
      <c r="T333" s="4">
        <f t="shared" ca="1" si="90"/>
        <v>7.6677579203783622E-8</v>
      </c>
      <c r="U333" s="46">
        <f t="shared" ca="1" si="91"/>
        <v>1401.9908601430868</v>
      </c>
      <c r="V333" s="4">
        <f t="shared" ca="1" si="92"/>
        <v>3.3938020023010003E-5</v>
      </c>
      <c r="W333" s="13">
        <f t="shared" ca="1" si="93"/>
        <v>2985.9021724174886</v>
      </c>
      <c r="X333" s="4">
        <f t="shared" ca="1" si="94"/>
        <v>7.2279791969479394E-5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3.3599999999999998E-2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3.2602046400000112E-10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3.1675762212620633</v>
      </c>
      <c r="P334" s="94">
        <f t="shared" ca="1" si="86"/>
        <v>31.675762212620633</v>
      </c>
      <c r="Q334" s="94">
        <f t="shared" ca="1" si="87"/>
        <v>31.675762212620633</v>
      </c>
      <c r="R334" s="94">
        <f t="shared" ca="1" si="88"/>
        <v>3.1675762212620633</v>
      </c>
      <c r="S334" s="94">
        <f t="shared" ca="1" si="89"/>
        <v>3.1675762212620633</v>
      </c>
      <c r="T334" s="4">
        <f t="shared" ca="1" si="90"/>
        <v>1.0326946694112281E-9</v>
      </c>
      <c r="U334" s="46">
        <f t="shared" ca="1" si="91"/>
        <v>1389.9908601430868</v>
      </c>
      <c r="V334" s="4">
        <f t="shared" ca="1" si="92"/>
        <v>4.5316546517960983E-7</v>
      </c>
      <c r="W334" s="13">
        <f t="shared" ca="1" si="93"/>
        <v>2239.4266293131163</v>
      </c>
      <c r="X334" s="4">
        <f t="shared" ca="1" si="94"/>
        <v>7.3009890878262071E-7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3.3599999999999998E-2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2.4698520000000113E-12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3.1675762212620633</v>
      </c>
      <c r="P335" s="94">
        <f t="shared" ca="1" si="86"/>
        <v>31.675762212620633</v>
      </c>
      <c r="Q335" s="94">
        <f t="shared" ca="1" si="87"/>
        <v>31.675762212620633</v>
      </c>
      <c r="R335" s="94">
        <f t="shared" ca="1" si="88"/>
        <v>3.1675762212620633</v>
      </c>
      <c r="S335" s="94">
        <f t="shared" ca="1" si="89"/>
        <v>3.1675762212620633</v>
      </c>
      <c r="T335" s="4">
        <f t="shared" ca="1" si="90"/>
        <v>7.8234444652365859E-12</v>
      </c>
      <c r="U335" s="46">
        <f t="shared" ca="1" si="91"/>
        <v>1377.9908601430868</v>
      </c>
      <c r="V335" s="4">
        <f t="shared" ca="1" si="92"/>
        <v>3.4034334819061388E-9</v>
      </c>
      <c r="W335" s="13">
        <f t="shared" ca="1" si="93"/>
        <v>1492.9510862087443</v>
      </c>
      <c r="X335" s="4">
        <f t="shared" ca="1" si="94"/>
        <v>3.6873682261748563E-9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3.3599999999999998E-2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9.979200000000053E-15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3.1675762212620633</v>
      </c>
      <c r="P336" s="94">
        <f t="shared" ca="1" si="86"/>
        <v>31.675762212620633</v>
      </c>
      <c r="Q336" s="94">
        <f t="shared" ca="1" si="87"/>
        <v>31.675762212620633</v>
      </c>
      <c r="R336" s="94">
        <f t="shared" ca="1" si="88"/>
        <v>3.1675762212620633</v>
      </c>
      <c r="S336" s="94">
        <f t="shared" ca="1" si="89"/>
        <v>3.1675762212620633</v>
      </c>
      <c r="T336" s="4">
        <f t="shared" ca="1" si="90"/>
        <v>3.1609876627218548E-14</v>
      </c>
      <c r="U336" s="46">
        <f t="shared" ca="1" si="91"/>
        <v>1365.9908601430868</v>
      </c>
      <c r="V336" s="4">
        <f t="shared" ca="1" si="92"/>
        <v>1.3631495991539965E-11</v>
      </c>
      <c r="W336" s="13">
        <f t="shared" ca="1" si="93"/>
        <v>746.47554310437215</v>
      </c>
      <c r="X336" s="4">
        <f t="shared" ca="1" si="94"/>
        <v>7.4492287397471899E-12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3.3599999999999998E-2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1.6800000000000108E-17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12</v>
      </c>
      <c r="O337" s="94">
        <f t="shared" ca="1" si="85"/>
        <v>3.1675762212620633</v>
      </c>
      <c r="P337" s="94">
        <f t="shared" ca="1" si="86"/>
        <v>31.675762212620633</v>
      </c>
      <c r="Q337" s="94">
        <f t="shared" ca="1" si="87"/>
        <v>31.675762212620633</v>
      </c>
      <c r="R337" s="94">
        <f t="shared" ca="1" si="88"/>
        <v>3.1675762212620633</v>
      </c>
      <c r="S337" s="94">
        <f t="shared" ca="1" si="89"/>
        <v>3.1675762212620633</v>
      </c>
      <c r="T337" s="4">
        <f t="shared" ca="1" si="90"/>
        <v>5.3215280517203006E-17</v>
      </c>
      <c r="U337" s="46">
        <f t="shared" ca="1" si="91"/>
        <v>1353.9908601430868</v>
      </c>
      <c r="V337" s="4">
        <f t="shared" ca="1" si="92"/>
        <v>2.2747046450404005E-14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2.5600000000000001E-2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216</v>
      </c>
      <c r="M338" s="7">
        <f t="shared" ref="M338:M401" ca="1" si="102">MAX(Set1MinTP-(L338+Set1Regain), 0)</f>
        <v>784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2.6977946614468649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26.977946614468642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26.977946614468642</v>
      </c>
      <c r="R338" s="94">
        <f t="shared" ref="R338:R401" ca="1" si="107">(P338+Q338)/20</f>
        <v>2.6977946614468644</v>
      </c>
      <c r="S338" s="94">
        <f t="shared" ref="S338:S401" ca="1" si="108">R338*Set1ConserveTP + O338*(1-Set1ConserveTP)</f>
        <v>2.6977946614468649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1396.5575352769283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6610.5341889503397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2.5600000000000001E-2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2.2667829261097998E-2</v>
      </c>
      <c r="L339" s="13">
        <f t="shared" ca="1" si="101"/>
        <v>204</v>
      </c>
      <c r="M339" s="7">
        <f t="shared" ca="1" si="102"/>
        <v>796</v>
      </c>
      <c r="N339" s="44">
        <f t="shared" ca="1" si="103"/>
        <v>10</v>
      </c>
      <c r="O339" s="94">
        <f t="shared" ca="1" si="104"/>
        <v>2.6977946614468649</v>
      </c>
      <c r="P339" s="94">
        <f t="shared" ca="1" si="105"/>
        <v>26.977946614468642</v>
      </c>
      <c r="Q339" s="94">
        <f t="shared" ca="1" si="106"/>
        <v>26.977946614468642</v>
      </c>
      <c r="R339" s="94">
        <f t="shared" ca="1" si="107"/>
        <v>2.6977946614468644</v>
      </c>
      <c r="S339" s="94">
        <f t="shared" ca="1" si="108"/>
        <v>2.6977946614468649</v>
      </c>
      <c r="T339" s="4">
        <f t="shared" ca="1" si="109"/>
        <v>6.1153148767179207E-2</v>
      </c>
      <c r="U339" s="46">
        <f t="shared" ca="1" si="110"/>
        <v>1384.5575352769283</v>
      </c>
      <c r="V339" s="4">
        <f t="shared" ca="1" si="111"/>
        <v>31.384913811824081</v>
      </c>
      <c r="W339" s="13">
        <f t="shared" ca="1" si="112"/>
        <v>5864.0586458459675</v>
      </c>
      <c r="X339" s="4">
        <f t="shared" ca="1" si="113"/>
        <v>132.92548016110192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2.5600000000000001E-2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1.3738078340059404E-3</v>
      </c>
      <c r="L340" s="13">
        <f t="shared" ca="1" si="101"/>
        <v>192</v>
      </c>
      <c r="M340" s="7">
        <f t="shared" ca="1" si="102"/>
        <v>808</v>
      </c>
      <c r="N340" s="44">
        <f t="shared" ca="1" si="103"/>
        <v>10</v>
      </c>
      <c r="O340" s="94">
        <f t="shared" ca="1" si="104"/>
        <v>2.6977946614468649</v>
      </c>
      <c r="P340" s="94">
        <f t="shared" ca="1" si="105"/>
        <v>26.977946614468642</v>
      </c>
      <c r="Q340" s="94">
        <f t="shared" ca="1" si="106"/>
        <v>26.977946614468642</v>
      </c>
      <c r="R340" s="94">
        <f t="shared" ca="1" si="107"/>
        <v>2.6977946614468644</v>
      </c>
      <c r="S340" s="94">
        <f t="shared" ca="1" si="108"/>
        <v>2.6977946614468649</v>
      </c>
      <c r="T340" s="4">
        <f t="shared" ca="1" si="109"/>
        <v>3.7062514404351066E-3</v>
      </c>
      <c r="U340" s="46">
        <f t="shared" ca="1" si="110"/>
        <v>1372.5575352769283</v>
      </c>
      <c r="V340" s="4">
        <f t="shared" ca="1" si="111"/>
        <v>1.8856302945873289</v>
      </c>
      <c r="W340" s="13">
        <f t="shared" ca="1" si="112"/>
        <v>5117.5831027415952</v>
      </c>
      <c r="X340" s="4">
        <f t="shared" ca="1" si="113"/>
        <v>7.0305757577228309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2.5600000000000001E-2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3.4692117020352066E-5</v>
      </c>
      <c r="L341" s="13">
        <f t="shared" ca="1" si="101"/>
        <v>180</v>
      </c>
      <c r="M341" s="7">
        <f t="shared" ca="1" si="102"/>
        <v>820</v>
      </c>
      <c r="N341" s="44">
        <f t="shared" ca="1" si="103"/>
        <v>10</v>
      </c>
      <c r="O341" s="94">
        <f t="shared" ca="1" si="104"/>
        <v>2.6977946614468649</v>
      </c>
      <c r="P341" s="94">
        <f t="shared" ca="1" si="105"/>
        <v>26.977946614468642</v>
      </c>
      <c r="Q341" s="94">
        <f t="shared" ca="1" si="106"/>
        <v>26.977946614468642</v>
      </c>
      <c r="R341" s="94">
        <f t="shared" ca="1" si="107"/>
        <v>2.6977946614468644</v>
      </c>
      <c r="S341" s="94">
        <f t="shared" ca="1" si="108"/>
        <v>2.6977946614468649</v>
      </c>
      <c r="T341" s="4">
        <f t="shared" ca="1" si="109"/>
        <v>9.3592208091795715E-5</v>
      </c>
      <c r="U341" s="46">
        <f t="shared" ca="1" si="110"/>
        <v>1360.5575352769283</v>
      </c>
      <c r="V341" s="4">
        <f t="shared" ca="1" si="111"/>
        <v>4.7200621226748979E-2</v>
      </c>
      <c r="W341" s="13">
        <f t="shared" ca="1" si="112"/>
        <v>4371.1075596372239</v>
      </c>
      <c r="X341" s="4">
        <f t="shared" ca="1" si="113"/>
        <v>0.15164297496748011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2.5600000000000001E-2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4.6723389926400121E-7</v>
      </c>
      <c r="L342" s="13">
        <f t="shared" ca="1" si="101"/>
        <v>168</v>
      </c>
      <c r="M342" s="7">
        <f t="shared" ca="1" si="102"/>
        <v>832</v>
      </c>
      <c r="N342" s="44">
        <f t="shared" ca="1" si="103"/>
        <v>10</v>
      </c>
      <c r="O342" s="94">
        <f t="shared" ca="1" si="104"/>
        <v>2.6977946614468649</v>
      </c>
      <c r="P342" s="94">
        <f t="shared" ca="1" si="105"/>
        <v>26.977946614468642</v>
      </c>
      <c r="Q342" s="94">
        <f t="shared" ca="1" si="106"/>
        <v>26.977946614468642</v>
      </c>
      <c r="R342" s="94">
        <f t="shared" ca="1" si="107"/>
        <v>2.6977946614468644</v>
      </c>
      <c r="S342" s="94">
        <f t="shared" ca="1" si="108"/>
        <v>2.6977946614468649</v>
      </c>
      <c r="T342" s="4">
        <f t="shared" ca="1" si="109"/>
        <v>1.2605011190814246E-6</v>
      </c>
      <c r="U342" s="46">
        <f t="shared" ca="1" si="110"/>
        <v>1348.5575352769283</v>
      </c>
      <c r="V342" s="4">
        <f t="shared" ca="1" si="111"/>
        <v>6.3009179558929014E-4</v>
      </c>
      <c r="W342" s="13">
        <f t="shared" ca="1" si="112"/>
        <v>3624.6320165328516</v>
      </c>
      <c r="X342" s="4">
        <f t="shared" ca="1" si="113"/>
        <v>1.693550950481784E-3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2.5600000000000001E-2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3.5396507520000132E-9</v>
      </c>
      <c r="L343" s="13">
        <f t="shared" ca="1" si="101"/>
        <v>156</v>
      </c>
      <c r="M343" s="7">
        <f t="shared" ca="1" si="102"/>
        <v>844</v>
      </c>
      <c r="N343" s="44">
        <f t="shared" ca="1" si="103"/>
        <v>11</v>
      </c>
      <c r="O343" s="94">
        <f t="shared" ca="1" si="104"/>
        <v>2.9443281031564954</v>
      </c>
      <c r="P343" s="94">
        <f t="shared" ca="1" si="105"/>
        <v>27.717546939597536</v>
      </c>
      <c r="Q343" s="94">
        <f t="shared" ca="1" si="106"/>
        <v>26.977946614468642</v>
      </c>
      <c r="R343" s="94">
        <f t="shared" ca="1" si="107"/>
        <v>2.7347746777033088</v>
      </c>
      <c r="S343" s="94">
        <f t="shared" ca="1" si="108"/>
        <v>2.9443281031564954</v>
      </c>
      <c r="T343" s="4">
        <f t="shared" ca="1" si="109"/>
        <v>1.0421893184472662E-8</v>
      </c>
      <c r="U343" s="46">
        <f t="shared" ca="1" si="110"/>
        <v>1427.5724199463441</v>
      </c>
      <c r="V343" s="4">
        <f t="shared" ca="1" si="111"/>
        <v>5.0531077897975554E-6</v>
      </c>
      <c r="W343" s="13">
        <f t="shared" ca="1" si="112"/>
        <v>2878.1564734284793</v>
      </c>
      <c r="X343" s="4">
        <f t="shared" ca="1" si="113"/>
        <v>1.0187668725544822E-5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2.5600000000000001E-2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1.4301619200000067E-11</v>
      </c>
      <c r="L344" s="13">
        <f t="shared" ca="1" si="101"/>
        <v>144</v>
      </c>
      <c r="M344" s="7">
        <f t="shared" ca="1" si="102"/>
        <v>856</v>
      </c>
      <c r="N344" s="44">
        <f t="shared" ca="1" si="103"/>
        <v>11</v>
      </c>
      <c r="O344" s="94">
        <f t="shared" ca="1" si="104"/>
        <v>2.9443281031564954</v>
      </c>
      <c r="P344" s="94">
        <f t="shared" ca="1" si="105"/>
        <v>29.44328103156495</v>
      </c>
      <c r="Q344" s="94">
        <f t="shared" ca="1" si="106"/>
        <v>28.210613823016796</v>
      </c>
      <c r="R344" s="94">
        <f t="shared" ca="1" si="107"/>
        <v>2.8826947427290874</v>
      </c>
      <c r="S344" s="94">
        <f t="shared" ca="1" si="108"/>
        <v>2.9443281031564954</v>
      </c>
      <c r="T344" s="4">
        <f t="shared" ca="1" si="109"/>
        <v>4.2108659331202715E-11</v>
      </c>
      <c r="U344" s="46">
        <f t="shared" ca="1" si="110"/>
        <v>1415.5724199463441</v>
      </c>
      <c r="V344" s="4">
        <f t="shared" ca="1" si="111"/>
        <v>2.0244977700095193E-8</v>
      </c>
      <c r="W344" s="13">
        <f t="shared" ca="1" si="112"/>
        <v>2131.6809303241075</v>
      </c>
      <c r="X344" s="4">
        <f t="shared" ca="1" si="113"/>
        <v>3.0486488921397261E-8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2.5600000000000001E-2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2.4076800000000131E-14</v>
      </c>
      <c r="L345" s="13">
        <f t="shared" ca="1" si="101"/>
        <v>132</v>
      </c>
      <c r="M345" s="7">
        <f t="shared" ca="1" si="102"/>
        <v>868</v>
      </c>
      <c r="N345" s="44">
        <f t="shared" ca="1" si="103"/>
        <v>11</v>
      </c>
      <c r="O345" s="94">
        <f t="shared" ca="1" si="104"/>
        <v>2.9443281031564954</v>
      </c>
      <c r="P345" s="94">
        <f t="shared" ca="1" si="105"/>
        <v>29.44328103156495</v>
      </c>
      <c r="Q345" s="94">
        <f t="shared" ca="1" si="106"/>
        <v>29.44328103156495</v>
      </c>
      <c r="R345" s="94">
        <f t="shared" ca="1" si="107"/>
        <v>2.944328103156495</v>
      </c>
      <c r="S345" s="94">
        <f t="shared" ca="1" si="108"/>
        <v>2.9443281031564954</v>
      </c>
      <c r="T345" s="4">
        <f t="shared" ca="1" si="109"/>
        <v>7.0889998874078698E-14</v>
      </c>
      <c r="U345" s="46">
        <f t="shared" ca="1" si="110"/>
        <v>1403.5724199463441</v>
      </c>
      <c r="V345" s="4">
        <f t="shared" ca="1" si="111"/>
        <v>3.3793532440564321E-11</v>
      </c>
      <c r="W345" s="13">
        <f t="shared" ca="1" si="112"/>
        <v>1385.2053872197353</v>
      </c>
      <c r="X345" s="4">
        <f t="shared" ca="1" si="113"/>
        <v>3.3351313067012301E-11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2.5600000000000001E-2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150</v>
      </c>
      <c r="M346" s="7">
        <f t="shared" ca="1" si="102"/>
        <v>850</v>
      </c>
      <c r="N346" s="44">
        <f t="shared" ca="1" si="103"/>
        <v>11</v>
      </c>
      <c r="O346" s="94">
        <f t="shared" ca="1" si="104"/>
        <v>2.9443281031564954</v>
      </c>
      <c r="P346" s="94">
        <f t="shared" ca="1" si="105"/>
        <v>29.19674758985532</v>
      </c>
      <c r="Q346" s="94">
        <f t="shared" ca="1" si="106"/>
        <v>26.977946614468642</v>
      </c>
      <c r="R346" s="94">
        <f t="shared" ca="1" si="107"/>
        <v>2.8087347102161981</v>
      </c>
      <c r="S346" s="94">
        <f t="shared" ca="1" si="108"/>
        <v>2.9443281031564954</v>
      </c>
      <c r="T346" s="4">
        <f t="shared" ca="1" si="109"/>
        <v>0</v>
      </c>
      <c r="U346" s="46">
        <f t="shared" ca="1" si="110"/>
        <v>1421.5724199463441</v>
      </c>
      <c r="V346" s="4">
        <f t="shared" ca="1" si="111"/>
        <v>0</v>
      </c>
      <c r="W346" s="13">
        <f t="shared" ca="1" si="112"/>
        <v>6046.4518991454142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2.5600000000000001E-2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2.2896797233432339E-4</v>
      </c>
      <c r="L347" s="13">
        <f t="shared" ca="1" si="101"/>
        <v>138</v>
      </c>
      <c r="M347" s="7">
        <f t="shared" ca="1" si="102"/>
        <v>862</v>
      </c>
      <c r="N347" s="44">
        <f t="shared" ca="1" si="103"/>
        <v>11</v>
      </c>
      <c r="O347" s="94">
        <f t="shared" ca="1" si="104"/>
        <v>2.9443281031564954</v>
      </c>
      <c r="P347" s="94">
        <f t="shared" ca="1" si="105"/>
        <v>29.44328103156495</v>
      </c>
      <c r="Q347" s="94">
        <f t="shared" ca="1" si="106"/>
        <v>29.44328103156495</v>
      </c>
      <c r="R347" s="94">
        <f t="shared" ca="1" si="107"/>
        <v>2.944328103156495</v>
      </c>
      <c r="S347" s="94">
        <f t="shared" ca="1" si="108"/>
        <v>2.9443281031564954</v>
      </c>
      <c r="T347" s="4">
        <f t="shared" ca="1" si="109"/>
        <v>6.7415683566670725E-4</v>
      </c>
      <c r="U347" s="46">
        <f t="shared" ca="1" si="110"/>
        <v>1409.5724199463441</v>
      </c>
      <c r="V347" s="4">
        <f t="shared" ca="1" si="111"/>
        <v>0.32274693885349981</v>
      </c>
      <c r="W347" s="13">
        <f t="shared" ca="1" si="112"/>
        <v>5299.976356041042</v>
      </c>
      <c r="X347" s="4">
        <f t="shared" ca="1" si="113"/>
        <v>1.2135248396625733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2.5600000000000001E-2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1.3876846808140823E-5</v>
      </c>
      <c r="L348" s="13">
        <f t="shared" ca="1" si="101"/>
        <v>126</v>
      </c>
      <c r="M348" s="7">
        <f t="shared" ca="1" si="102"/>
        <v>874</v>
      </c>
      <c r="N348" s="44">
        <f t="shared" ca="1" si="103"/>
        <v>11</v>
      </c>
      <c r="O348" s="94">
        <f t="shared" ca="1" si="104"/>
        <v>2.9443281031564954</v>
      </c>
      <c r="P348" s="94">
        <f t="shared" ca="1" si="105"/>
        <v>29.44328103156495</v>
      </c>
      <c r="Q348" s="94">
        <f t="shared" ca="1" si="106"/>
        <v>29.44328103156495</v>
      </c>
      <c r="R348" s="94">
        <f t="shared" ca="1" si="107"/>
        <v>2.944328103156495</v>
      </c>
      <c r="S348" s="94">
        <f t="shared" ca="1" si="108"/>
        <v>2.9443281031564954</v>
      </c>
      <c r="T348" s="4">
        <f t="shared" ca="1" si="109"/>
        <v>4.0857990040406535E-5</v>
      </c>
      <c r="U348" s="46">
        <f t="shared" ca="1" si="110"/>
        <v>1397.5724199463441</v>
      </c>
      <c r="V348" s="4">
        <f t="shared" ca="1" si="111"/>
        <v>1.9393898374878069E-2</v>
      </c>
      <c r="W348" s="13">
        <f t="shared" ca="1" si="112"/>
        <v>4553.5008129366697</v>
      </c>
      <c r="X348" s="4">
        <f t="shared" ca="1" si="113"/>
        <v>6.3188233221866869E-2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2.5600000000000001E-2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3.5042542444800099E-7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11</v>
      </c>
      <c r="O349" s="94">
        <f t="shared" ca="1" si="104"/>
        <v>2.9443281031564954</v>
      </c>
      <c r="P349" s="94">
        <f t="shared" ca="1" si="105"/>
        <v>29.44328103156495</v>
      </c>
      <c r="Q349" s="94">
        <f t="shared" ca="1" si="106"/>
        <v>29.44328103156495</v>
      </c>
      <c r="R349" s="94">
        <f t="shared" ca="1" si="107"/>
        <v>2.944328103156495</v>
      </c>
      <c r="S349" s="94">
        <f t="shared" ca="1" si="108"/>
        <v>2.9443281031564954</v>
      </c>
      <c r="T349" s="4">
        <f t="shared" ca="1" si="109"/>
        <v>1.0317674252627925E-6</v>
      </c>
      <c r="U349" s="46">
        <f t="shared" ca="1" si="110"/>
        <v>1385.5724199463441</v>
      </c>
      <c r="V349" s="4">
        <f t="shared" ca="1" si="111"/>
        <v>4.8553980336314147E-4</v>
      </c>
      <c r="W349" s="13">
        <f t="shared" ca="1" si="112"/>
        <v>3807.0252698322979</v>
      </c>
      <c r="X349" s="4">
        <f t="shared" ca="1" si="113"/>
        <v>1.3340784460652486E-3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2.5600000000000001E-2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4.719534336000016E-9</v>
      </c>
      <c r="L350" s="13">
        <f t="shared" ca="1" si="101"/>
        <v>102</v>
      </c>
      <c r="M350" s="7">
        <f t="shared" ca="1" si="102"/>
        <v>898</v>
      </c>
      <c r="N350" s="44">
        <f t="shared" ca="1" si="103"/>
        <v>11</v>
      </c>
      <c r="O350" s="94">
        <f t="shared" ca="1" si="104"/>
        <v>2.9443281031564954</v>
      </c>
      <c r="P350" s="94">
        <f t="shared" ca="1" si="105"/>
        <v>29.44328103156495</v>
      </c>
      <c r="Q350" s="94">
        <f t="shared" ca="1" si="106"/>
        <v>29.44328103156495</v>
      </c>
      <c r="R350" s="94">
        <f t="shared" ca="1" si="107"/>
        <v>2.944328103156495</v>
      </c>
      <c r="S350" s="94">
        <f t="shared" ca="1" si="108"/>
        <v>2.9443281031564954</v>
      </c>
      <c r="T350" s="4">
        <f t="shared" ca="1" si="109"/>
        <v>1.3895857579296877E-8</v>
      </c>
      <c r="U350" s="46">
        <f t="shared" ca="1" si="110"/>
        <v>1373.5724199463441</v>
      </c>
      <c r="V350" s="4">
        <f t="shared" ca="1" si="111"/>
        <v>6.4826221989194041E-6</v>
      </c>
      <c r="W350" s="13">
        <f t="shared" ca="1" si="112"/>
        <v>3060.5497267279256</v>
      </c>
      <c r="X350" s="4">
        <f t="shared" ca="1" si="113"/>
        <v>1.4444369522327911E-5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2.5600000000000001E-2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3.5754048000000165E-11</v>
      </c>
      <c r="L351" s="13">
        <f t="shared" ca="1" si="101"/>
        <v>90</v>
      </c>
      <c r="M351" s="7">
        <f t="shared" ca="1" si="102"/>
        <v>910</v>
      </c>
      <c r="N351" s="44">
        <f t="shared" ca="1" si="103"/>
        <v>11</v>
      </c>
      <c r="O351" s="94">
        <f t="shared" ca="1" si="104"/>
        <v>2.9443281031564954</v>
      </c>
      <c r="P351" s="94">
        <f t="shared" ca="1" si="105"/>
        <v>29.44328103156495</v>
      </c>
      <c r="Q351" s="94">
        <f t="shared" ca="1" si="106"/>
        <v>29.44328103156495</v>
      </c>
      <c r="R351" s="94">
        <f t="shared" ca="1" si="107"/>
        <v>2.944328103156495</v>
      </c>
      <c r="S351" s="94">
        <f t="shared" ca="1" si="108"/>
        <v>2.9443281031564954</v>
      </c>
      <c r="T351" s="4">
        <f t="shared" ca="1" si="109"/>
        <v>1.0527164832800677E-10</v>
      </c>
      <c r="U351" s="46">
        <f t="shared" ca="1" si="110"/>
        <v>1361.5724199463441</v>
      </c>
      <c r="V351" s="4">
        <f t="shared" ca="1" si="111"/>
        <v>4.8681725658237966E-8</v>
      </c>
      <c r="W351" s="13">
        <f t="shared" ca="1" si="112"/>
        <v>2314.0741836235538</v>
      </c>
      <c r="X351" s="4">
        <f t="shared" ca="1" si="113"/>
        <v>8.2737519436837733E-8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2.5600000000000001E-2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1.4446080000000079E-13</v>
      </c>
      <c r="L352" s="13">
        <f t="shared" ca="1" si="101"/>
        <v>78</v>
      </c>
      <c r="M352" s="7">
        <f t="shared" ca="1" si="102"/>
        <v>922</v>
      </c>
      <c r="N352" s="44">
        <f t="shared" ca="1" si="103"/>
        <v>11</v>
      </c>
      <c r="O352" s="94">
        <f t="shared" ca="1" si="104"/>
        <v>2.9443281031564954</v>
      </c>
      <c r="P352" s="94">
        <f t="shared" ca="1" si="105"/>
        <v>29.44328103156495</v>
      </c>
      <c r="Q352" s="94">
        <f t="shared" ca="1" si="106"/>
        <v>29.44328103156495</v>
      </c>
      <c r="R352" s="94">
        <f t="shared" ca="1" si="107"/>
        <v>2.944328103156495</v>
      </c>
      <c r="S352" s="94">
        <f t="shared" ca="1" si="108"/>
        <v>2.9443281031564954</v>
      </c>
      <c r="T352" s="4">
        <f t="shared" ca="1" si="109"/>
        <v>4.2533999324447216E-13</v>
      </c>
      <c r="U352" s="46">
        <f t="shared" ca="1" si="110"/>
        <v>1349.5724199463441</v>
      </c>
      <c r="V352" s="4">
        <f t="shared" ca="1" si="111"/>
        <v>1.9496031144338589E-10</v>
      </c>
      <c r="W352" s="13">
        <f t="shared" ca="1" si="112"/>
        <v>1567.5986405191816</v>
      </c>
      <c r="X352" s="4">
        <f t="shared" ca="1" si="113"/>
        <v>2.2645655368831462E-10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2.5600000000000001E-2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2.4320000000000157E-16</v>
      </c>
      <c r="L353" s="13">
        <f t="shared" ca="1" si="101"/>
        <v>66</v>
      </c>
      <c r="M353" s="7">
        <f t="shared" ca="1" si="102"/>
        <v>934</v>
      </c>
      <c r="N353" s="44">
        <f t="shared" ca="1" si="103"/>
        <v>12</v>
      </c>
      <c r="O353" s="94">
        <f t="shared" ca="1" si="104"/>
        <v>3.1675762212620633</v>
      </c>
      <c r="P353" s="94">
        <f t="shared" ca="1" si="105"/>
        <v>31.452514094515067</v>
      </c>
      <c r="Q353" s="94">
        <f t="shared" ca="1" si="106"/>
        <v>29.44328103156495</v>
      </c>
      <c r="R353" s="94">
        <f t="shared" ca="1" si="107"/>
        <v>3.0447897563040009</v>
      </c>
      <c r="S353" s="94">
        <f t="shared" ca="1" si="108"/>
        <v>3.1675762212620633</v>
      </c>
      <c r="T353" s="4">
        <f t="shared" ca="1" si="109"/>
        <v>7.7035453701093874E-16</v>
      </c>
      <c r="U353" s="46">
        <f t="shared" ca="1" si="110"/>
        <v>1419.9908601430868</v>
      </c>
      <c r="V353" s="4">
        <f t="shared" ca="1" si="111"/>
        <v>3.4534177718680092E-13</v>
      </c>
      <c r="W353" s="13">
        <f t="shared" ca="1" si="112"/>
        <v>821.12309741480942</v>
      </c>
      <c r="X353" s="4">
        <f t="shared" ca="1" si="113"/>
        <v>1.9969713729128294E-13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2.5600000000000001E-2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150</v>
      </c>
      <c r="M354" s="7">
        <f t="shared" ca="1" si="102"/>
        <v>850</v>
      </c>
      <c r="N354" s="44">
        <f t="shared" ca="1" si="103"/>
        <v>11</v>
      </c>
      <c r="O354" s="94">
        <f t="shared" ca="1" si="104"/>
        <v>2.9443281031564954</v>
      </c>
      <c r="P354" s="94">
        <f t="shared" ca="1" si="105"/>
        <v>29.19674758985532</v>
      </c>
      <c r="Q354" s="94">
        <f t="shared" ca="1" si="106"/>
        <v>26.977946614468642</v>
      </c>
      <c r="R354" s="94">
        <f t="shared" ca="1" si="107"/>
        <v>2.8087347102161981</v>
      </c>
      <c r="S354" s="94">
        <f t="shared" ca="1" si="108"/>
        <v>2.9443281031564954</v>
      </c>
      <c r="T354" s="4">
        <f t="shared" ca="1" si="109"/>
        <v>0</v>
      </c>
      <c r="U354" s="46">
        <f t="shared" ca="1" si="110"/>
        <v>1421.5724199463441</v>
      </c>
      <c r="V354" s="4">
        <f t="shared" ca="1" si="111"/>
        <v>0</v>
      </c>
      <c r="W354" s="13">
        <f t="shared" ca="1" si="112"/>
        <v>5789.4110915355304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2.5600000000000001E-2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1.1930436453209473E-3</v>
      </c>
      <c r="L355" s="13">
        <f t="shared" ca="1" si="101"/>
        <v>138</v>
      </c>
      <c r="M355" s="7">
        <f t="shared" ca="1" si="102"/>
        <v>862</v>
      </c>
      <c r="N355" s="44">
        <f t="shared" ca="1" si="103"/>
        <v>11</v>
      </c>
      <c r="O355" s="94">
        <f t="shared" ca="1" si="104"/>
        <v>2.9443281031564954</v>
      </c>
      <c r="P355" s="94">
        <f t="shared" ca="1" si="105"/>
        <v>29.44328103156495</v>
      </c>
      <c r="Q355" s="94">
        <f t="shared" ca="1" si="106"/>
        <v>29.44328103156495</v>
      </c>
      <c r="R355" s="94">
        <f t="shared" ca="1" si="107"/>
        <v>2.944328103156495</v>
      </c>
      <c r="S355" s="94">
        <f t="shared" ca="1" si="108"/>
        <v>2.9443281031564954</v>
      </c>
      <c r="T355" s="4">
        <f t="shared" ca="1" si="109"/>
        <v>3.5127119332107352E-3</v>
      </c>
      <c r="U355" s="46">
        <f t="shared" ca="1" si="110"/>
        <v>1409.5724199463441</v>
      </c>
      <c r="V355" s="4">
        <f t="shared" ca="1" si="111"/>
        <v>1.6816814182366555</v>
      </c>
      <c r="W355" s="13">
        <f t="shared" ca="1" si="112"/>
        <v>5042.9355484311582</v>
      </c>
      <c r="X355" s="4">
        <f t="shared" ca="1" si="113"/>
        <v>6.0164422098188997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2.5600000000000001E-2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7.2305675473996865E-5</v>
      </c>
      <c r="L356" s="13">
        <f t="shared" ca="1" si="101"/>
        <v>126</v>
      </c>
      <c r="M356" s="7">
        <f t="shared" ca="1" si="102"/>
        <v>874</v>
      </c>
      <c r="N356" s="44">
        <f t="shared" ca="1" si="103"/>
        <v>11</v>
      </c>
      <c r="O356" s="94">
        <f t="shared" ca="1" si="104"/>
        <v>2.9443281031564954</v>
      </c>
      <c r="P356" s="94">
        <f t="shared" ca="1" si="105"/>
        <v>29.44328103156495</v>
      </c>
      <c r="Q356" s="94">
        <f t="shared" ca="1" si="106"/>
        <v>29.44328103156495</v>
      </c>
      <c r="R356" s="94">
        <f t="shared" ca="1" si="107"/>
        <v>2.944328103156495</v>
      </c>
      <c r="S356" s="94">
        <f t="shared" ca="1" si="108"/>
        <v>2.9443281031564954</v>
      </c>
      <c r="T356" s="4">
        <f t="shared" ca="1" si="109"/>
        <v>2.1289163231580233E-4</v>
      </c>
      <c r="U356" s="46">
        <f t="shared" ca="1" si="110"/>
        <v>1397.5724199463441</v>
      </c>
      <c r="V356" s="4">
        <f t="shared" ca="1" si="111"/>
        <v>0.10105241784804882</v>
      </c>
      <c r="W356" s="13">
        <f t="shared" ca="1" si="112"/>
        <v>4296.4600053267859</v>
      </c>
      <c r="X356" s="4">
        <f t="shared" ca="1" si="113"/>
        <v>0.31065844283216543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2.5600000000000001E-2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1.8259008958080037E-6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11</v>
      </c>
      <c r="O357" s="94">
        <f t="shared" ca="1" si="104"/>
        <v>2.9443281031564954</v>
      </c>
      <c r="P357" s="94">
        <f t="shared" ca="1" si="105"/>
        <v>29.44328103156495</v>
      </c>
      <c r="Q357" s="94">
        <f t="shared" ca="1" si="106"/>
        <v>29.44328103156495</v>
      </c>
      <c r="R357" s="94">
        <f t="shared" ca="1" si="107"/>
        <v>2.944328103156495</v>
      </c>
      <c r="S357" s="94">
        <f t="shared" ca="1" si="108"/>
        <v>2.9443281031564954</v>
      </c>
      <c r="T357" s="4">
        <f t="shared" ca="1" si="109"/>
        <v>5.3760513211061256E-6</v>
      </c>
      <c r="U357" s="46">
        <f t="shared" ca="1" si="110"/>
        <v>1385.5724199463441</v>
      </c>
      <c r="V357" s="4">
        <f t="shared" ca="1" si="111"/>
        <v>2.5299179227868934E-3</v>
      </c>
      <c r="W357" s="13">
        <f t="shared" ca="1" si="112"/>
        <v>3549.9844622224145</v>
      </c>
      <c r="X357" s="4">
        <f t="shared" ca="1" si="113"/>
        <v>6.4819198096764006E-3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2.5600000000000001E-2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2.4591257856000062E-8</v>
      </c>
      <c r="L358" s="13">
        <f t="shared" ca="1" si="101"/>
        <v>102</v>
      </c>
      <c r="M358" s="7">
        <f t="shared" ca="1" si="102"/>
        <v>898</v>
      </c>
      <c r="N358" s="44">
        <f t="shared" ca="1" si="103"/>
        <v>11</v>
      </c>
      <c r="O358" s="94">
        <f t="shared" ca="1" si="104"/>
        <v>2.9443281031564954</v>
      </c>
      <c r="P358" s="94">
        <f t="shared" ca="1" si="105"/>
        <v>29.44328103156495</v>
      </c>
      <c r="Q358" s="94">
        <f t="shared" ca="1" si="106"/>
        <v>29.44328103156495</v>
      </c>
      <c r="R358" s="94">
        <f t="shared" ca="1" si="107"/>
        <v>2.944328103156495</v>
      </c>
      <c r="S358" s="94">
        <f t="shared" ca="1" si="108"/>
        <v>2.9443281031564954</v>
      </c>
      <c r="T358" s="4">
        <f t="shared" ca="1" si="109"/>
        <v>7.2404731597388934E-8</v>
      </c>
      <c r="U358" s="46">
        <f t="shared" ca="1" si="110"/>
        <v>1373.5724199463441</v>
      </c>
      <c r="V358" s="4">
        <f t="shared" ca="1" si="111"/>
        <v>3.377787356279055E-5</v>
      </c>
      <c r="W358" s="13">
        <f t="shared" ca="1" si="112"/>
        <v>2803.5089191180423</v>
      </c>
      <c r="X358" s="4">
        <f t="shared" ca="1" si="113"/>
        <v>6.8941810731627803E-5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2.5600000000000001E-2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1.8629740800000072E-10</v>
      </c>
      <c r="L359" s="13">
        <f t="shared" ca="1" si="101"/>
        <v>90</v>
      </c>
      <c r="M359" s="7">
        <f t="shared" ca="1" si="102"/>
        <v>910</v>
      </c>
      <c r="N359" s="44">
        <f t="shared" ca="1" si="103"/>
        <v>11</v>
      </c>
      <c r="O359" s="94">
        <f t="shared" ca="1" si="104"/>
        <v>2.9443281031564954</v>
      </c>
      <c r="P359" s="94">
        <f t="shared" ca="1" si="105"/>
        <v>29.44328103156495</v>
      </c>
      <c r="Q359" s="94">
        <f t="shared" ca="1" si="106"/>
        <v>29.44328103156495</v>
      </c>
      <c r="R359" s="94">
        <f t="shared" ca="1" si="107"/>
        <v>2.944328103156495</v>
      </c>
      <c r="S359" s="94">
        <f t="shared" ca="1" si="108"/>
        <v>2.9443281031564954</v>
      </c>
      <c r="T359" s="4">
        <f t="shared" ca="1" si="109"/>
        <v>5.485206939196138E-10</v>
      </c>
      <c r="U359" s="46">
        <f t="shared" ca="1" si="110"/>
        <v>1361.5724199463441</v>
      </c>
      <c r="V359" s="4">
        <f t="shared" ca="1" si="111"/>
        <v>2.5365741264029237E-7</v>
      </c>
      <c r="W359" s="13">
        <f t="shared" ca="1" si="112"/>
        <v>2057.03337601367</v>
      </c>
      <c r="X359" s="4">
        <f t="shared" ca="1" si="113"/>
        <v>3.8321998612083758E-7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2.5600000000000001E-2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7.5271680000000345E-13</v>
      </c>
      <c r="L360" s="13">
        <f t="shared" ca="1" si="101"/>
        <v>78</v>
      </c>
      <c r="M360" s="7">
        <f t="shared" ca="1" si="102"/>
        <v>922</v>
      </c>
      <c r="N360" s="44">
        <f t="shared" ca="1" si="103"/>
        <v>11</v>
      </c>
      <c r="O360" s="94">
        <f t="shared" ca="1" si="104"/>
        <v>2.9443281031564954</v>
      </c>
      <c r="P360" s="94">
        <f t="shared" ca="1" si="105"/>
        <v>29.44328103156495</v>
      </c>
      <c r="Q360" s="94">
        <f t="shared" ca="1" si="106"/>
        <v>29.44328103156495</v>
      </c>
      <c r="R360" s="94">
        <f t="shared" ca="1" si="107"/>
        <v>2.944328103156495</v>
      </c>
      <c r="S360" s="94">
        <f t="shared" ca="1" si="108"/>
        <v>2.9443281031564954</v>
      </c>
      <c r="T360" s="4">
        <f t="shared" ca="1" si="109"/>
        <v>2.2162452279580371E-12</v>
      </c>
      <c r="U360" s="46">
        <f t="shared" ca="1" si="110"/>
        <v>1349.5724199463441</v>
      </c>
      <c r="V360" s="4">
        <f t="shared" ca="1" si="111"/>
        <v>1.015845833310273E-9</v>
      </c>
      <c r="W360" s="13">
        <f t="shared" ca="1" si="112"/>
        <v>1310.5578329092982</v>
      </c>
      <c r="X360" s="4">
        <f t="shared" ca="1" si="113"/>
        <v>9.8647889820242626E-10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2.5600000000000001E-2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1.2672000000000069E-15</v>
      </c>
      <c r="L361" s="13">
        <f t="shared" ca="1" si="101"/>
        <v>66</v>
      </c>
      <c r="M361" s="7">
        <f t="shared" ca="1" si="102"/>
        <v>934</v>
      </c>
      <c r="N361" s="44">
        <f t="shared" ca="1" si="103"/>
        <v>12</v>
      </c>
      <c r="O361" s="94">
        <f t="shared" ca="1" si="104"/>
        <v>3.1675762212620633</v>
      </c>
      <c r="P361" s="94">
        <f t="shared" ca="1" si="105"/>
        <v>31.452514094515067</v>
      </c>
      <c r="Q361" s="94">
        <f t="shared" ca="1" si="106"/>
        <v>29.44328103156495</v>
      </c>
      <c r="R361" s="94">
        <f t="shared" ca="1" si="107"/>
        <v>3.0447897563040009</v>
      </c>
      <c r="S361" s="94">
        <f t="shared" ca="1" si="108"/>
        <v>3.1675762212620633</v>
      </c>
      <c r="T361" s="4">
        <f t="shared" ca="1" si="109"/>
        <v>4.0139525875833081E-15</v>
      </c>
      <c r="U361" s="46">
        <f t="shared" ca="1" si="110"/>
        <v>1419.9908601430868</v>
      </c>
      <c r="V361" s="4">
        <f t="shared" ca="1" si="111"/>
        <v>1.7994124179733294E-12</v>
      </c>
      <c r="W361" s="13">
        <f t="shared" ca="1" si="112"/>
        <v>564.08228980492595</v>
      </c>
      <c r="X361" s="4">
        <f t="shared" ca="1" si="113"/>
        <v>7.1480507764080606E-13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2.5600000000000001E-2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11</v>
      </c>
      <c r="O362" s="94">
        <f t="shared" ca="1" si="104"/>
        <v>2.9443281031564954</v>
      </c>
      <c r="P362" s="94">
        <f t="shared" ca="1" si="105"/>
        <v>29.44328103156495</v>
      </c>
      <c r="Q362" s="94">
        <f t="shared" ca="1" si="106"/>
        <v>29.44328103156495</v>
      </c>
      <c r="R362" s="94">
        <f t="shared" ca="1" si="107"/>
        <v>2.944328103156495</v>
      </c>
      <c r="S362" s="94">
        <f t="shared" ca="1" si="108"/>
        <v>2.9443281031564954</v>
      </c>
      <c r="T362" s="4">
        <f t="shared" ca="1" si="109"/>
        <v>0</v>
      </c>
      <c r="U362" s="46">
        <f t="shared" ca="1" si="110"/>
        <v>1355.5724199463441</v>
      </c>
      <c r="V362" s="4">
        <f t="shared" ca="1" si="111"/>
        <v>0</v>
      </c>
      <c r="W362" s="13">
        <f t="shared" ca="1" si="112"/>
        <v>5225.3288017306049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2.5600000000000001E-2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1.2050945912332811E-5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3.1675762212620633</v>
      </c>
      <c r="P363" s="94">
        <f t="shared" ca="1" si="105"/>
        <v>30.113025385881649</v>
      </c>
      <c r="Q363" s="94">
        <f t="shared" ca="1" si="106"/>
        <v>29.44328103156495</v>
      </c>
      <c r="R363" s="94">
        <f t="shared" ca="1" si="107"/>
        <v>2.9778153208723301</v>
      </c>
      <c r="S363" s="94">
        <f t="shared" ca="1" si="108"/>
        <v>3.1675762212620633</v>
      </c>
      <c r="T363" s="4">
        <f t="shared" ca="1" si="109"/>
        <v>3.8172289715620675E-5</v>
      </c>
      <c r="U363" s="46">
        <f t="shared" ca="1" si="110"/>
        <v>1425.9908601430868</v>
      </c>
      <c r="V363" s="4">
        <f t="shared" ca="1" si="111"/>
        <v>1.7184538727065282E-2</v>
      </c>
      <c r="W363" s="13">
        <f t="shared" ca="1" si="112"/>
        <v>4478.8532586262327</v>
      </c>
      <c r="X363" s="4">
        <f t="shared" ca="1" si="113"/>
        <v>5.3974418368980287E-2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2.5600000000000001E-2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7.3036035832320121E-7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3.1675762212620633</v>
      </c>
      <c r="P364" s="94">
        <f t="shared" ca="1" si="105"/>
        <v>31.675762212620633</v>
      </c>
      <c r="Q364" s="94">
        <f t="shared" ca="1" si="106"/>
        <v>30.559521622092788</v>
      </c>
      <c r="R364" s="94">
        <f t="shared" ca="1" si="107"/>
        <v>3.1117641917356709</v>
      </c>
      <c r="S364" s="94">
        <f t="shared" ca="1" si="108"/>
        <v>3.1675762212620633</v>
      </c>
      <c r="T364" s="4">
        <f t="shared" ca="1" si="109"/>
        <v>2.3134721039770124E-6</v>
      </c>
      <c r="U364" s="46">
        <f t="shared" ca="1" si="110"/>
        <v>1413.9908601430868</v>
      </c>
      <c r="V364" s="4">
        <f t="shared" ca="1" si="111"/>
        <v>1.0327228712798363E-3</v>
      </c>
      <c r="W364" s="13">
        <f t="shared" ca="1" si="112"/>
        <v>3732.3777155218604</v>
      </c>
      <c r="X364" s="4">
        <f t="shared" ca="1" si="113"/>
        <v>2.7259807257060771E-3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2.5600000000000001E-2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1.8443443392000049E-8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3.1675762212620633</v>
      </c>
      <c r="P365" s="94">
        <f t="shared" ca="1" si="105"/>
        <v>31.675762212620633</v>
      </c>
      <c r="Q365" s="94">
        <f t="shared" ca="1" si="106"/>
        <v>31.675762212620633</v>
      </c>
      <c r="R365" s="94">
        <f t="shared" ca="1" si="107"/>
        <v>3.1675762212620633</v>
      </c>
      <c r="S365" s="94">
        <f t="shared" ca="1" si="108"/>
        <v>3.1675762212620633</v>
      </c>
      <c r="T365" s="4">
        <f t="shared" ca="1" si="109"/>
        <v>5.8421012726692284E-8</v>
      </c>
      <c r="U365" s="46">
        <f t="shared" ca="1" si="110"/>
        <v>1401.9908601430868</v>
      </c>
      <c r="V365" s="4">
        <f t="shared" ca="1" si="111"/>
        <v>2.5857539065150479E-5</v>
      </c>
      <c r="W365" s="13">
        <f t="shared" ca="1" si="112"/>
        <v>2985.9021724174886</v>
      </c>
      <c r="X365" s="4">
        <f t="shared" ca="1" si="113"/>
        <v>5.5070317691031921E-5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2.5600000000000001E-2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2.4839654400000089E-10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3.1675762212620633</v>
      </c>
      <c r="P366" s="94">
        <f t="shared" ca="1" si="105"/>
        <v>31.675762212620633</v>
      </c>
      <c r="Q366" s="94">
        <f t="shared" ca="1" si="106"/>
        <v>31.675762212620633</v>
      </c>
      <c r="R366" s="94">
        <f t="shared" ca="1" si="107"/>
        <v>3.1675762212620633</v>
      </c>
      <c r="S366" s="94">
        <f t="shared" ca="1" si="108"/>
        <v>3.1675762212620633</v>
      </c>
      <c r="T366" s="4">
        <f t="shared" ca="1" si="109"/>
        <v>7.8681498621807864E-10</v>
      </c>
      <c r="U366" s="46">
        <f t="shared" ca="1" si="110"/>
        <v>1389.9908601430868</v>
      </c>
      <c r="V366" s="4">
        <f t="shared" ca="1" si="111"/>
        <v>3.4526892585113135E-7</v>
      </c>
      <c r="W366" s="13">
        <f t="shared" ca="1" si="112"/>
        <v>2239.4266293131163</v>
      </c>
      <c r="X366" s="4">
        <f t="shared" ca="1" si="113"/>
        <v>5.5626583526294923E-7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2.5600000000000001E-2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1.8817920000000086E-12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3.1675762212620633</v>
      </c>
      <c r="P367" s="94">
        <f t="shared" ca="1" si="105"/>
        <v>31.675762212620633</v>
      </c>
      <c r="Q367" s="94">
        <f t="shared" ca="1" si="106"/>
        <v>31.675762212620633</v>
      </c>
      <c r="R367" s="94">
        <f t="shared" ca="1" si="107"/>
        <v>3.1675762212620633</v>
      </c>
      <c r="S367" s="94">
        <f t="shared" ca="1" si="108"/>
        <v>3.1675762212620633</v>
      </c>
      <c r="T367" s="4">
        <f t="shared" ca="1" si="109"/>
        <v>5.9607195925612082E-12</v>
      </c>
      <c r="U367" s="46">
        <f t="shared" ca="1" si="110"/>
        <v>1377.9908601430868</v>
      </c>
      <c r="V367" s="4">
        <f t="shared" ca="1" si="111"/>
        <v>2.5930921766903916E-9</v>
      </c>
      <c r="W367" s="13">
        <f t="shared" ca="1" si="112"/>
        <v>1492.9510862087443</v>
      </c>
      <c r="X367" s="4">
        <f t="shared" ca="1" si="113"/>
        <v>2.8094234104189381E-9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2.5600000000000001E-2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7.6032000000000412E-15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3.1675762212620633</v>
      </c>
      <c r="P368" s="94">
        <f t="shared" ca="1" si="105"/>
        <v>31.675762212620633</v>
      </c>
      <c r="Q368" s="94">
        <f t="shared" ca="1" si="106"/>
        <v>31.675762212620633</v>
      </c>
      <c r="R368" s="94">
        <f t="shared" ca="1" si="107"/>
        <v>3.1675762212620633</v>
      </c>
      <c r="S368" s="94">
        <f t="shared" ca="1" si="108"/>
        <v>3.1675762212620633</v>
      </c>
      <c r="T368" s="4">
        <f t="shared" ca="1" si="109"/>
        <v>2.408371552549985E-14</v>
      </c>
      <c r="U368" s="46">
        <f t="shared" ca="1" si="110"/>
        <v>1365.9908601430868</v>
      </c>
      <c r="V368" s="4">
        <f t="shared" ca="1" si="111"/>
        <v>1.0385901707839974E-11</v>
      </c>
      <c r="W368" s="13">
        <f t="shared" ca="1" si="112"/>
        <v>746.47554310437215</v>
      </c>
      <c r="X368" s="4">
        <f t="shared" ca="1" si="113"/>
        <v>5.6756028493311928E-12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2.5600000000000001E-2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1.2800000000000083E-17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12</v>
      </c>
      <c r="O369" s="94">
        <f t="shared" ca="1" si="104"/>
        <v>3.1675762212620633</v>
      </c>
      <c r="P369" s="94">
        <f t="shared" ca="1" si="105"/>
        <v>31.675762212620633</v>
      </c>
      <c r="Q369" s="94">
        <f t="shared" ca="1" si="106"/>
        <v>31.675762212620633</v>
      </c>
      <c r="R369" s="94">
        <f t="shared" ca="1" si="107"/>
        <v>3.1675762212620633</v>
      </c>
      <c r="S369" s="94">
        <f t="shared" ca="1" si="108"/>
        <v>3.1675762212620633</v>
      </c>
      <c r="T369" s="4">
        <f t="shared" ca="1" si="109"/>
        <v>4.0544975632154672E-17</v>
      </c>
      <c r="U369" s="46">
        <f t="shared" ca="1" si="110"/>
        <v>1353.9908601430868</v>
      </c>
      <c r="V369" s="4">
        <f t="shared" ca="1" si="111"/>
        <v>1.7331083009831625E-14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216</v>
      </c>
      <c r="M370" s="7">
        <f t="shared" ca="1" si="102"/>
        <v>784</v>
      </c>
      <c r="N370" s="44">
        <f t="shared" ca="1" si="103"/>
        <v>10</v>
      </c>
      <c r="O370" s="94">
        <f t="shared" ca="1" si="104"/>
        <v>2.6977946614468649</v>
      </c>
      <c r="P370" s="94">
        <f t="shared" ca="1" si="105"/>
        <v>26.977946614468642</v>
      </c>
      <c r="Q370" s="94">
        <f t="shared" ca="1" si="106"/>
        <v>26.977946614468642</v>
      </c>
      <c r="R370" s="94">
        <f t="shared" ca="1" si="107"/>
        <v>2.6977946614468644</v>
      </c>
      <c r="S370" s="94">
        <f t="shared" ca="1" si="108"/>
        <v>2.6977946614468649</v>
      </c>
      <c r="T370" s="4">
        <f t="shared" ca="1" si="109"/>
        <v>0</v>
      </c>
      <c r="U370" s="46">
        <f t="shared" ca="1" si="110"/>
        <v>1396.5575352769283</v>
      </c>
      <c r="V370" s="4">
        <f t="shared" ca="1" si="111"/>
        <v>0</v>
      </c>
      <c r="W370" s="13">
        <f t="shared" ca="1" si="112"/>
        <v>6610.5341889503397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204</v>
      </c>
      <c r="M371" s="7">
        <f t="shared" ca="1" si="102"/>
        <v>796</v>
      </c>
      <c r="N371" s="44">
        <f t="shared" ca="1" si="103"/>
        <v>10</v>
      </c>
      <c r="O371" s="94">
        <f t="shared" ca="1" si="104"/>
        <v>2.6977946614468649</v>
      </c>
      <c r="P371" s="94">
        <f t="shared" ca="1" si="105"/>
        <v>26.977946614468642</v>
      </c>
      <c r="Q371" s="94">
        <f t="shared" ca="1" si="106"/>
        <v>26.977946614468642</v>
      </c>
      <c r="R371" s="94">
        <f t="shared" ca="1" si="107"/>
        <v>2.6977946614468644</v>
      </c>
      <c r="S371" s="94">
        <f t="shared" ca="1" si="108"/>
        <v>2.6977946614468649</v>
      </c>
      <c r="T371" s="4">
        <f t="shared" ca="1" si="109"/>
        <v>0</v>
      </c>
      <c r="U371" s="46">
        <f t="shared" ca="1" si="110"/>
        <v>1384.5575352769283</v>
      </c>
      <c r="V371" s="4">
        <f t="shared" ca="1" si="111"/>
        <v>0</v>
      </c>
      <c r="W371" s="13">
        <f t="shared" ca="1" si="112"/>
        <v>5864.0586458459675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192</v>
      </c>
      <c r="M372" s="7">
        <f t="shared" ca="1" si="102"/>
        <v>808</v>
      </c>
      <c r="N372" s="44">
        <f t="shared" ca="1" si="103"/>
        <v>10</v>
      </c>
      <c r="O372" s="94">
        <f t="shared" ca="1" si="104"/>
        <v>2.6977946614468649</v>
      </c>
      <c r="P372" s="94">
        <f t="shared" ca="1" si="105"/>
        <v>26.977946614468642</v>
      </c>
      <c r="Q372" s="94">
        <f t="shared" ca="1" si="106"/>
        <v>26.977946614468642</v>
      </c>
      <c r="R372" s="94">
        <f t="shared" ca="1" si="107"/>
        <v>2.6977946614468644</v>
      </c>
      <c r="S372" s="94">
        <f t="shared" ca="1" si="108"/>
        <v>2.6977946614468649</v>
      </c>
      <c r="T372" s="4">
        <f t="shared" ca="1" si="109"/>
        <v>0</v>
      </c>
      <c r="U372" s="46">
        <f t="shared" ca="1" si="110"/>
        <v>1372.5575352769283</v>
      </c>
      <c r="V372" s="4">
        <f t="shared" ca="1" si="111"/>
        <v>0</v>
      </c>
      <c r="W372" s="13">
        <f t="shared" ca="1" si="112"/>
        <v>5117.5831027415952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180</v>
      </c>
      <c r="M373" s="7">
        <f t="shared" ca="1" si="102"/>
        <v>820</v>
      </c>
      <c r="N373" s="44">
        <f t="shared" ca="1" si="103"/>
        <v>10</v>
      </c>
      <c r="O373" s="94">
        <f t="shared" ca="1" si="104"/>
        <v>2.6977946614468649</v>
      </c>
      <c r="P373" s="94">
        <f t="shared" ca="1" si="105"/>
        <v>26.977946614468642</v>
      </c>
      <c r="Q373" s="94">
        <f t="shared" ca="1" si="106"/>
        <v>26.977946614468642</v>
      </c>
      <c r="R373" s="94">
        <f t="shared" ca="1" si="107"/>
        <v>2.6977946614468644</v>
      </c>
      <c r="S373" s="94">
        <f t="shared" ca="1" si="108"/>
        <v>2.6977946614468649</v>
      </c>
      <c r="T373" s="4">
        <f t="shared" ca="1" si="109"/>
        <v>0</v>
      </c>
      <c r="U373" s="46">
        <f t="shared" ca="1" si="110"/>
        <v>1360.5575352769283</v>
      </c>
      <c r="V373" s="4">
        <f t="shared" ca="1" si="111"/>
        <v>0</v>
      </c>
      <c r="W373" s="13">
        <f t="shared" ca="1" si="112"/>
        <v>4371.1075596372239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168</v>
      </c>
      <c r="M374" s="7">
        <f t="shared" ca="1" si="102"/>
        <v>832</v>
      </c>
      <c r="N374" s="44">
        <f t="shared" ca="1" si="103"/>
        <v>10</v>
      </c>
      <c r="O374" s="94">
        <f t="shared" ca="1" si="104"/>
        <v>2.6977946614468649</v>
      </c>
      <c r="P374" s="94">
        <f t="shared" ca="1" si="105"/>
        <v>26.977946614468642</v>
      </c>
      <c r="Q374" s="94">
        <f t="shared" ca="1" si="106"/>
        <v>26.977946614468642</v>
      </c>
      <c r="R374" s="94">
        <f t="shared" ca="1" si="107"/>
        <v>2.6977946614468644</v>
      </c>
      <c r="S374" s="94">
        <f t="shared" ca="1" si="108"/>
        <v>2.6977946614468649</v>
      </c>
      <c r="T374" s="4">
        <f t="shared" ca="1" si="109"/>
        <v>0</v>
      </c>
      <c r="U374" s="46">
        <f t="shared" ca="1" si="110"/>
        <v>1348.5575352769283</v>
      </c>
      <c r="V374" s="4">
        <f t="shared" ca="1" si="111"/>
        <v>0</v>
      </c>
      <c r="W374" s="13">
        <f t="shared" ca="1" si="112"/>
        <v>3624.6320165328516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156</v>
      </c>
      <c r="M375" s="7">
        <f t="shared" ca="1" si="102"/>
        <v>844</v>
      </c>
      <c r="N375" s="44">
        <f t="shared" ca="1" si="103"/>
        <v>11</v>
      </c>
      <c r="O375" s="94">
        <f t="shared" ca="1" si="104"/>
        <v>2.9443281031564954</v>
      </c>
      <c r="P375" s="94">
        <f t="shared" ca="1" si="105"/>
        <v>27.717546939597536</v>
      </c>
      <c r="Q375" s="94">
        <f t="shared" ca="1" si="106"/>
        <v>26.977946614468642</v>
      </c>
      <c r="R375" s="94">
        <f t="shared" ca="1" si="107"/>
        <v>2.7347746777033088</v>
      </c>
      <c r="S375" s="94">
        <f t="shared" ca="1" si="108"/>
        <v>2.9443281031564954</v>
      </c>
      <c r="T375" s="4">
        <f t="shared" ca="1" si="109"/>
        <v>0</v>
      </c>
      <c r="U375" s="46">
        <f t="shared" ca="1" si="110"/>
        <v>1427.5724199463441</v>
      </c>
      <c r="V375" s="4">
        <f t="shared" ca="1" si="111"/>
        <v>0</v>
      </c>
      <c r="W375" s="13">
        <f t="shared" ca="1" si="112"/>
        <v>2878.1564734284793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144</v>
      </c>
      <c r="M376" s="7">
        <f t="shared" ca="1" si="102"/>
        <v>856</v>
      </c>
      <c r="N376" s="44">
        <f t="shared" ca="1" si="103"/>
        <v>11</v>
      </c>
      <c r="O376" s="94">
        <f t="shared" ca="1" si="104"/>
        <v>2.9443281031564954</v>
      </c>
      <c r="P376" s="94">
        <f t="shared" ca="1" si="105"/>
        <v>29.44328103156495</v>
      </c>
      <c r="Q376" s="94">
        <f t="shared" ca="1" si="106"/>
        <v>28.210613823016796</v>
      </c>
      <c r="R376" s="94">
        <f t="shared" ca="1" si="107"/>
        <v>2.8826947427290874</v>
      </c>
      <c r="S376" s="94">
        <f t="shared" ca="1" si="108"/>
        <v>2.9443281031564954</v>
      </c>
      <c r="T376" s="4">
        <f t="shared" ca="1" si="109"/>
        <v>0</v>
      </c>
      <c r="U376" s="46">
        <f t="shared" ca="1" si="110"/>
        <v>1415.5724199463441</v>
      </c>
      <c r="V376" s="4">
        <f t="shared" ca="1" si="111"/>
        <v>0</v>
      </c>
      <c r="W376" s="13">
        <f t="shared" ca="1" si="112"/>
        <v>2131.6809303241075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132</v>
      </c>
      <c r="M377" s="7">
        <f t="shared" ca="1" si="102"/>
        <v>868</v>
      </c>
      <c r="N377" s="44">
        <f t="shared" ca="1" si="103"/>
        <v>11</v>
      </c>
      <c r="O377" s="94">
        <f t="shared" ca="1" si="104"/>
        <v>2.9443281031564954</v>
      </c>
      <c r="P377" s="94">
        <f t="shared" ca="1" si="105"/>
        <v>29.44328103156495</v>
      </c>
      <c r="Q377" s="94">
        <f t="shared" ca="1" si="106"/>
        <v>29.44328103156495</v>
      </c>
      <c r="R377" s="94">
        <f t="shared" ca="1" si="107"/>
        <v>2.944328103156495</v>
      </c>
      <c r="S377" s="94">
        <f t="shared" ca="1" si="108"/>
        <v>2.9443281031564954</v>
      </c>
      <c r="T377" s="4">
        <f t="shared" ca="1" si="109"/>
        <v>0</v>
      </c>
      <c r="U377" s="46">
        <f t="shared" ca="1" si="110"/>
        <v>1403.5724199463441</v>
      </c>
      <c r="V377" s="4">
        <f t="shared" ca="1" si="111"/>
        <v>0</v>
      </c>
      <c r="W377" s="13">
        <f t="shared" ca="1" si="112"/>
        <v>1385.2053872197353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150</v>
      </c>
      <c r="M378" s="7">
        <f t="shared" ca="1" si="102"/>
        <v>850</v>
      </c>
      <c r="N378" s="44">
        <f t="shared" ca="1" si="103"/>
        <v>11</v>
      </c>
      <c r="O378" s="94">
        <f t="shared" ca="1" si="104"/>
        <v>2.9443281031564954</v>
      </c>
      <c r="P378" s="94">
        <f t="shared" ca="1" si="105"/>
        <v>29.19674758985532</v>
      </c>
      <c r="Q378" s="94">
        <f t="shared" ca="1" si="106"/>
        <v>26.977946614468642</v>
      </c>
      <c r="R378" s="94">
        <f t="shared" ca="1" si="107"/>
        <v>2.8087347102161981</v>
      </c>
      <c r="S378" s="94">
        <f t="shared" ca="1" si="108"/>
        <v>2.9443281031564954</v>
      </c>
      <c r="T378" s="4">
        <f t="shared" ca="1" si="109"/>
        <v>0</v>
      </c>
      <c r="U378" s="46">
        <f t="shared" ca="1" si="110"/>
        <v>1421.5724199463441</v>
      </c>
      <c r="V378" s="4">
        <f t="shared" ca="1" si="111"/>
        <v>0</v>
      </c>
      <c r="W378" s="13">
        <f t="shared" ca="1" si="112"/>
        <v>6046.4518991454142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138</v>
      </c>
      <c r="M379" s="7">
        <f t="shared" ca="1" si="102"/>
        <v>862</v>
      </c>
      <c r="N379" s="44">
        <f t="shared" ca="1" si="103"/>
        <v>11</v>
      </c>
      <c r="O379" s="94">
        <f t="shared" ca="1" si="104"/>
        <v>2.9443281031564954</v>
      </c>
      <c r="P379" s="94">
        <f t="shared" ca="1" si="105"/>
        <v>29.44328103156495</v>
      </c>
      <c r="Q379" s="94">
        <f t="shared" ca="1" si="106"/>
        <v>29.44328103156495</v>
      </c>
      <c r="R379" s="94">
        <f t="shared" ca="1" si="107"/>
        <v>2.944328103156495</v>
      </c>
      <c r="S379" s="94">
        <f t="shared" ca="1" si="108"/>
        <v>2.9443281031564954</v>
      </c>
      <c r="T379" s="4">
        <f t="shared" ca="1" si="109"/>
        <v>0</v>
      </c>
      <c r="U379" s="46">
        <f t="shared" ca="1" si="110"/>
        <v>1409.5724199463441</v>
      </c>
      <c r="V379" s="4">
        <f t="shared" ca="1" si="111"/>
        <v>0</v>
      </c>
      <c r="W379" s="13">
        <f t="shared" ca="1" si="112"/>
        <v>5299.976356041042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126</v>
      </c>
      <c r="M380" s="7">
        <f t="shared" ca="1" si="102"/>
        <v>874</v>
      </c>
      <c r="N380" s="44">
        <f t="shared" ca="1" si="103"/>
        <v>11</v>
      </c>
      <c r="O380" s="94">
        <f t="shared" ca="1" si="104"/>
        <v>2.9443281031564954</v>
      </c>
      <c r="P380" s="94">
        <f t="shared" ca="1" si="105"/>
        <v>29.44328103156495</v>
      </c>
      <c r="Q380" s="94">
        <f t="shared" ca="1" si="106"/>
        <v>29.44328103156495</v>
      </c>
      <c r="R380" s="94">
        <f t="shared" ca="1" si="107"/>
        <v>2.944328103156495</v>
      </c>
      <c r="S380" s="94">
        <f t="shared" ca="1" si="108"/>
        <v>2.9443281031564954</v>
      </c>
      <c r="T380" s="4">
        <f t="shared" ca="1" si="109"/>
        <v>0</v>
      </c>
      <c r="U380" s="46">
        <f t="shared" ca="1" si="110"/>
        <v>1397.5724199463441</v>
      </c>
      <c r="V380" s="4">
        <f t="shared" ca="1" si="111"/>
        <v>0</v>
      </c>
      <c r="W380" s="13">
        <f t="shared" ca="1" si="112"/>
        <v>4553.5008129366697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11</v>
      </c>
      <c r="O381" s="94">
        <f t="shared" ca="1" si="104"/>
        <v>2.9443281031564954</v>
      </c>
      <c r="P381" s="94">
        <f t="shared" ca="1" si="105"/>
        <v>29.44328103156495</v>
      </c>
      <c r="Q381" s="94">
        <f t="shared" ca="1" si="106"/>
        <v>29.44328103156495</v>
      </c>
      <c r="R381" s="94">
        <f t="shared" ca="1" si="107"/>
        <v>2.944328103156495</v>
      </c>
      <c r="S381" s="94">
        <f t="shared" ca="1" si="108"/>
        <v>2.9443281031564954</v>
      </c>
      <c r="T381" s="4">
        <f t="shared" ca="1" si="109"/>
        <v>0</v>
      </c>
      <c r="U381" s="46">
        <f t="shared" ca="1" si="110"/>
        <v>1385.5724199463441</v>
      </c>
      <c r="V381" s="4">
        <f t="shared" ca="1" si="111"/>
        <v>0</v>
      </c>
      <c r="W381" s="13">
        <f t="shared" ca="1" si="112"/>
        <v>3807.0252698322979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102</v>
      </c>
      <c r="M382" s="7">
        <f t="shared" ca="1" si="102"/>
        <v>898</v>
      </c>
      <c r="N382" s="44">
        <f t="shared" ca="1" si="103"/>
        <v>11</v>
      </c>
      <c r="O382" s="94">
        <f t="shared" ca="1" si="104"/>
        <v>2.9443281031564954</v>
      </c>
      <c r="P382" s="94">
        <f t="shared" ca="1" si="105"/>
        <v>29.44328103156495</v>
      </c>
      <c r="Q382" s="94">
        <f t="shared" ca="1" si="106"/>
        <v>29.44328103156495</v>
      </c>
      <c r="R382" s="94">
        <f t="shared" ca="1" si="107"/>
        <v>2.944328103156495</v>
      </c>
      <c r="S382" s="94">
        <f t="shared" ca="1" si="108"/>
        <v>2.9443281031564954</v>
      </c>
      <c r="T382" s="4">
        <f t="shared" ca="1" si="109"/>
        <v>0</v>
      </c>
      <c r="U382" s="46">
        <f t="shared" ca="1" si="110"/>
        <v>1373.5724199463441</v>
      </c>
      <c r="V382" s="4">
        <f t="shared" ca="1" si="111"/>
        <v>0</v>
      </c>
      <c r="W382" s="13">
        <f t="shared" ca="1" si="112"/>
        <v>3060.5497267279256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90</v>
      </c>
      <c r="M383" s="7">
        <f t="shared" ca="1" si="102"/>
        <v>910</v>
      </c>
      <c r="N383" s="44">
        <f t="shared" ca="1" si="103"/>
        <v>11</v>
      </c>
      <c r="O383" s="94">
        <f t="shared" ca="1" si="104"/>
        <v>2.9443281031564954</v>
      </c>
      <c r="P383" s="94">
        <f t="shared" ca="1" si="105"/>
        <v>29.44328103156495</v>
      </c>
      <c r="Q383" s="94">
        <f t="shared" ca="1" si="106"/>
        <v>29.44328103156495</v>
      </c>
      <c r="R383" s="94">
        <f t="shared" ca="1" si="107"/>
        <v>2.944328103156495</v>
      </c>
      <c r="S383" s="94">
        <f t="shared" ca="1" si="108"/>
        <v>2.9443281031564954</v>
      </c>
      <c r="T383" s="4">
        <f t="shared" ca="1" si="109"/>
        <v>0</v>
      </c>
      <c r="U383" s="46">
        <f t="shared" ca="1" si="110"/>
        <v>1361.5724199463441</v>
      </c>
      <c r="V383" s="4">
        <f t="shared" ca="1" si="111"/>
        <v>0</v>
      </c>
      <c r="W383" s="13">
        <f t="shared" ca="1" si="112"/>
        <v>2314.0741836235538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78</v>
      </c>
      <c r="M384" s="7">
        <f t="shared" ca="1" si="102"/>
        <v>922</v>
      </c>
      <c r="N384" s="44">
        <f t="shared" ca="1" si="103"/>
        <v>11</v>
      </c>
      <c r="O384" s="94">
        <f t="shared" ca="1" si="104"/>
        <v>2.9443281031564954</v>
      </c>
      <c r="P384" s="94">
        <f t="shared" ca="1" si="105"/>
        <v>29.44328103156495</v>
      </c>
      <c r="Q384" s="94">
        <f t="shared" ca="1" si="106"/>
        <v>29.44328103156495</v>
      </c>
      <c r="R384" s="94">
        <f t="shared" ca="1" si="107"/>
        <v>2.944328103156495</v>
      </c>
      <c r="S384" s="94">
        <f t="shared" ca="1" si="108"/>
        <v>2.9443281031564954</v>
      </c>
      <c r="T384" s="4">
        <f t="shared" ca="1" si="109"/>
        <v>0</v>
      </c>
      <c r="U384" s="46">
        <f t="shared" ca="1" si="110"/>
        <v>1349.5724199463441</v>
      </c>
      <c r="V384" s="4">
        <f t="shared" ca="1" si="111"/>
        <v>0</v>
      </c>
      <c r="W384" s="13">
        <f t="shared" ca="1" si="112"/>
        <v>1567.5986405191816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66</v>
      </c>
      <c r="M385" s="7">
        <f t="shared" ca="1" si="102"/>
        <v>934</v>
      </c>
      <c r="N385" s="44">
        <f t="shared" ca="1" si="103"/>
        <v>12</v>
      </c>
      <c r="O385" s="94">
        <f t="shared" ca="1" si="104"/>
        <v>3.1675762212620633</v>
      </c>
      <c r="P385" s="94">
        <f t="shared" ca="1" si="105"/>
        <v>31.452514094515067</v>
      </c>
      <c r="Q385" s="94">
        <f t="shared" ca="1" si="106"/>
        <v>29.44328103156495</v>
      </c>
      <c r="R385" s="94">
        <f t="shared" ca="1" si="107"/>
        <v>3.0447897563040009</v>
      </c>
      <c r="S385" s="94">
        <f t="shared" ca="1" si="108"/>
        <v>3.1675762212620633</v>
      </c>
      <c r="T385" s="4">
        <f t="shared" ca="1" si="109"/>
        <v>0</v>
      </c>
      <c r="U385" s="46">
        <f t="shared" ca="1" si="110"/>
        <v>1419.9908601430868</v>
      </c>
      <c r="V385" s="4">
        <f t="shared" ca="1" si="111"/>
        <v>0</v>
      </c>
      <c r="W385" s="13">
        <f t="shared" ca="1" si="112"/>
        <v>821.12309741480942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150</v>
      </c>
      <c r="M386" s="7">
        <f t="shared" ca="1" si="102"/>
        <v>850</v>
      </c>
      <c r="N386" s="44">
        <f t="shared" ca="1" si="103"/>
        <v>11</v>
      </c>
      <c r="O386" s="94">
        <f t="shared" ca="1" si="104"/>
        <v>2.9443281031564954</v>
      </c>
      <c r="P386" s="94">
        <f t="shared" ca="1" si="105"/>
        <v>29.19674758985532</v>
      </c>
      <c r="Q386" s="94">
        <f t="shared" ca="1" si="106"/>
        <v>26.977946614468642</v>
      </c>
      <c r="R386" s="94">
        <f t="shared" ca="1" si="107"/>
        <v>2.8087347102161981</v>
      </c>
      <c r="S386" s="94">
        <f t="shared" ca="1" si="108"/>
        <v>2.9443281031564954</v>
      </c>
      <c r="T386" s="4">
        <f t="shared" ca="1" si="109"/>
        <v>0</v>
      </c>
      <c r="U386" s="46">
        <f t="shared" ca="1" si="110"/>
        <v>1421.5724199463441</v>
      </c>
      <c r="V386" s="4">
        <f t="shared" ca="1" si="111"/>
        <v>0</v>
      </c>
      <c r="W386" s="13">
        <f t="shared" ca="1" si="112"/>
        <v>5789.4110915355304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138</v>
      </c>
      <c r="M387" s="7">
        <f t="shared" ca="1" si="102"/>
        <v>862</v>
      </c>
      <c r="N387" s="44">
        <f t="shared" ca="1" si="103"/>
        <v>11</v>
      </c>
      <c r="O387" s="94">
        <f t="shared" ca="1" si="104"/>
        <v>2.9443281031564954</v>
      </c>
      <c r="P387" s="94">
        <f t="shared" ca="1" si="105"/>
        <v>29.44328103156495</v>
      </c>
      <c r="Q387" s="94">
        <f t="shared" ca="1" si="106"/>
        <v>29.44328103156495</v>
      </c>
      <c r="R387" s="94">
        <f t="shared" ca="1" si="107"/>
        <v>2.944328103156495</v>
      </c>
      <c r="S387" s="94">
        <f t="shared" ca="1" si="108"/>
        <v>2.9443281031564954</v>
      </c>
      <c r="T387" s="4">
        <f t="shared" ca="1" si="109"/>
        <v>0</v>
      </c>
      <c r="U387" s="46">
        <f t="shared" ca="1" si="110"/>
        <v>1409.5724199463441</v>
      </c>
      <c r="V387" s="4">
        <f t="shared" ca="1" si="111"/>
        <v>0</v>
      </c>
      <c r="W387" s="13">
        <f t="shared" ca="1" si="112"/>
        <v>5042.9355484311582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126</v>
      </c>
      <c r="M388" s="7">
        <f t="shared" ca="1" si="102"/>
        <v>874</v>
      </c>
      <c r="N388" s="44">
        <f t="shared" ca="1" si="103"/>
        <v>11</v>
      </c>
      <c r="O388" s="94">
        <f t="shared" ca="1" si="104"/>
        <v>2.9443281031564954</v>
      </c>
      <c r="P388" s="94">
        <f t="shared" ca="1" si="105"/>
        <v>29.44328103156495</v>
      </c>
      <c r="Q388" s="94">
        <f t="shared" ca="1" si="106"/>
        <v>29.44328103156495</v>
      </c>
      <c r="R388" s="94">
        <f t="shared" ca="1" si="107"/>
        <v>2.944328103156495</v>
      </c>
      <c r="S388" s="94">
        <f t="shared" ca="1" si="108"/>
        <v>2.9443281031564954</v>
      </c>
      <c r="T388" s="4">
        <f t="shared" ca="1" si="109"/>
        <v>0</v>
      </c>
      <c r="U388" s="46">
        <f t="shared" ca="1" si="110"/>
        <v>1397.5724199463441</v>
      </c>
      <c r="V388" s="4">
        <f t="shared" ca="1" si="111"/>
        <v>0</v>
      </c>
      <c r="W388" s="13">
        <f t="shared" ca="1" si="112"/>
        <v>4296.4600053267859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11</v>
      </c>
      <c r="O389" s="94">
        <f t="shared" ca="1" si="104"/>
        <v>2.9443281031564954</v>
      </c>
      <c r="P389" s="94">
        <f t="shared" ca="1" si="105"/>
        <v>29.44328103156495</v>
      </c>
      <c r="Q389" s="94">
        <f t="shared" ca="1" si="106"/>
        <v>29.44328103156495</v>
      </c>
      <c r="R389" s="94">
        <f t="shared" ca="1" si="107"/>
        <v>2.944328103156495</v>
      </c>
      <c r="S389" s="94">
        <f t="shared" ca="1" si="108"/>
        <v>2.9443281031564954</v>
      </c>
      <c r="T389" s="4">
        <f t="shared" ca="1" si="109"/>
        <v>0</v>
      </c>
      <c r="U389" s="46">
        <f t="shared" ca="1" si="110"/>
        <v>1385.5724199463441</v>
      </c>
      <c r="V389" s="4">
        <f t="shared" ca="1" si="111"/>
        <v>0</v>
      </c>
      <c r="W389" s="13">
        <f t="shared" ca="1" si="112"/>
        <v>3549.9844622224145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102</v>
      </c>
      <c r="M390" s="7">
        <f t="shared" ca="1" si="102"/>
        <v>898</v>
      </c>
      <c r="N390" s="44">
        <f t="shared" ca="1" si="103"/>
        <v>11</v>
      </c>
      <c r="O390" s="94">
        <f t="shared" ca="1" si="104"/>
        <v>2.9443281031564954</v>
      </c>
      <c r="P390" s="94">
        <f t="shared" ca="1" si="105"/>
        <v>29.44328103156495</v>
      </c>
      <c r="Q390" s="94">
        <f t="shared" ca="1" si="106"/>
        <v>29.44328103156495</v>
      </c>
      <c r="R390" s="94">
        <f t="shared" ca="1" si="107"/>
        <v>2.944328103156495</v>
      </c>
      <c r="S390" s="94">
        <f t="shared" ca="1" si="108"/>
        <v>2.9443281031564954</v>
      </c>
      <c r="T390" s="4">
        <f t="shared" ca="1" si="109"/>
        <v>0</v>
      </c>
      <c r="U390" s="46">
        <f t="shared" ca="1" si="110"/>
        <v>1373.5724199463441</v>
      </c>
      <c r="V390" s="4">
        <f t="shared" ca="1" si="111"/>
        <v>0</v>
      </c>
      <c r="W390" s="13">
        <f t="shared" ca="1" si="112"/>
        <v>2803.5089191180423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90</v>
      </c>
      <c r="M391" s="7">
        <f t="shared" ca="1" si="102"/>
        <v>910</v>
      </c>
      <c r="N391" s="44">
        <f t="shared" ca="1" si="103"/>
        <v>11</v>
      </c>
      <c r="O391" s="94">
        <f t="shared" ca="1" si="104"/>
        <v>2.9443281031564954</v>
      </c>
      <c r="P391" s="94">
        <f t="shared" ca="1" si="105"/>
        <v>29.44328103156495</v>
      </c>
      <c r="Q391" s="94">
        <f t="shared" ca="1" si="106"/>
        <v>29.44328103156495</v>
      </c>
      <c r="R391" s="94">
        <f t="shared" ca="1" si="107"/>
        <v>2.944328103156495</v>
      </c>
      <c r="S391" s="94">
        <f t="shared" ca="1" si="108"/>
        <v>2.9443281031564954</v>
      </c>
      <c r="T391" s="4">
        <f t="shared" ca="1" si="109"/>
        <v>0</v>
      </c>
      <c r="U391" s="46">
        <f t="shared" ca="1" si="110"/>
        <v>1361.5724199463441</v>
      </c>
      <c r="V391" s="4">
        <f t="shared" ca="1" si="111"/>
        <v>0</v>
      </c>
      <c r="W391" s="13">
        <f t="shared" ca="1" si="112"/>
        <v>2057.03337601367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78</v>
      </c>
      <c r="M392" s="7">
        <f t="shared" ca="1" si="102"/>
        <v>922</v>
      </c>
      <c r="N392" s="44">
        <f t="shared" ca="1" si="103"/>
        <v>11</v>
      </c>
      <c r="O392" s="94">
        <f t="shared" ca="1" si="104"/>
        <v>2.9443281031564954</v>
      </c>
      <c r="P392" s="94">
        <f t="shared" ca="1" si="105"/>
        <v>29.44328103156495</v>
      </c>
      <c r="Q392" s="94">
        <f t="shared" ca="1" si="106"/>
        <v>29.44328103156495</v>
      </c>
      <c r="R392" s="94">
        <f t="shared" ca="1" si="107"/>
        <v>2.944328103156495</v>
      </c>
      <c r="S392" s="94">
        <f t="shared" ca="1" si="108"/>
        <v>2.9443281031564954</v>
      </c>
      <c r="T392" s="4">
        <f t="shared" ca="1" si="109"/>
        <v>0</v>
      </c>
      <c r="U392" s="46">
        <f t="shared" ca="1" si="110"/>
        <v>1349.5724199463441</v>
      </c>
      <c r="V392" s="4">
        <f t="shared" ca="1" si="111"/>
        <v>0</v>
      </c>
      <c r="W392" s="13">
        <f t="shared" ca="1" si="112"/>
        <v>1310.5578329092982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66</v>
      </c>
      <c r="M393" s="7">
        <f t="shared" ca="1" si="102"/>
        <v>934</v>
      </c>
      <c r="N393" s="44">
        <f t="shared" ca="1" si="103"/>
        <v>12</v>
      </c>
      <c r="O393" s="94">
        <f t="shared" ca="1" si="104"/>
        <v>3.1675762212620633</v>
      </c>
      <c r="P393" s="94">
        <f t="shared" ca="1" si="105"/>
        <v>31.452514094515067</v>
      </c>
      <c r="Q393" s="94">
        <f t="shared" ca="1" si="106"/>
        <v>29.44328103156495</v>
      </c>
      <c r="R393" s="94">
        <f t="shared" ca="1" si="107"/>
        <v>3.0447897563040009</v>
      </c>
      <c r="S393" s="94">
        <f t="shared" ca="1" si="108"/>
        <v>3.1675762212620633</v>
      </c>
      <c r="T393" s="4">
        <f t="shared" ca="1" si="109"/>
        <v>0</v>
      </c>
      <c r="U393" s="46">
        <f t="shared" ca="1" si="110"/>
        <v>1419.9908601430868</v>
      </c>
      <c r="V393" s="4">
        <f t="shared" ca="1" si="111"/>
        <v>0</v>
      </c>
      <c r="W393" s="13">
        <f t="shared" ca="1" si="112"/>
        <v>564.08228980492595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11</v>
      </c>
      <c r="O394" s="94">
        <f t="shared" ca="1" si="104"/>
        <v>2.9443281031564954</v>
      </c>
      <c r="P394" s="94">
        <f t="shared" ca="1" si="105"/>
        <v>29.44328103156495</v>
      </c>
      <c r="Q394" s="94">
        <f t="shared" ca="1" si="106"/>
        <v>29.44328103156495</v>
      </c>
      <c r="R394" s="94">
        <f t="shared" ca="1" si="107"/>
        <v>2.944328103156495</v>
      </c>
      <c r="S394" s="94">
        <f t="shared" ca="1" si="108"/>
        <v>2.9443281031564954</v>
      </c>
      <c r="T394" s="4">
        <f t="shared" ca="1" si="109"/>
        <v>0</v>
      </c>
      <c r="U394" s="46">
        <f t="shared" ca="1" si="110"/>
        <v>1355.5724199463441</v>
      </c>
      <c r="V394" s="4">
        <f t="shared" ca="1" si="111"/>
        <v>0</v>
      </c>
      <c r="W394" s="13">
        <f t="shared" ca="1" si="112"/>
        <v>5225.3288017306049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3.1675762212620633</v>
      </c>
      <c r="P395" s="94">
        <f t="shared" ca="1" si="105"/>
        <v>30.113025385881649</v>
      </c>
      <c r="Q395" s="94">
        <f t="shared" ca="1" si="106"/>
        <v>29.44328103156495</v>
      </c>
      <c r="R395" s="94">
        <f t="shared" ca="1" si="107"/>
        <v>2.9778153208723301</v>
      </c>
      <c r="S395" s="94">
        <f t="shared" ca="1" si="108"/>
        <v>3.1675762212620633</v>
      </c>
      <c r="T395" s="4">
        <f t="shared" ca="1" si="109"/>
        <v>0</v>
      </c>
      <c r="U395" s="46">
        <f t="shared" ca="1" si="110"/>
        <v>1425.9908601430868</v>
      </c>
      <c r="V395" s="4">
        <f t="shared" ca="1" si="111"/>
        <v>0</v>
      </c>
      <c r="W395" s="13">
        <f t="shared" ca="1" si="112"/>
        <v>4478.8532586262327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3.1675762212620633</v>
      </c>
      <c r="P396" s="94">
        <f t="shared" ca="1" si="105"/>
        <v>31.675762212620633</v>
      </c>
      <c r="Q396" s="94">
        <f t="shared" ca="1" si="106"/>
        <v>30.559521622092788</v>
      </c>
      <c r="R396" s="94">
        <f t="shared" ca="1" si="107"/>
        <v>3.1117641917356709</v>
      </c>
      <c r="S396" s="94">
        <f t="shared" ca="1" si="108"/>
        <v>3.1675762212620633</v>
      </c>
      <c r="T396" s="4">
        <f t="shared" ca="1" si="109"/>
        <v>0</v>
      </c>
      <c r="U396" s="46">
        <f t="shared" ca="1" si="110"/>
        <v>1413.9908601430868</v>
      </c>
      <c r="V396" s="4">
        <f t="shared" ca="1" si="111"/>
        <v>0</v>
      </c>
      <c r="W396" s="13">
        <f t="shared" ca="1" si="112"/>
        <v>3732.3777155218604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3.1675762212620633</v>
      </c>
      <c r="P397" s="94">
        <f t="shared" ca="1" si="105"/>
        <v>31.675762212620633</v>
      </c>
      <c r="Q397" s="94">
        <f t="shared" ca="1" si="106"/>
        <v>31.675762212620633</v>
      </c>
      <c r="R397" s="94">
        <f t="shared" ca="1" si="107"/>
        <v>3.1675762212620633</v>
      </c>
      <c r="S397" s="94">
        <f t="shared" ca="1" si="108"/>
        <v>3.1675762212620633</v>
      </c>
      <c r="T397" s="4">
        <f t="shared" ca="1" si="109"/>
        <v>0</v>
      </c>
      <c r="U397" s="46">
        <f t="shared" ca="1" si="110"/>
        <v>1401.9908601430868</v>
      </c>
      <c r="V397" s="4">
        <f t="shared" ca="1" si="111"/>
        <v>0</v>
      </c>
      <c r="W397" s="13">
        <f t="shared" ca="1" si="112"/>
        <v>2985.9021724174886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3.1675762212620633</v>
      </c>
      <c r="P398" s="94">
        <f t="shared" ca="1" si="105"/>
        <v>31.675762212620633</v>
      </c>
      <c r="Q398" s="94">
        <f t="shared" ca="1" si="106"/>
        <v>31.675762212620633</v>
      </c>
      <c r="R398" s="94">
        <f t="shared" ca="1" si="107"/>
        <v>3.1675762212620633</v>
      </c>
      <c r="S398" s="94">
        <f t="shared" ca="1" si="108"/>
        <v>3.1675762212620633</v>
      </c>
      <c r="T398" s="4">
        <f t="shared" ca="1" si="109"/>
        <v>0</v>
      </c>
      <c r="U398" s="46">
        <f t="shared" ca="1" si="110"/>
        <v>1389.9908601430868</v>
      </c>
      <c r="V398" s="4">
        <f t="shared" ca="1" si="111"/>
        <v>0</v>
      </c>
      <c r="W398" s="13">
        <f t="shared" ca="1" si="112"/>
        <v>2239.4266293131163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3.1675762212620633</v>
      </c>
      <c r="P399" s="94">
        <f t="shared" ca="1" si="105"/>
        <v>31.675762212620633</v>
      </c>
      <c r="Q399" s="94">
        <f t="shared" ca="1" si="106"/>
        <v>31.675762212620633</v>
      </c>
      <c r="R399" s="94">
        <f t="shared" ca="1" si="107"/>
        <v>3.1675762212620633</v>
      </c>
      <c r="S399" s="94">
        <f t="shared" ca="1" si="108"/>
        <v>3.1675762212620633</v>
      </c>
      <c r="T399" s="4">
        <f t="shared" ca="1" si="109"/>
        <v>0</v>
      </c>
      <c r="U399" s="46">
        <f t="shared" ca="1" si="110"/>
        <v>1377.9908601430868</v>
      </c>
      <c r="V399" s="4">
        <f t="shared" ca="1" si="111"/>
        <v>0</v>
      </c>
      <c r="W399" s="13">
        <f t="shared" ca="1" si="112"/>
        <v>1492.9510862087443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3.1675762212620633</v>
      </c>
      <c r="P400" s="94">
        <f t="shared" ca="1" si="105"/>
        <v>31.675762212620633</v>
      </c>
      <c r="Q400" s="94">
        <f t="shared" ca="1" si="106"/>
        <v>31.675762212620633</v>
      </c>
      <c r="R400" s="94">
        <f t="shared" ca="1" si="107"/>
        <v>3.1675762212620633</v>
      </c>
      <c r="S400" s="94">
        <f t="shared" ca="1" si="108"/>
        <v>3.1675762212620633</v>
      </c>
      <c r="T400" s="4">
        <f t="shared" ca="1" si="109"/>
        <v>0</v>
      </c>
      <c r="U400" s="46">
        <f t="shared" ca="1" si="110"/>
        <v>1365.9908601430868</v>
      </c>
      <c r="V400" s="4">
        <f t="shared" ca="1" si="111"/>
        <v>0</v>
      </c>
      <c r="W400" s="13">
        <f t="shared" ca="1" si="112"/>
        <v>746.47554310437215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12</v>
      </c>
      <c r="O401" s="94">
        <f t="shared" ca="1" si="104"/>
        <v>3.1675762212620633</v>
      </c>
      <c r="P401" s="94">
        <f t="shared" ca="1" si="105"/>
        <v>31.675762212620633</v>
      </c>
      <c r="Q401" s="94">
        <f t="shared" ca="1" si="106"/>
        <v>31.675762212620633</v>
      </c>
      <c r="R401" s="94">
        <f t="shared" ca="1" si="107"/>
        <v>3.1675762212620633</v>
      </c>
      <c r="S401" s="94">
        <f t="shared" ca="1" si="108"/>
        <v>3.1675762212620633</v>
      </c>
      <c r="T401" s="4">
        <f t="shared" ca="1" si="109"/>
        <v>0</v>
      </c>
      <c r="U401" s="46">
        <f t="shared" ca="1" si="110"/>
        <v>1353.9908601430868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216</v>
      </c>
      <c r="M402" s="7">
        <f t="shared" ref="M402:M465" ca="1" si="121">MAX(Set1MinTP-(L402+Set1Regain), 0)</f>
        <v>784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2.6977946614468649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26.977946614468642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26.977946614468642</v>
      </c>
      <c r="R402" s="94">
        <f t="shared" ref="R402:R465" ca="1" si="126">(P402+Q402)/20</f>
        <v>2.6977946614468644</v>
      </c>
      <c r="S402" s="94">
        <f t="shared" ref="S402:S465" ca="1" si="127">R402*Set1ConserveTP + O402*(1-Set1ConserveTP)</f>
        <v>2.6977946614468649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1396.5575352769283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6610.5341889503397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204</v>
      </c>
      <c r="M403" s="7">
        <f t="shared" ca="1" si="121"/>
        <v>796</v>
      </c>
      <c r="N403" s="44">
        <f t="shared" ca="1" si="122"/>
        <v>10</v>
      </c>
      <c r="O403" s="94">
        <f t="shared" ca="1" si="123"/>
        <v>2.6977946614468649</v>
      </c>
      <c r="P403" s="94">
        <f t="shared" ca="1" si="124"/>
        <v>26.977946614468642</v>
      </c>
      <c r="Q403" s="94">
        <f t="shared" ca="1" si="125"/>
        <v>26.977946614468642</v>
      </c>
      <c r="R403" s="94">
        <f t="shared" ca="1" si="126"/>
        <v>2.6977946614468644</v>
      </c>
      <c r="S403" s="94">
        <f t="shared" ca="1" si="127"/>
        <v>2.6977946614468649</v>
      </c>
      <c r="T403" s="4">
        <f t="shared" ca="1" si="128"/>
        <v>0</v>
      </c>
      <c r="U403" s="46">
        <f t="shared" ca="1" si="129"/>
        <v>1384.5575352769283</v>
      </c>
      <c r="V403" s="4">
        <f t="shared" ca="1" si="130"/>
        <v>0</v>
      </c>
      <c r="W403" s="13">
        <f t="shared" ca="1" si="131"/>
        <v>5864.0586458459675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192</v>
      </c>
      <c r="M404" s="7">
        <f t="shared" ca="1" si="121"/>
        <v>808</v>
      </c>
      <c r="N404" s="44">
        <f t="shared" ca="1" si="122"/>
        <v>10</v>
      </c>
      <c r="O404" s="94">
        <f t="shared" ca="1" si="123"/>
        <v>2.6977946614468649</v>
      </c>
      <c r="P404" s="94">
        <f t="shared" ca="1" si="124"/>
        <v>26.977946614468642</v>
      </c>
      <c r="Q404" s="94">
        <f t="shared" ca="1" si="125"/>
        <v>26.977946614468642</v>
      </c>
      <c r="R404" s="94">
        <f t="shared" ca="1" si="126"/>
        <v>2.6977946614468644</v>
      </c>
      <c r="S404" s="94">
        <f t="shared" ca="1" si="127"/>
        <v>2.6977946614468649</v>
      </c>
      <c r="T404" s="4">
        <f t="shared" ca="1" si="128"/>
        <v>0</v>
      </c>
      <c r="U404" s="46">
        <f t="shared" ca="1" si="129"/>
        <v>1372.5575352769283</v>
      </c>
      <c r="V404" s="4">
        <f t="shared" ca="1" si="130"/>
        <v>0</v>
      </c>
      <c r="W404" s="13">
        <f t="shared" ca="1" si="131"/>
        <v>5117.5831027415952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180</v>
      </c>
      <c r="M405" s="7">
        <f t="shared" ca="1" si="121"/>
        <v>820</v>
      </c>
      <c r="N405" s="44">
        <f t="shared" ca="1" si="122"/>
        <v>10</v>
      </c>
      <c r="O405" s="94">
        <f t="shared" ca="1" si="123"/>
        <v>2.6977946614468649</v>
      </c>
      <c r="P405" s="94">
        <f t="shared" ca="1" si="124"/>
        <v>26.977946614468642</v>
      </c>
      <c r="Q405" s="94">
        <f t="shared" ca="1" si="125"/>
        <v>26.977946614468642</v>
      </c>
      <c r="R405" s="94">
        <f t="shared" ca="1" si="126"/>
        <v>2.6977946614468644</v>
      </c>
      <c r="S405" s="94">
        <f t="shared" ca="1" si="127"/>
        <v>2.6977946614468649</v>
      </c>
      <c r="T405" s="4">
        <f t="shared" ca="1" si="128"/>
        <v>0</v>
      </c>
      <c r="U405" s="46">
        <f t="shared" ca="1" si="129"/>
        <v>1360.5575352769283</v>
      </c>
      <c r="V405" s="4">
        <f t="shared" ca="1" si="130"/>
        <v>0</v>
      </c>
      <c r="W405" s="13">
        <f t="shared" ca="1" si="131"/>
        <v>4371.1075596372239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168</v>
      </c>
      <c r="M406" s="7">
        <f t="shared" ca="1" si="121"/>
        <v>832</v>
      </c>
      <c r="N406" s="44">
        <f t="shared" ca="1" si="122"/>
        <v>10</v>
      </c>
      <c r="O406" s="94">
        <f t="shared" ca="1" si="123"/>
        <v>2.6977946614468649</v>
      </c>
      <c r="P406" s="94">
        <f t="shared" ca="1" si="124"/>
        <v>26.977946614468642</v>
      </c>
      <c r="Q406" s="94">
        <f t="shared" ca="1" si="125"/>
        <v>26.977946614468642</v>
      </c>
      <c r="R406" s="94">
        <f t="shared" ca="1" si="126"/>
        <v>2.6977946614468644</v>
      </c>
      <c r="S406" s="94">
        <f t="shared" ca="1" si="127"/>
        <v>2.6977946614468649</v>
      </c>
      <c r="T406" s="4">
        <f t="shared" ca="1" si="128"/>
        <v>0</v>
      </c>
      <c r="U406" s="46">
        <f t="shared" ca="1" si="129"/>
        <v>1348.5575352769283</v>
      </c>
      <c r="V406" s="4">
        <f t="shared" ca="1" si="130"/>
        <v>0</v>
      </c>
      <c r="W406" s="13">
        <f t="shared" ca="1" si="131"/>
        <v>3624.6320165328516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156</v>
      </c>
      <c r="M407" s="7">
        <f t="shared" ca="1" si="121"/>
        <v>844</v>
      </c>
      <c r="N407" s="44">
        <f t="shared" ca="1" si="122"/>
        <v>11</v>
      </c>
      <c r="O407" s="94">
        <f t="shared" ca="1" si="123"/>
        <v>2.9443281031564954</v>
      </c>
      <c r="P407" s="94">
        <f t="shared" ca="1" si="124"/>
        <v>27.717546939597536</v>
      </c>
      <c r="Q407" s="94">
        <f t="shared" ca="1" si="125"/>
        <v>26.977946614468642</v>
      </c>
      <c r="R407" s="94">
        <f t="shared" ca="1" si="126"/>
        <v>2.7347746777033088</v>
      </c>
      <c r="S407" s="94">
        <f t="shared" ca="1" si="127"/>
        <v>2.9443281031564954</v>
      </c>
      <c r="T407" s="4">
        <f t="shared" ca="1" si="128"/>
        <v>0</v>
      </c>
      <c r="U407" s="46">
        <f t="shared" ca="1" si="129"/>
        <v>1427.5724199463441</v>
      </c>
      <c r="V407" s="4">
        <f t="shared" ca="1" si="130"/>
        <v>0</v>
      </c>
      <c r="W407" s="13">
        <f t="shared" ca="1" si="131"/>
        <v>2878.1564734284793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144</v>
      </c>
      <c r="M408" s="7">
        <f t="shared" ca="1" si="121"/>
        <v>856</v>
      </c>
      <c r="N408" s="44">
        <f t="shared" ca="1" si="122"/>
        <v>11</v>
      </c>
      <c r="O408" s="94">
        <f t="shared" ca="1" si="123"/>
        <v>2.9443281031564954</v>
      </c>
      <c r="P408" s="94">
        <f t="shared" ca="1" si="124"/>
        <v>29.44328103156495</v>
      </c>
      <c r="Q408" s="94">
        <f t="shared" ca="1" si="125"/>
        <v>28.210613823016796</v>
      </c>
      <c r="R408" s="94">
        <f t="shared" ca="1" si="126"/>
        <v>2.8826947427290874</v>
      </c>
      <c r="S408" s="94">
        <f t="shared" ca="1" si="127"/>
        <v>2.9443281031564954</v>
      </c>
      <c r="T408" s="4">
        <f t="shared" ca="1" si="128"/>
        <v>0</v>
      </c>
      <c r="U408" s="46">
        <f t="shared" ca="1" si="129"/>
        <v>1415.5724199463441</v>
      </c>
      <c r="V408" s="4">
        <f t="shared" ca="1" si="130"/>
        <v>0</v>
      </c>
      <c r="W408" s="13">
        <f t="shared" ca="1" si="131"/>
        <v>2131.6809303241075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132</v>
      </c>
      <c r="M409" s="7">
        <f t="shared" ca="1" si="121"/>
        <v>868</v>
      </c>
      <c r="N409" s="44">
        <f t="shared" ca="1" si="122"/>
        <v>11</v>
      </c>
      <c r="O409" s="94">
        <f t="shared" ca="1" si="123"/>
        <v>2.9443281031564954</v>
      </c>
      <c r="P409" s="94">
        <f t="shared" ca="1" si="124"/>
        <v>29.44328103156495</v>
      </c>
      <c r="Q409" s="94">
        <f t="shared" ca="1" si="125"/>
        <v>29.44328103156495</v>
      </c>
      <c r="R409" s="94">
        <f t="shared" ca="1" si="126"/>
        <v>2.944328103156495</v>
      </c>
      <c r="S409" s="94">
        <f t="shared" ca="1" si="127"/>
        <v>2.9443281031564954</v>
      </c>
      <c r="T409" s="4">
        <f t="shared" ca="1" si="128"/>
        <v>0</v>
      </c>
      <c r="U409" s="46">
        <f t="shared" ca="1" si="129"/>
        <v>1403.5724199463441</v>
      </c>
      <c r="V409" s="4">
        <f t="shared" ca="1" si="130"/>
        <v>0</v>
      </c>
      <c r="W409" s="13">
        <f t="shared" ca="1" si="131"/>
        <v>1385.2053872197353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150</v>
      </c>
      <c r="M410" s="7">
        <f t="shared" ca="1" si="121"/>
        <v>850</v>
      </c>
      <c r="N410" s="44">
        <f t="shared" ca="1" si="122"/>
        <v>11</v>
      </c>
      <c r="O410" s="94">
        <f t="shared" ca="1" si="123"/>
        <v>2.9443281031564954</v>
      </c>
      <c r="P410" s="94">
        <f t="shared" ca="1" si="124"/>
        <v>29.19674758985532</v>
      </c>
      <c r="Q410" s="94">
        <f t="shared" ca="1" si="125"/>
        <v>26.977946614468642</v>
      </c>
      <c r="R410" s="94">
        <f t="shared" ca="1" si="126"/>
        <v>2.8087347102161981</v>
      </c>
      <c r="S410" s="94">
        <f t="shared" ca="1" si="127"/>
        <v>2.9443281031564954</v>
      </c>
      <c r="T410" s="4">
        <f t="shared" ca="1" si="128"/>
        <v>0</v>
      </c>
      <c r="U410" s="46">
        <f t="shared" ca="1" si="129"/>
        <v>1421.5724199463441</v>
      </c>
      <c r="V410" s="4">
        <f t="shared" ca="1" si="130"/>
        <v>0</v>
      </c>
      <c r="W410" s="13">
        <f t="shared" ca="1" si="131"/>
        <v>6046.4518991454142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138</v>
      </c>
      <c r="M411" s="7">
        <f t="shared" ca="1" si="121"/>
        <v>862</v>
      </c>
      <c r="N411" s="44">
        <f t="shared" ca="1" si="122"/>
        <v>11</v>
      </c>
      <c r="O411" s="94">
        <f t="shared" ca="1" si="123"/>
        <v>2.9443281031564954</v>
      </c>
      <c r="P411" s="94">
        <f t="shared" ca="1" si="124"/>
        <v>29.44328103156495</v>
      </c>
      <c r="Q411" s="94">
        <f t="shared" ca="1" si="125"/>
        <v>29.44328103156495</v>
      </c>
      <c r="R411" s="94">
        <f t="shared" ca="1" si="126"/>
        <v>2.944328103156495</v>
      </c>
      <c r="S411" s="94">
        <f t="shared" ca="1" si="127"/>
        <v>2.9443281031564954</v>
      </c>
      <c r="T411" s="4">
        <f t="shared" ca="1" si="128"/>
        <v>0</v>
      </c>
      <c r="U411" s="46">
        <f t="shared" ca="1" si="129"/>
        <v>1409.5724199463441</v>
      </c>
      <c r="V411" s="4">
        <f t="shared" ca="1" si="130"/>
        <v>0</v>
      </c>
      <c r="W411" s="13">
        <f t="shared" ca="1" si="131"/>
        <v>5299.976356041042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126</v>
      </c>
      <c r="M412" s="7">
        <f t="shared" ca="1" si="121"/>
        <v>874</v>
      </c>
      <c r="N412" s="44">
        <f t="shared" ca="1" si="122"/>
        <v>11</v>
      </c>
      <c r="O412" s="94">
        <f t="shared" ca="1" si="123"/>
        <v>2.9443281031564954</v>
      </c>
      <c r="P412" s="94">
        <f t="shared" ca="1" si="124"/>
        <v>29.44328103156495</v>
      </c>
      <c r="Q412" s="94">
        <f t="shared" ca="1" si="125"/>
        <v>29.44328103156495</v>
      </c>
      <c r="R412" s="94">
        <f t="shared" ca="1" si="126"/>
        <v>2.944328103156495</v>
      </c>
      <c r="S412" s="94">
        <f t="shared" ca="1" si="127"/>
        <v>2.9443281031564954</v>
      </c>
      <c r="T412" s="4">
        <f t="shared" ca="1" si="128"/>
        <v>0</v>
      </c>
      <c r="U412" s="46">
        <f t="shared" ca="1" si="129"/>
        <v>1397.5724199463441</v>
      </c>
      <c r="V412" s="4">
        <f t="shared" ca="1" si="130"/>
        <v>0</v>
      </c>
      <c r="W412" s="13">
        <f t="shared" ca="1" si="131"/>
        <v>4553.5008129366697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11</v>
      </c>
      <c r="O413" s="94">
        <f t="shared" ca="1" si="123"/>
        <v>2.9443281031564954</v>
      </c>
      <c r="P413" s="94">
        <f t="shared" ca="1" si="124"/>
        <v>29.44328103156495</v>
      </c>
      <c r="Q413" s="94">
        <f t="shared" ca="1" si="125"/>
        <v>29.44328103156495</v>
      </c>
      <c r="R413" s="94">
        <f t="shared" ca="1" si="126"/>
        <v>2.944328103156495</v>
      </c>
      <c r="S413" s="94">
        <f t="shared" ca="1" si="127"/>
        <v>2.9443281031564954</v>
      </c>
      <c r="T413" s="4">
        <f t="shared" ca="1" si="128"/>
        <v>0</v>
      </c>
      <c r="U413" s="46">
        <f t="shared" ca="1" si="129"/>
        <v>1385.5724199463441</v>
      </c>
      <c r="V413" s="4">
        <f t="shared" ca="1" si="130"/>
        <v>0</v>
      </c>
      <c r="W413" s="13">
        <f t="shared" ca="1" si="131"/>
        <v>3807.0252698322979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102</v>
      </c>
      <c r="M414" s="7">
        <f t="shared" ca="1" si="121"/>
        <v>898</v>
      </c>
      <c r="N414" s="44">
        <f t="shared" ca="1" si="122"/>
        <v>11</v>
      </c>
      <c r="O414" s="94">
        <f t="shared" ca="1" si="123"/>
        <v>2.9443281031564954</v>
      </c>
      <c r="P414" s="94">
        <f t="shared" ca="1" si="124"/>
        <v>29.44328103156495</v>
      </c>
      <c r="Q414" s="94">
        <f t="shared" ca="1" si="125"/>
        <v>29.44328103156495</v>
      </c>
      <c r="R414" s="94">
        <f t="shared" ca="1" si="126"/>
        <v>2.944328103156495</v>
      </c>
      <c r="S414" s="94">
        <f t="shared" ca="1" si="127"/>
        <v>2.9443281031564954</v>
      </c>
      <c r="T414" s="4">
        <f t="shared" ca="1" si="128"/>
        <v>0</v>
      </c>
      <c r="U414" s="46">
        <f t="shared" ca="1" si="129"/>
        <v>1373.5724199463441</v>
      </c>
      <c r="V414" s="4">
        <f t="shared" ca="1" si="130"/>
        <v>0</v>
      </c>
      <c r="W414" s="13">
        <f t="shared" ca="1" si="131"/>
        <v>3060.5497267279256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90</v>
      </c>
      <c r="M415" s="7">
        <f t="shared" ca="1" si="121"/>
        <v>910</v>
      </c>
      <c r="N415" s="44">
        <f t="shared" ca="1" si="122"/>
        <v>11</v>
      </c>
      <c r="O415" s="94">
        <f t="shared" ca="1" si="123"/>
        <v>2.9443281031564954</v>
      </c>
      <c r="P415" s="94">
        <f t="shared" ca="1" si="124"/>
        <v>29.44328103156495</v>
      </c>
      <c r="Q415" s="94">
        <f t="shared" ca="1" si="125"/>
        <v>29.44328103156495</v>
      </c>
      <c r="R415" s="94">
        <f t="shared" ca="1" si="126"/>
        <v>2.944328103156495</v>
      </c>
      <c r="S415" s="94">
        <f t="shared" ca="1" si="127"/>
        <v>2.9443281031564954</v>
      </c>
      <c r="T415" s="4">
        <f t="shared" ca="1" si="128"/>
        <v>0</v>
      </c>
      <c r="U415" s="46">
        <f t="shared" ca="1" si="129"/>
        <v>1361.5724199463441</v>
      </c>
      <c r="V415" s="4">
        <f t="shared" ca="1" si="130"/>
        <v>0</v>
      </c>
      <c r="W415" s="13">
        <f t="shared" ca="1" si="131"/>
        <v>2314.0741836235538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78</v>
      </c>
      <c r="M416" s="7">
        <f t="shared" ca="1" si="121"/>
        <v>922</v>
      </c>
      <c r="N416" s="44">
        <f t="shared" ca="1" si="122"/>
        <v>11</v>
      </c>
      <c r="O416" s="94">
        <f t="shared" ca="1" si="123"/>
        <v>2.9443281031564954</v>
      </c>
      <c r="P416" s="94">
        <f t="shared" ca="1" si="124"/>
        <v>29.44328103156495</v>
      </c>
      <c r="Q416" s="94">
        <f t="shared" ca="1" si="125"/>
        <v>29.44328103156495</v>
      </c>
      <c r="R416" s="94">
        <f t="shared" ca="1" si="126"/>
        <v>2.944328103156495</v>
      </c>
      <c r="S416" s="94">
        <f t="shared" ca="1" si="127"/>
        <v>2.9443281031564954</v>
      </c>
      <c r="T416" s="4">
        <f t="shared" ca="1" si="128"/>
        <v>0</v>
      </c>
      <c r="U416" s="46">
        <f t="shared" ca="1" si="129"/>
        <v>1349.5724199463441</v>
      </c>
      <c r="V416" s="4">
        <f t="shared" ca="1" si="130"/>
        <v>0</v>
      </c>
      <c r="W416" s="13">
        <f t="shared" ca="1" si="131"/>
        <v>1567.5986405191816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66</v>
      </c>
      <c r="M417" s="7">
        <f t="shared" ca="1" si="121"/>
        <v>934</v>
      </c>
      <c r="N417" s="44">
        <f t="shared" ca="1" si="122"/>
        <v>12</v>
      </c>
      <c r="O417" s="94">
        <f t="shared" ca="1" si="123"/>
        <v>3.1675762212620633</v>
      </c>
      <c r="P417" s="94">
        <f t="shared" ca="1" si="124"/>
        <v>31.452514094515067</v>
      </c>
      <c r="Q417" s="94">
        <f t="shared" ca="1" si="125"/>
        <v>29.44328103156495</v>
      </c>
      <c r="R417" s="94">
        <f t="shared" ca="1" si="126"/>
        <v>3.0447897563040009</v>
      </c>
      <c r="S417" s="94">
        <f t="shared" ca="1" si="127"/>
        <v>3.1675762212620633</v>
      </c>
      <c r="T417" s="4">
        <f t="shared" ca="1" si="128"/>
        <v>0</v>
      </c>
      <c r="U417" s="46">
        <f t="shared" ca="1" si="129"/>
        <v>1419.9908601430868</v>
      </c>
      <c r="V417" s="4">
        <f t="shared" ca="1" si="130"/>
        <v>0</v>
      </c>
      <c r="W417" s="13">
        <f t="shared" ca="1" si="131"/>
        <v>821.12309741480942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150</v>
      </c>
      <c r="M418" s="7">
        <f t="shared" ca="1" si="121"/>
        <v>850</v>
      </c>
      <c r="N418" s="44">
        <f t="shared" ca="1" si="122"/>
        <v>11</v>
      </c>
      <c r="O418" s="94">
        <f t="shared" ca="1" si="123"/>
        <v>2.9443281031564954</v>
      </c>
      <c r="P418" s="94">
        <f t="shared" ca="1" si="124"/>
        <v>29.19674758985532</v>
      </c>
      <c r="Q418" s="94">
        <f t="shared" ca="1" si="125"/>
        <v>26.977946614468642</v>
      </c>
      <c r="R418" s="94">
        <f t="shared" ca="1" si="126"/>
        <v>2.8087347102161981</v>
      </c>
      <c r="S418" s="94">
        <f t="shared" ca="1" si="127"/>
        <v>2.9443281031564954</v>
      </c>
      <c r="T418" s="4">
        <f t="shared" ca="1" si="128"/>
        <v>0</v>
      </c>
      <c r="U418" s="46">
        <f t="shared" ca="1" si="129"/>
        <v>1421.5724199463441</v>
      </c>
      <c r="V418" s="4">
        <f t="shared" ca="1" si="130"/>
        <v>0</v>
      </c>
      <c r="W418" s="13">
        <f t="shared" ca="1" si="131"/>
        <v>5789.4110915355304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138</v>
      </c>
      <c r="M419" s="7">
        <f t="shared" ca="1" si="121"/>
        <v>862</v>
      </c>
      <c r="N419" s="44">
        <f t="shared" ca="1" si="122"/>
        <v>11</v>
      </c>
      <c r="O419" s="94">
        <f t="shared" ca="1" si="123"/>
        <v>2.9443281031564954</v>
      </c>
      <c r="P419" s="94">
        <f t="shared" ca="1" si="124"/>
        <v>29.44328103156495</v>
      </c>
      <c r="Q419" s="94">
        <f t="shared" ca="1" si="125"/>
        <v>29.44328103156495</v>
      </c>
      <c r="R419" s="94">
        <f t="shared" ca="1" si="126"/>
        <v>2.944328103156495</v>
      </c>
      <c r="S419" s="94">
        <f t="shared" ca="1" si="127"/>
        <v>2.9443281031564954</v>
      </c>
      <c r="T419" s="4">
        <f t="shared" ca="1" si="128"/>
        <v>0</v>
      </c>
      <c r="U419" s="46">
        <f t="shared" ca="1" si="129"/>
        <v>1409.5724199463441</v>
      </c>
      <c r="V419" s="4">
        <f t="shared" ca="1" si="130"/>
        <v>0</v>
      </c>
      <c r="W419" s="13">
        <f t="shared" ca="1" si="131"/>
        <v>5042.9355484311582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126</v>
      </c>
      <c r="M420" s="7">
        <f t="shared" ca="1" si="121"/>
        <v>874</v>
      </c>
      <c r="N420" s="44">
        <f t="shared" ca="1" si="122"/>
        <v>11</v>
      </c>
      <c r="O420" s="94">
        <f t="shared" ca="1" si="123"/>
        <v>2.9443281031564954</v>
      </c>
      <c r="P420" s="94">
        <f t="shared" ca="1" si="124"/>
        <v>29.44328103156495</v>
      </c>
      <c r="Q420" s="94">
        <f t="shared" ca="1" si="125"/>
        <v>29.44328103156495</v>
      </c>
      <c r="R420" s="94">
        <f t="shared" ca="1" si="126"/>
        <v>2.944328103156495</v>
      </c>
      <c r="S420" s="94">
        <f t="shared" ca="1" si="127"/>
        <v>2.9443281031564954</v>
      </c>
      <c r="T420" s="4">
        <f t="shared" ca="1" si="128"/>
        <v>0</v>
      </c>
      <c r="U420" s="46">
        <f t="shared" ca="1" si="129"/>
        <v>1397.5724199463441</v>
      </c>
      <c r="V420" s="4">
        <f t="shared" ca="1" si="130"/>
        <v>0</v>
      </c>
      <c r="W420" s="13">
        <f t="shared" ca="1" si="131"/>
        <v>4296.4600053267859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11</v>
      </c>
      <c r="O421" s="94">
        <f t="shared" ca="1" si="123"/>
        <v>2.9443281031564954</v>
      </c>
      <c r="P421" s="94">
        <f t="shared" ca="1" si="124"/>
        <v>29.44328103156495</v>
      </c>
      <c r="Q421" s="94">
        <f t="shared" ca="1" si="125"/>
        <v>29.44328103156495</v>
      </c>
      <c r="R421" s="94">
        <f t="shared" ca="1" si="126"/>
        <v>2.944328103156495</v>
      </c>
      <c r="S421" s="94">
        <f t="shared" ca="1" si="127"/>
        <v>2.9443281031564954</v>
      </c>
      <c r="T421" s="4">
        <f t="shared" ca="1" si="128"/>
        <v>0</v>
      </c>
      <c r="U421" s="46">
        <f t="shared" ca="1" si="129"/>
        <v>1385.5724199463441</v>
      </c>
      <c r="V421" s="4">
        <f t="shared" ca="1" si="130"/>
        <v>0</v>
      </c>
      <c r="W421" s="13">
        <f t="shared" ca="1" si="131"/>
        <v>3549.9844622224145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102</v>
      </c>
      <c r="M422" s="7">
        <f t="shared" ca="1" si="121"/>
        <v>898</v>
      </c>
      <c r="N422" s="44">
        <f t="shared" ca="1" si="122"/>
        <v>11</v>
      </c>
      <c r="O422" s="94">
        <f t="shared" ca="1" si="123"/>
        <v>2.9443281031564954</v>
      </c>
      <c r="P422" s="94">
        <f t="shared" ca="1" si="124"/>
        <v>29.44328103156495</v>
      </c>
      <c r="Q422" s="94">
        <f t="shared" ca="1" si="125"/>
        <v>29.44328103156495</v>
      </c>
      <c r="R422" s="94">
        <f t="shared" ca="1" si="126"/>
        <v>2.944328103156495</v>
      </c>
      <c r="S422" s="94">
        <f t="shared" ca="1" si="127"/>
        <v>2.9443281031564954</v>
      </c>
      <c r="T422" s="4">
        <f t="shared" ca="1" si="128"/>
        <v>0</v>
      </c>
      <c r="U422" s="46">
        <f t="shared" ca="1" si="129"/>
        <v>1373.5724199463441</v>
      </c>
      <c r="V422" s="4">
        <f t="shared" ca="1" si="130"/>
        <v>0</v>
      </c>
      <c r="W422" s="13">
        <f t="shared" ca="1" si="131"/>
        <v>2803.5089191180423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90</v>
      </c>
      <c r="M423" s="7">
        <f t="shared" ca="1" si="121"/>
        <v>910</v>
      </c>
      <c r="N423" s="44">
        <f t="shared" ca="1" si="122"/>
        <v>11</v>
      </c>
      <c r="O423" s="94">
        <f t="shared" ca="1" si="123"/>
        <v>2.9443281031564954</v>
      </c>
      <c r="P423" s="94">
        <f t="shared" ca="1" si="124"/>
        <v>29.44328103156495</v>
      </c>
      <c r="Q423" s="94">
        <f t="shared" ca="1" si="125"/>
        <v>29.44328103156495</v>
      </c>
      <c r="R423" s="94">
        <f t="shared" ca="1" si="126"/>
        <v>2.944328103156495</v>
      </c>
      <c r="S423" s="94">
        <f t="shared" ca="1" si="127"/>
        <v>2.9443281031564954</v>
      </c>
      <c r="T423" s="4">
        <f t="shared" ca="1" si="128"/>
        <v>0</v>
      </c>
      <c r="U423" s="46">
        <f t="shared" ca="1" si="129"/>
        <v>1361.5724199463441</v>
      </c>
      <c r="V423" s="4">
        <f t="shared" ca="1" si="130"/>
        <v>0</v>
      </c>
      <c r="W423" s="13">
        <f t="shared" ca="1" si="131"/>
        <v>2057.03337601367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78</v>
      </c>
      <c r="M424" s="7">
        <f t="shared" ca="1" si="121"/>
        <v>922</v>
      </c>
      <c r="N424" s="44">
        <f t="shared" ca="1" si="122"/>
        <v>11</v>
      </c>
      <c r="O424" s="94">
        <f t="shared" ca="1" si="123"/>
        <v>2.9443281031564954</v>
      </c>
      <c r="P424" s="94">
        <f t="shared" ca="1" si="124"/>
        <v>29.44328103156495</v>
      </c>
      <c r="Q424" s="94">
        <f t="shared" ca="1" si="125"/>
        <v>29.44328103156495</v>
      </c>
      <c r="R424" s="94">
        <f t="shared" ca="1" si="126"/>
        <v>2.944328103156495</v>
      </c>
      <c r="S424" s="94">
        <f t="shared" ca="1" si="127"/>
        <v>2.9443281031564954</v>
      </c>
      <c r="T424" s="4">
        <f t="shared" ca="1" si="128"/>
        <v>0</v>
      </c>
      <c r="U424" s="46">
        <f t="shared" ca="1" si="129"/>
        <v>1349.5724199463441</v>
      </c>
      <c r="V424" s="4">
        <f t="shared" ca="1" si="130"/>
        <v>0</v>
      </c>
      <c r="W424" s="13">
        <f t="shared" ca="1" si="131"/>
        <v>1310.5578329092982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66</v>
      </c>
      <c r="M425" s="7">
        <f t="shared" ca="1" si="121"/>
        <v>934</v>
      </c>
      <c r="N425" s="44">
        <f t="shared" ca="1" si="122"/>
        <v>12</v>
      </c>
      <c r="O425" s="94">
        <f t="shared" ca="1" si="123"/>
        <v>3.1675762212620633</v>
      </c>
      <c r="P425" s="94">
        <f t="shared" ca="1" si="124"/>
        <v>31.452514094515067</v>
      </c>
      <c r="Q425" s="94">
        <f t="shared" ca="1" si="125"/>
        <v>29.44328103156495</v>
      </c>
      <c r="R425" s="94">
        <f t="shared" ca="1" si="126"/>
        <v>3.0447897563040009</v>
      </c>
      <c r="S425" s="94">
        <f t="shared" ca="1" si="127"/>
        <v>3.1675762212620633</v>
      </c>
      <c r="T425" s="4">
        <f t="shared" ca="1" si="128"/>
        <v>0</v>
      </c>
      <c r="U425" s="46">
        <f t="shared" ca="1" si="129"/>
        <v>1419.9908601430868</v>
      </c>
      <c r="V425" s="4">
        <f t="shared" ca="1" si="130"/>
        <v>0</v>
      </c>
      <c r="W425" s="13">
        <f t="shared" ca="1" si="131"/>
        <v>564.08228980492595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11</v>
      </c>
      <c r="O426" s="94">
        <f t="shared" ca="1" si="123"/>
        <v>2.9443281031564954</v>
      </c>
      <c r="P426" s="94">
        <f t="shared" ca="1" si="124"/>
        <v>29.44328103156495</v>
      </c>
      <c r="Q426" s="94">
        <f t="shared" ca="1" si="125"/>
        <v>29.44328103156495</v>
      </c>
      <c r="R426" s="94">
        <f t="shared" ca="1" si="126"/>
        <v>2.944328103156495</v>
      </c>
      <c r="S426" s="94">
        <f t="shared" ca="1" si="127"/>
        <v>2.9443281031564954</v>
      </c>
      <c r="T426" s="4">
        <f t="shared" ca="1" si="128"/>
        <v>0</v>
      </c>
      <c r="U426" s="46">
        <f t="shared" ca="1" si="129"/>
        <v>1355.5724199463441</v>
      </c>
      <c r="V426" s="4">
        <f t="shared" ca="1" si="130"/>
        <v>0</v>
      </c>
      <c r="W426" s="13">
        <f t="shared" ca="1" si="131"/>
        <v>5225.3288017306049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3.1675762212620633</v>
      </c>
      <c r="P427" s="94">
        <f t="shared" ca="1" si="124"/>
        <v>30.113025385881649</v>
      </c>
      <c r="Q427" s="94">
        <f t="shared" ca="1" si="125"/>
        <v>29.44328103156495</v>
      </c>
      <c r="R427" s="94">
        <f t="shared" ca="1" si="126"/>
        <v>2.9778153208723301</v>
      </c>
      <c r="S427" s="94">
        <f t="shared" ca="1" si="127"/>
        <v>3.1675762212620633</v>
      </c>
      <c r="T427" s="4">
        <f t="shared" ca="1" si="128"/>
        <v>0</v>
      </c>
      <c r="U427" s="46">
        <f t="shared" ca="1" si="129"/>
        <v>1425.9908601430868</v>
      </c>
      <c r="V427" s="4">
        <f t="shared" ca="1" si="130"/>
        <v>0</v>
      </c>
      <c r="W427" s="13">
        <f t="shared" ca="1" si="131"/>
        <v>4478.8532586262327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3.1675762212620633</v>
      </c>
      <c r="P428" s="94">
        <f t="shared" ca="1" si="124"/>
        <v>31.675762212620633</v>
      </c>
      <c r="Q428" s="94">
        <f t="shared" ca="1" si="125"/>
        <v>30.559521622092788</v>
      </c>
      <c r="R428" s="94">
        <f t="shared" ca="1" si="126"/>
        <v>3.1117641917356709</v>
      </c>
      <c r="S428" s="94">
        <f t="shared" ca="1" si="127"/>
        <v>3.1675762212620633</v>
      </c>
      <c r="T428" s="4">
        <f t="shared" ca="1" si="128"/>
        <v>0</v>
      </c>
      <c r="U428" s="46">
        <f t="shared" ca="1" si="129"/>
        <v>1413.9908601430868</v>
      </c>
      <c r="V428" s="4">
        <f t="shared" ca="1" si="130"/>
        <v>0</v>
      </c>
      <c r="W428" s="13">
        <f t="shared" ca="1" si="131"/>
        <v>3732.3777155218604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3.1675762212620633</v>
      </c>
      <c r="P429" s="94">
        <f t="shared" ca="1" si="124"/>
        <v>31.675762212620633</v>
      </c>
      <c r="Q429" s="94">
        <f t="shared" ca="1" si="125"/>
        <v>31.675762212620633</v>
      </c>
      <c r="R429" s="94">
        <f t="shared" ca="1" si="126"/>
        <v>3.1675762212620633</v>
      </c>
      <c r="S429" s="94">
        <f t="shared" ca="1" si="127"/>
        <v>3.1675762212620633</v>
      </c>
      <c r="T429" s="4">
        <f t="shared" ca="1" si="128"/>
        <v>0</v>
      </c>
      <c r="U429" s="46">
        <f t="shared" ca="1" si="129"/>
        <v>1401.9908601430868</v>
      </c>
      <c r="V429" s="4">
        <f t="shared" ca="1" si="130"/>
        <v>0</v>
      </c>
      <c r="W429" s="13">
        <f t="shared" ca="1" si="131"/>
        <v>2985.9021724174886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3.1675762212620633</v>
      </c>
      <c r="P430" s="94">
        <f t="shared" ca="1" si="124"/>
        <v>31.675762212620633</v>
      </c>
      <c r="Q430" s="94">
        <f t="shared" ca="1" si="125"/>
        <v>31.675762212620633</v>
      </c>
      <c r="R430" s="94">
        <f t="shared" ca="1" si="126"/>
        <v>3.1675762212620633</v>
      </c>
      <c r="S430" s="94">
        <f t="shared" ca="1" si="127"/>
        <v>3.1675762212620633</v>
      </c>
      <c r="T430" s="4">
        <f t="shared" ca="1" si="128"/>
        <v>0</v>
      </c>
      <c r="U430" s="46">
        <f t="shared" ca="1" si="129"/>
        <v>1389.9908601430868</v>
      </c>
      <c r="V430" s="4">
        <f t="shared" ca="1" si="130"/>
        <v>0</v>
      </c>
      <c r="W430" s="13">
        <f t="shared" ca="1" si="131"/>
        <v>2239.4266293131163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3.1675762212620633</v>
      </c>
      <c r="P431" s="94">
        <f t="shared" ca="1" si="124"/>
        <v>31.675762212620633</v>
      </c>
      <c r="Q431" s="94">
        <f t="shared" ca="1" si="125"/>
        <v>31.675762212620633</v>
      </c>
      <c r="R431" s="94">
        <f t="shared" ca="1" si="126"/>
        <v>3.1675762212620633</v>
      </c>
      <c r="S431" s="94">
        <f t="shared" ca="1" si="127"/>
        <v>3.1675762212620633</v>
      </c>
      <c r="T431" s="4">
        <f t="shared" ca="1" si="128"/>
        <v>0</v>
      </c>
      <c r="U431" s="46">
        <f t="shared" ca="1" si="129"/>
        <v>1377.9908601430868</v>
      </c>
      <c r="V431" s="4">
        <f t="shared" ca="1" si="130"/>
        <v>0</v>
      </c>
      <c r="W431" s="13">
        <f t="shared" ca="1" si="131"/>
        <v>1492.9510862087443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3.1675762212620633</v>
      </c>
      <c r="P432" s="94">
        <f t="shared" ca="1" si="124"/>
        <v>31.675762212620633</v>
      </c>
      <c r="Q432" s="94">
        <f t="shared" ca="1" si="125"/>
        <v>31.675762212620633</v>
      </c>
      <c r="R432" s="94">
        <f t="shared" ca="1" si="126"/>
        <v>3.1675762212620633</v>
      </c>
      <c r="S432" s="94">
        <f t="shared" ca="1" si="127"/>
        <v>3.1675762212620633</v>
      </c>
      <c r="T432" s="4">
        <f t="shared" ca="1" si="128"/>
        <v>0</v>
      </c>
      <c r="U432" s="46">
        <f t="shared" ca="1" si="129"/>
        <v>1365.9908601430868</v>
      </c>
      <c r="V432" s="4">
        <f t="shared" ca="1" si="130"/>
        <v>0</v>
      </c>
      <c r="W432" s="13">
        <f t="shared" ca="1" si="131"/>
        <v>746.47554310437215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12</v>
      </c>
      <c r="O433" s="94">
        <f t="shared" ca="1" si="123"/>
        <v>3.1675762212620633</v>
      </c>
      <c r="P433" s="94">
        <f t="shared" ca="1" si="124"/>
        <v>31.675762212620633</v>
      </c>
      <c r="Q433" s="94">
        <f t="shared" ca="1" si="125"/>
        <v>31.675762212620633</v>
      </c>
      <c r="R433" s="94">
        <f t="shared" ca="1" si="126"/>
        <v>3.1675762212620633</v>
      </c>
      <c r="S433" s="94">
        <f t="shared" ca="1" si="127"/>
        <v>3.1675762212620633</v>
      </c>
      <c r="T433" s="4">
        <f t="shared" ca="1" si="128"/>
        <v>0</v>
      </c>
      <c r="U433" s="46">
        <f t="shared" ca="1" si="129"/>
        <v>1353.9908601430868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216</v>
      </c>
      <c r="M434" s="7">
        <f t="shared" ca="1" si="121"/>
        <v>784</v>
      </c>
      <c r="N434" s="44">
        <f t="shared" ca="1" si="122"/>
        <v>10</v>
      </c>
      <c r="O434" s="94">
        <f t="shared" ca="1" si="123"/>
        <v>2.6977946614468649</v>
      </c>
      <c r="P434" s="94">
        <f t="shared" ca="1" si="124"/>
        <v>26.977946614468642</v>
      </c>
      <c r="Q434" s="94">
        <f t="shared" ca="1" si="125"/>
        <v>26.977946614468642</v>
      </c>
      <c r="R434" s="94">
        <f t="shared" ca="1" si="126"/>
        <v>2.6977946614468644</v>
      </c>
      <c r="S434" s="94">
        <f t="shared" ca="1" si="127"/>
        <v>2.6977946614468649</v>
      </c>
      <c r="T434" s="4">
        <f t="shared" ca="1" si="128"/>
        <v>0</v>
      </c>
      <c r="U434" s="46">
        <f t="shared" ca="1" si="129"/>
        <v>1396.5575352769283</v>
      </c>
      <c r="V434" s="4">
        <f t="shared" ca="1" si="130"/>
        <v>0</v>
      </c>
      <c r="W434" s="13">
        <f t="shared" ca="1" si="131"/>
        <v>6610.5341889503397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204</v>
      </c>
      <c r="M435" s="7">
        <f t="shared" ca="1" si="121"/>
        <v>796</v>
      </c>
      <c r="N435" s="44">
        <f t="shared" ca="1" si="122"/>
        <v>10</v>
      </c>
      <c r="O435" s="94">
        <f t="shared" ca="1" si="123"/>
        <v>2.6977946614468649</v>
      </c>
      <c r="P435" s="94">
        <f t="shared" ca="1" si="124"/>
        <v>26.977946614468642</v>
      </c>
      <c r="Q435" s="94">
        <f t="shared" ca="1" si="125"/>
        <v>26.977946614468642</v>
      </c>
      <c r="R435" s="94">
        <f t="shared" ca="1" si="126"/>
        <v>2.6977946614468644</v>
      </c>
      <c r="S435" s="94">
        <f t="shared" ca="1" si="127"/>
        <v>2.6977946614468649</v>
      </c>
      <c r="T435" s="4">
        <f t="shared" ca="1" si="128"/>
        <v>0</v>
      </c>
      <c r="U435" s="46">
        <f t="shared" ca="1" si="129"/>
        <v>1384.5575352769283</v>
      </c>
      <c r="V435" s="4">
        <f t="shared" ca="1" si="130"/>
        <v>0</v>
      </c>
      <c r="W435" s="13">
        <f t="shared" ca="1" si="131"/>
        <v>5864.0586458459675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192</v>
      </c>
      <c r="M436" s="7">
        <f t="shared" ca="1" si="121"/>
        <v>808</v>
      </c>
      <c r="N436" s="44">
        <f t="shared" ca="1" si="122"/>
        <v>10</v>
      </c>
      <c r="O436" s="94">
        <f t="shared" ca="1" si="123"/>
        <v>2.6977946614468649</v>
      </c>
      <c r="P436" s="94">
        <f t="shared" ca="1" si="124"/>
        <v>26.977946614468642</v>
      </c>
      <c r="Q436" s="94">
        <f t="shared" ca="1" si="125"/>
        <v>26.977946614468642</v>
      </c>
      <c r="R436" s="94">
        <f t="shared" ca="1" si="126"/>
        <v>2.6977946614468644</v>
      </c>
      <c r="S436" s="94">
        <f t="shared" ca="1" si="127"/>
        <v>2.6977946614468649</v>
      </c>
      <c r="T436" s="4">
        <f t="shared" ca="1" si="128"/>
        <v>0</v>
      </c>
      <c r="U436" s="46">
        <f t="shared" ca="1" si="129"/>
        <v>1372.5575352769283</v>
      </c>
      <c r="V436" s="4">
        <f t="shared" ca="1" si="130"/>
        <v>0</v>
      </c>
      <c r="W436" s="13">
        <f t="shared" ca="1" si="131"/>
        <v>5117.5831027415952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180</v>
      </c>
      <c r="M437" s="7">
        <f t="shared" ca="1" si="121"/>
        <v>820</v>
      </c>
      <c r="N437" s="44">
        <f t="shared" ca="1" si="122"/>
        <v>10</v>
      </c>
      <c r="O437" s="94">
        <f t="shared" ca="1" si="123"/>
        <v>2.6977946614468649</v>
      </c>
      <c r="P437" s="94">
        <f t="shared" ca="1" si="124"/>
        <v>26.977946614468642</v>
      </c>
      <c r="Q437" s="94">
        <f t="shared" ca="1" si="125"/>
        <v>26.977946614468642</v>
      </c>
      <c r="R437" s="94">
        <f t="shared" ca="1" si="126"/>
        <v>2.6977946614468644</v>
      </c>
      <c r="S437" s="94">
        <f t="shared" ca="1" si="127"/>
        <v>2.6977946614468649</v>
      </c>
      <c r="T437" s="4">
        <f t="shared" ca="1" si="128"/>
        <v>0</v>
      </c>
      <c r="U437" s="46">
        <f t="shared" ca="1" si="129"/>
        <v>1360.5575352769283</v>
      </c>
      <c r="V437" s="4">
        <f t="shared" ca="1" si="130"/>
        <v>0</v>
      </c>
      <c r="W437" s="13">
        <f t="shared" ca="1" si="131"/>
        <v>4371.1075596372239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168</v>
      </c>
      <c r="M438" s="7">
        <f t="shared" ca="1" si="121"/>
        <v>832</v>
      </c>
      <c r="N438" s="44">
        <f t="shared" ca="1" si="122"/>
        <v>10</v>
      </c>
      <c r="O438" s="94">
        <f t="shared" ca="1" si="123"/>
        <v>2.6977946614468649</v>
      </c>
      <c r="P438" s="94">
        <f t="shared" ca="1" si="124"/>
        <v>26.977946614468642</v>
      </c>
      <c r="Q438" s="94">
        <f t="shared" ca="1" si="125"/>
        <v>26.977946614468642</v>
      </c>
      <c r="R438" s="94">
        <f t="shared" ca="1" si="126"/>
        <v>2.6977946614468644</v>
      </c>
      <c r="S438" s="94">
        <f t="shared" ca="1" si="127"/>
        <v>2.6977946614468649</v>
      </c>
      <c r="T438" s="4">
        <f t="shared" ca="1" si="128"/>
        <v>0</v>
      </c>
      <c r="U438" s="46">
        <f t="shared" ca="1" si="129"/>
        <v>1348.5575352769283</v>
      </c>
      <c r="V438" s="4">
        <f t="shared" ca="1" si="130"/>
        <v>0</v>
      </c>
      <c r="W438" s="13">
        <f t="shared" ca="1" si="131"/>
        <v>3624.6320165328516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156</v>
      </c>
      <c r="M439" s="7">
        <f t="shared" ca="1" si="121"/>
        <v>844</v>
      </c>
      <c r="N439" s="44">
        <f t="shared" ca="1" si="122"/>
        <v>11</v>
      </c>
      <c r="O439" s="94">
        <f t="shared" ca="1" si="123"/>
        <v>2.9443281031564954</v>
      </c>
      <c r="P439" s="94">
        <f t="shared" ca="1" si="124"/>
        <v>27.717546939597536</v>
      </c>
      <c r="Q439" s="94">
        <f t="shared" ca="1" si="125"/>
        <v>26.977946614468642</v>
      </c>
      <c r="R439" s="94">
        <f t="shared" ca="1" si="126"/>
        <v>2.7347746777033088</v>
      </c>
      <c r="S439" s="94">
        <f t="shared" ca="1" si="127"/>
        <v>2.9443281031564954</v>
      </c>
      <c r="T439" s="4">
        <f t="shared" ca="1" si="128"/>
        <v>0</v>
      </c>
      <c r="U439" s="46">
        <f t="shared" ca="1" si="129"/>
        <v>1427.5724199463441</v>
      </c>
      <c r="V439" s="4">
        <f t="shared" ca="1" si="130"/>
        <v>0</v>
      </c>
      <c r="W439" s="13">
        <f t="shared" ca="1" si="131"/>
        <v>2878.1564734284793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144</v>
      </c>
      <c r="M440" s="7">
        <f t="shared" ca="1" si="121"/>
        <v>856</v>
      </c>
      <c r="N440" s="44">
        <f t="shared" ca="1" si="122"/>
        <v>11</v>
      </c>
      <c r="O440" s="94">
        <f t="shared" ca="1" si="123"/>
        <v>2.9443281031564954</v>
      </c>
      <c r="P440" s="94">
        <f t="shared" ca="1" si="124"/>
        <v>29.44328103156495</v>
      </c>
      <c r="Q440" s="94">
        <f t="shared" ca="1" si="125"/>
        <v>28.210613823016796</v>
      </c>
      <c r="R440" s="94">
        <f t="shared" ca="1" si="126"/>
        <v>2.8826947427290874</v>
      </c>
      <c r="S440" s="94">
        <f t="shared" ca="1" si="127"/>
        <v>2.9443281031564954</v>
      </c>
      <c r="T440" s="4">
        <f t="shared" ca="1" si="128"/>
        <v>0</v>
      </c>
      <c r="U440" s="46">
        <f t="shared" ca="1" si="129"/>
        <v>1415.5724199463441</v>
      </c>
      <c r="V440" s="4">
        <f t="shared" ca="1" si="130"/>
        <v>0</v>
      </c>
      <c r="W440" s="13">
        <f t="shared" ca="1" si="131"/>
        <v>2131.6809303241075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132</v>
      </c>
      <c r="M441" s="7">
        <f t="shared" ca="1" si="121"/>
        <v>868</v>
      </c>
      <c r="N441" s="44">
        <f t="shared" ca="1" si="122"/>
        <v>11</v>
      </c>
      <c r="O441" s="94">
        <f t="shared" ca="1" si="123"/>
        <v>2.9443281031564954</v>
      </c>
      <c r="P441" s="94">
        <f t="shared" ca="1" si="124"/>
        <v>29.44328103156495</v>
      </c>
      <c r="Q441" s="94">
        <f t="shared" ca="1" si="125"/>
        <v>29.44328103156495</v>
      </c>
      <c r="R441" s="94">
        <f t="shared" ca="1" si="126"/>
        <v>2.944328103156495</v>
      </c>
      <c r="S441" s="94">
        <f t="shared" ca="1" si="127"/>
        <v>2.9443281031564954</v>
      </c>
      <c r="T441" s="4">
        <f t="shared" ca="1" si="128"/>
        <v>0</v>
      </c>
      <c r="U441" s="46">
        <f t="shared" ca="1" si="129"/>
        <v>1403.5724199463441</v>
      </c>
      <c r="V441" s="4">
        <f t="shared" ca="1" si="130"/>
        <v>0</v>
      </c>
      <c r="W441" s="13">
        <f t="shared" ca="1" si="131"/>
        <v>1385.2053872197353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150</v>
      </c>
      <c r="M442" s="7">
        <f t="shared" ca="1" si="121"/>
        <v>850</v>
      </c>
      <c r="N442" s="44">
        <f t="shared" ca="1" si="122"/>
        <v>11</v>
      </c>
      <c r="O442" s="94">
        <f t="shared" ca="1" si="123"/>
        <v>2.9443281031564954</v>
      </c>
      <c r="P442" s="94">
        <f t="shared" ca="1" si="124"/>
        <v>29.19674758985532</v>
      </c>
      <c r="Q442" s="94">
        <f t="shared" ca="1" si="125"/>
        <v>26.977946614468642</v>
      </c>
      <c r="R442" s="94">
        <f t="shared" ca="1" si="126"/>
        <v>2.8087347102161981</v>
      </c>
      <c r="S442" s="94">
        <f t="shared" ca="1" si="127"/>
        <v>2.9443281031564954</v>
      </c>
      <c r="T442" s="4">
        <f t="shared" ca="1" si="128"/>
        <v>0</v>
      </c>
      <c r="U442" s="46">
        <f t="shared" ca="1" si="129"/>
        <v>1421.5724199463441</v>
      </c>
      <c r="V442" s="4">
        <f t="shared" ca="1" si="130"/>
        <v>0</v>
      </c>
      <c r="W442" s="13">
        <f t="shared" ca="1" si="131"/>
        <v>6046.4518991454142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138</v>
      </c>
      <c r="M443" s="7">
        <f t="shared" ca="1" si="121"/>
        <v>862</v>
      </c>
      <c r="N443" s="44">
        <f t="shared" ca="1" si="122"/>
        <v>11</v>
      </c>
      <c r="O443" s="94">
        <f t="shared" ca="1" si="123"/>
        <v>2.9443281031564954</v>
      </c>
      <c r="P443" s="94">
        <f t="shared" ca="1" si="124"/>
        <v>29.44328103156495</v>
      </c>
      <c r="Q443" s="94">
        <f t="shared" ca="1" si="125"/>
        <v>29.44328103156495</v>
      </c>
      <c r="R443" s="94">
        <f t="shared" ca="1" si="126"/>
        <v>2.944328103156495</v>
      </c>
      <c r="S443" s="94">
        <f t="shared" ca="1" si="127"/>
        <v>2.9443281031564954</v>
      </c>
      <c r="T443" s="4">
        <f t="shared" ca="1" si="128"/>
        <v>0</v>
      </c>
      <c r="U443" s="46">
        <f t="shared" ca="1" si="129"/>
        <v>1409.5724199463441</v>
      </c>
      <c r="V443" s="4">
        <f t="shared" ca="1" si="130"/>
        <v>0</v>
      </c>
      <c r="W443" s="13">
        <f t="shared" ca="1" si="131"/>
        <v>5299.976356041042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126</v>
      </c>
      <c r="M444" s="7">
        <f t="shared" ca="1" si="121"/>
        <v>874</v>
      </c>
      <c r="N444" s="44">
        <f t="shared" ca="1" si="122"/>
        <v>11</v>
      </c>
      <c r="O444" s="94">
        <f t="shared" ca="1" si="123"/>
        <v>2.9443281031564954</v>
      </c>
      <c r="P444" s="94">
        <f t="shared" ca="1" si="124"/>
        <v>29.44328103156495</v>
      </c>
      <c r="Q444" s="94">
        <f t="shared" ca="1" si="125"/>
        <v>29.44328103156495</v>
      </c>
      <c r="R444" s="94">
        <f t="shared" ca="1" si="126"/>
        <v>2.944328103156495</v>
      </c>
      <c r="S444" s="94">
        <f t="shared" ca="1" si="127"/>
        <v>2.9443281031564954</v>
      </c>
      <c r="T444" s="4">
        <f t="shared" ca="1" si="128"/>
        <v>0</v>
      </c>
      <c r="U444" s="46">
        <f t="shared" ca="1" si="129"/>
        <v>1397.5724199463441</v>
      </c>
      <c r="V444" s="4">
        <f t="shared" ca="1" si="130"/>
        <v>0</v>
      </c>
      <c r="W444" s="13">
        <f t="shared" ca="1" si="131"/>
        <v>4553.5008129366697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11</v>
      </c>
      <c r="O445" s="94">
        <f t="shared" ca="1" si="123"/>
        <v>2.9443281031564954</v>
      </c>
      <c r="P445" s="94">
        <f t="shared" ca="1" si="124"/>
        <v>29.44328103156495</v>
      </c>
      <c r="Q445" s="94">
        <f t="shared" ca="1" si="125"/>
        <v>29.44328103156495</v>
      </c>
      <c r="R445" s="94">
        <f t="shared" ca="1" si="126"/>
        <v>2.944328103156495</v>
      </c>
      <c r="S445" s="94">
        <f t="shared" ca="1" si="127"/>
        <v>2.9443281031564954</v>
      </c>
      <c r="T445" s="4">
        <f t="shared" ca="1" si="128"/>
        <v>0</v>
      </c>
      <c r="U445" s="46">
        <f t="shared" ca="1" si="129"/>
        <v>1385.5724199463441</v>
      </c>
      <c r="V445" s="4">
        <f t="shared" ca="1" si="130"/>
        <v>0</v>
      </c>
      <c r="W445" s="13">
        <f t="shared" ca="1" si="131"/>
        <v>3807.0252698322979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102</v>
      </c>
      <c r="M446" s="7">
        <f t="shared" ca="1" si="121"/>
        <v>898</v>
      </c>
      <c r="N446" s="44">
        <f t="shared" ca="1" si="122"/>
        <v>11</v>
      </c>
      <c r="O446" s="94">
        <f t="shared" ca="1" si="123"/>
        <v>2.9443281031564954</v>
      </c>
      <c r="P446" s="94">
        <f t="shared" ca="1" si="124"/>
        <v>29.44328103156495</v>
      </c>
      <c r="Q446" s="94">
        <f t="shared" ca="1" si="125"/>
        <v>29.44328103156495</v>
      </c>
      <c r="R446" s="94">
        <f t="shared" ca="1" si="126"/>
        <v>2.944328103156495</v>
      </c>
      <c r="S446" s="94">
        <f t="shared" ca="1" si="127"/>
        <v>2.9443281031564954</v>
      </c>
      <c r="T446" s="4">
        <f t="shared" ca="1" si="128"/>
        <v>0</v>
      </c>
      <c r="U446" s="46">
        <f t="shared" ca="1" si="129"/>
        <v>1373.5724199463441</v>
      </c>
      <c r="V446" s="4">
        <f t="shared" ca="1" si="130"/>
        <v>0</v>
      </c>
      <c r="W446" s="13">
        <f t="shared" ca="1" si="131"/>
        <v>3060.5497267279256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90</v>
      </c>
      <c r="M447" s="7">
        <f t="shared" ca="1" si="121"/>
        <v>910</v>
      </c>
      <c r="N447" s="44">
        <f t="shared" ca="1" si="122"/>
        <v>11</v>
      </c>
      <c r="O447" s="94">
        <f t="shared" ca="1" si="123"/>
        <v>2.9443281031564954</v>
      </c>
      <c r="P447" s="94">
        <f t="shared" ca="1" si="124"/>
        <v>29.44328103156495</v>
      </c>
      <c r="Q447" s="94">
        <f t="shared" ca="1" si="125"/>
        <v>29.44328103156495</v>
      </c>
      <c r="R447" s="94">
        <f t="shared" ca="1" si="126"/>
        <v>2.944328103156495</v>
      </c>
      <c r="S447" s="94">
        <f t="shared" ca="1" si="127"/>
        <v>2.9443281031564954</v>
      </c>
      <c r="T447" s="4">
        <f t="shared" ca="1" si="128"/>
        <v>0</v>
      </c>
      <c r="U447" s="46">
        <f t="shared" ca="1" si="129"/>
        <v>1361.5724199463441</v>
      </c>
      <c r="V447" s="4">
        <f t="shared" ca="1" si="130"/>
        <v>0</v>
      </c>
      <c r="W447" s="13">
        <f t="shared" ca="1" si="131"/>
        <v>2314.0741836235538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78</v>
      </c>
      <c r="M448" s="7">
        <f t="shared" ca="1" si="121"/>
        <v>922</v>
      </c>
      <c r="N448" s="44">
        <f t="shared" ca="1" si="122"/>
        <v>11</v>
      </c>
      <c r="O448" s="94">
        <f t="shared" ca="1" si="123"/>
        <v>2.9443281031564954</v>
      </c>
      <c r="P448" s="94">
        <f t="shared" ca="1" si="124"/>
        <v>29.44328103156495</v>
      </c>
      <c r="Q448" s="94">
        <f t="shared" ca="1" si="125"/>
        <v>29.44328103156495</v>
      </c>
      <c r="R448" s="94">
        <f t="shared" ca="1" si="126"/>
        <v>2.944328103156495</v>
      </c>
      <c r="S448" s="94">
        <f t="shared" ca="1" si="127"/>
        <v>2.9443281031564954</v>
      </c>
      <c r="T448" s="4">
        <f t="shared" ca="1" si="128"/>
        <v>0</v>
      </c>
      <c r="U448" s="46">
        <f t="shared" ca="1" si="129"/>
        <v>1349.5724199463441</v>
      </c>
      <c r="V448" s="4">
        <f t="shared" ca="1" si="130"/>
        <v>0</v>
      </c>
      <c r="W448" s="13">
        <f t="shared" ca="1" si="131"/>
        <v>1567.5986405191816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66</v>
      </c>
      <c r="M449" s="7">
        <f t="shared" ca="1" si="121"/>
        <v>934</v>
      </c>
      <c r="N449" s="44">
        <f t="shared" ca="1" si="122"/>
        <v>12</v>
      </c>
      <c r="O449" s="94">
        <f t="shared" ca="1" si="123"/>
        <v>3.1675762212620633</v>
      </c>
      <c r="P449" s="94">
        <f t="shared" ca="1" si="124"/>
        <v>31.452514094515067</v>
      </c>
      <c r="Q449" s="94">
        <f t="shared" ca="1" si="125"/>
        <v>29.44328103156495</v>
      </c>
      <c r="R449" s="94">
        <f t="shared" ca="1" si="126"/>
        <v>3.0447897563040009</v>
      </c>
      <c r="S449" s="94">
        <f t="shared" ca="1" si="127"/>
        <v>3.1675762212620633</v>
      </c>
      <c r="T449" s="4">
        <f t="shared" ca="1" si="128"/>
        <v>0</v>
      </c>
      <c r="U449" s="46">
        <f t="shared" ca="1" si="129"/>
        <v>1419.9908601430868</v>
      </c>
      <c r="V449" s="4">
        <f t="shared" ca="1" si="130"/>
        <v>0</v>
      </c>
      <c r="W449" s="13">
        <f t="shared" ca="1" si="131"/>
        <v>821.12309741480942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150</v>
      </c>
      <c r="M450" s="7">
        <f t="shared" ca="1" si="121"/>
        <v>850</v>
      </c>
      <c r="N450" s="44">
        <f t="shared" ca="1" si="122"/>
        <v>11</v>
      </c>
      <c r="O450" s="94">
        <f t="shared" ca="1" si="123"/>
        <v>2.9443281031564954</v>
      </c>
      <c r="P450" s="94">
        <f t="shared" ca="1" si="124"/>
        <v>29.19674758985532</v>
      </c>
      <c r="Q450" s="94">
        <f t="shared" ca="1" si="125"/>
        <v>26.977946614468642</v>
      </c>
      <c r="R450" s="94">
        <f t="shared" ca="1" si="126"/>
        <v>2.8087347102161981</v>
      </c>
      <c r="S450" s="94">
        <f t="shared" ca="1" si="127"/>
        <v>2.9443281031564954</v>
      </c>
      <c r="T450" s="4">
        <f t="shared" ca="1" si="128"/>
        <v>0</v>
      </c>
      <c r="U450" s="46">
        <f t="shared" ca="1" si="129"/>
        <v>1421.5724199463441</v>
      </c>
      <c r="V450" s="4">
        <f t="shared" ca="1" si="130"/>
        <v>0</v>
      </c>
      <c r="W450" s="13">
        <f t="shared" ca="1" si="131"/>
        <v>5789.4110915355304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138</v>
      </c>
      <c r="M451" s="7">
        <f t="shared" ca="1" si="121"/>
        <v>862</v>
      </c>
      <c r="N451" s="44">
        <f t="shared" ca="1" si="122"/>
        <v>11</v>
      </c>
      <c r="O451" s="94">
        <f t="shared" ca="1" si="123"/>
        <v>2.9443281031564954</v>
      </c>
      <c r="P451" s="94">
        <f t="shared" ca="1" si="124"/>
        <v>29.44328103156495</v>
      </c>
      <c r="Q451" s="94">
        <f t="shared" ca="1" si="125"/>
        <v>29.44328103156495</v>
      </c>
      <c r="R451" s="94">
        <f t="shared" ca="1" si="126"/>
        <v>2.944328103156495</v>
      </c>
      <c r="S451" s="94">
        <f t="shared" ca="1" si="127"/>
        <v>2.9443281031564954</v>
      </c>
      <c r="T451" s="4">
        <f t="shared" ca="1" si="128"/>
        <v>0</v>
      </c>
      <c r="U451" s="46">
        <f t="shared" ca="1" si="129"/>
        <v>1409.5724199463441</v>
      </c>
      <c r="V451" s="4">
        <f t="shared" ca="1" si="130"/>
        <v>0</v>
      </c>
      <c r="W451" s="13">
        <f t="shared" ca="1" si="131"/>
        <v>5042.9355484311582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126</v>
      </c>
      <c r="M452" s="7">
        <f t="shared" ca="1" si="121"/>
        <v>874</v>
      </c>
      <c r="N452" s="44">
        <f t="shared" ca="1" si="122"/>
        <v>11</v>
      </c>
      <c r="O452" s="94">
        <f t="shared" ca="1" si="123"/>
        <v>2.9443281031564954</v>
      </c>
      <c r="P452" s="94">
        <f t="shared" ca="1" si="124"/>
        <v>29.44328103156495</v>
      </c>
      <c r="Q452" s="94">
        <f t="shared" ca="1" si="125"/>
        <v>29.44328103156495</v>
      </c>
      <c r="R452" s="94">
        <f t="shared" ca="1" si="126"/>
        <v>2.944328103156495</v>
      </c>
      <c r="S452" s="94">
        <f t="shared" ca="1" si="127"/>
        <v>2.9443281031564954</v>
      </c>
      <c r="T452" s="4">
        <f t="shared" ca="1" si="128"/>
        <v>0</v>
      </c>
      <c r="U452" s="46">
        <f t="shared" ca="1" si="129"/>
        <v>1397.5724199463441</v>
      </c>
      <c r="V452" s="4">
        <f t="shared" ca="1" si="130"/>
        <v>0</v>
      </c>
      <c r="W452" s="13">
        <f t="shared" ca="1" si="131"/>
        <v>4296.4600053267859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11</v>
      </c>
      <c r="O453" s="94">
        <f t="shared" ca="1" si="123"/>
        <v>2.9443281031564954</v>
      </c>
      <c r="P453" s="94">
        <f t="shared" ca="1" si="124"/>
        <v>29.44328103156495</v>
      </c>
      <c r="Q453" s="94">
        <f t="shared" ca="1" si="125"/>
        <v>29.44328103156495</v>
      </c>
      <c r="R453" s="94">
        <f t="shared" ca="1" si="126"/>
        <v>2.944328103156495</v>
      </c>
      <c r="S453" s="94">
        <f t="shared" ca="1" si="127"/>
        <v>2.9443281031564954</v>
      </c>
      <c r="T453" s="4">
        <f t="shared" ca="1" si="128"/>
        <v>0</v>
      </c>
      <c r="U453" s="46">
        <f t="shared" ca="1" si="129"/>
        <v>1385.5724199463441</v>
      </c>
      <c r="V453" s="4">
        <f t="shared" ca="1" si="130"/>
        <v>0</v>
      </c>
      <c r="W453" s="13">
        <f t="shared" ca="1" si="131"/>
        <v>3549.9844622224145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102</v>
      </c>
      <c r="M454" s="7">
        <f t="shared" ca="1" si="121"/>
        <v>898</v>
      </c>
      <c r="N454" s="44">
        <f t="shared" ca="1" si="122"/>
        <v>11</v>
      </c>
      <c r="O454" s="94">
        <f t="shared" ca="1" si="123"/>
        <v>2.9443281031564954</v>
      </c>
      <c r="P454" s="94">
        <f t="shared" ca="1" si="124"/>
        <v>29.44328103156495</v>
      </c>
      <c r="Q454" s="94">
        <f t="shared" ca="1" si="125"/>
        <v>29.44328103156495</v>
      </c>
      <c r="R454" s="94">
        <f t="shared" ca="1" si="126"/>
        <v>2.944328103156495</v>
      </c>
      <c r="S454" s="94">
        <f t="shared" ca="1" si="127"/>
        <v>2.9443281031564954</v>
      </c>
      <c r="T454" s="4">
        <f t="shared" ca="1" si="128"/>
        <v>0</v>
      </c>
      <c r="U454" s="46">
        <f t="shared" ca="1" si="129"/>
        <v>1373.5724199463441</v>
      </c>
      <c r="V454" s="4">
        <f t="shared" ca="1" si="130"/>
        <v>0</v>
      </c>
      <c r="W454" s="13">
        <f t="shared" ca="1" si="131"/>
        <v>2803.5089191180423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90</v>
      </c>
      <c r="M455" s="7">
        <f t="shared" ca="1" si="121"/>
        <v>910</v>
      </c>
      <c r="N455" s="44">
        <f t="shared" ca="1" si="122"/>
        <v>11</v>
      </c>
      <c r="O455" s="94">
        <f t="shared" ca="1" si="123"/>
        <v>2.9443281031564954</v>
      </c>
      <c r="P455" s="94">
        <f t="shared" ca="1" si="124"/>
        <v>29.44328103156495</v>
      </c>
      <c r="Q455" s="94">
        <f t="shared" ca="1" si="125"/>
        <v>29.44328103156495</v>
      </c>
      <c r="R455" s="94">
        <f t="shared" ca="1" si="126"/>
        <v>2.944328103156495</v>
      </c>
      <c r="S455" s="94">
        <f t="shared" ca="1" si="127"/>
        <v>2.9443281031564954</v>
      </c>
      <c r="T455" s="4">
        <f t="shared" ca="1" si="128"/>
        <v>0</v>
      </c>
      <c r="U455" s="46">
        <f t="shared" ca="1" si="129"/>
        <v>1361.5724199463441</v>
      </c>
      <c r="V455" s="4">
        <f t="shared" ca="1" si="130"/>
        <v>0</v>
      </c>
      <c r="W455" s="13">
        <f t="shared" ca="1" si="131"/>
        <v>2057.03337601367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78</v>
      </c>
      <c r="M456" s="7">
        <f t="shared" ca="1" si="121"/>
        <v>922</v>
      </c>
      <c r="N456" s="44">
        <f t="shared" ca="1" si="122"/>
        <v>11</v>
      </c>
      <c r="O456" s="94">
        <f t="shared" ca="1" si="123"/>
        <v>2.9443281031564954</v>
      </c>
      <c r="P456" s="94">
        <f t="shared" ca="1" si="124"/>
        <v>29.44328103156495</v>
      </c>
      <c r="Q456" s="94">
        <f t="shared" ca="1" si="125"/>
        <v>29.44328103156495</v>
      </c>
      <c r="R456" s="94">
        <f t="shared" ca="1" si="126"/>
        <v>2.944328103156495</v>
      </c>
      <c r="S456" s="94">
        <f t="shared" ca="1" si="127"/>
        <v>2.9443281031564954</v>
      </c>
      <c r="T456" s="4">
        <f t="shared" ca="1" si="128"/>
        <v>0</v>
      </c>
      <c r="U456" s="46">
        <f t="shared" ca="1" si="129"/>
        <v>1349.5724199463441</v>
      </c>
      <c r="V456" s="4">
        <f t="shared" ca="1" si="130"/>
        <v>0</v>
      </c>
      <c r="W456" s="13">
        <f t="shared" ca="1" si="131"/>
        <v>1310.5578329092982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66</v>
      </c>
      <c r="M457" s="7">
        <f t="shared" ca="1" si="121"/>
        <v>934</v>
      </c>
      <c r="N457" s="44">
        <f t="shared" ca="1" si="122"/>
        <v>12</v>
      </c>
      <c r="O457" s="94">
        <f t="shared" ca="1" si="123"/>
        <v>3.1675762212620633</v>
      </c>
      <c r="P457" s="94">
        <f t="shared" ca="1" si="124"/>
        <v>31.452514094515067</v>
      </c>
      <c r="Q457" s="94">
        <f t="shared" ca="1" si="125"/>
        <v>29.44328103156495</v>
      </c>
      <c r="R457" s="94">
        <f t="shared" ca="1" si="126"/>
        <v>3.0447897563040009</v>
      </c>
      <c r="S457" s="94">
        <f t="shared" ca="1" si="127"/>
        <v>3.1675762212620633</v>
      </c>
      <c r="T457" s="4">
        <f t="shared" ca="1" si="128"/>
        <v>0</v>
      </c>
      <c r="U457" s="46">
        <f t="shared" ca="1" si="129"/>
        <v>1419.9908601430868</v>
      </c>
      <c r="V457" s="4">
        <f t="shared" ca="1" si="130"/>
        <v>0</v>
      </c>
      <c r="W457" s="13">
        <f t="shared" ca="1" si="131"/>
        <v>564.08228980492595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11</v>
      </c>
      <c r="O458" s="94">
        <f t="shared" ca="1" si="123"/>
        <v>2.9443281031564954</v>
      </c>
      <c r="P458" s="94">
        <f t="shared" ca="1" si="124"/>
        <v>29.44328103156495</v>
      </c>
      <c r="Q458" s="94">
        <f t="shared" ca="1" si="125"/>
        <v>29.44328103156495</v>
      </c>
      <c r="R458" s="94">
        <f t="shared" ca="1" si="126"/>
        <v>2.944328103156495</v>
      </c>
      <c r="S458" s="94">
        <f t="shared" ca="1" si="127"/>
        <v>2.9443281031564954</v>
      </c>
      <c r="T458" s="4">
        <f t="shared" ca="1" si="128"/>
        <v>0</v>
      </c>
      <c r="U458" s="46">
        <f t="shared" ca="1" si="129"/>
        <v>1355.5724199463441</v>
      </c>
      <c r="V458" s="4">
        <f t="shared" ca="1" si="130"/>
        <v>0</v>
      </c>
      <c r="W458" s="13">
        <f t="shared" ca="1" si="131"/>
        <v>5225.3288017306049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3.1675762212620633</v>
      </c>
      <c r="P459" s="94">
        <f t="shared" ca="1" si="124"/>
        <v>30.113025385881649</v>
      </c>
      <c r="Q459" s="94">
        <f t="shared" ca="1" si="125"/>
        <v>29.44328103156495</v>
      </c>
      <c r="R459" s="94">
        <f t="shared" ca="1" si="126"/>
        <v>2.9778153208723301</v>
      </c>
      <c r="S459" s="94">
        <f t="shared" ca="1" si="127"/>
        <v>3.1675762212620633</v>
      </c>
      <c r="T459" s="4">
        <f t="shared" ca="1" si="128"/>
        <v>0</v>
      </c>
      <c r="U459" s="46">
        <f t="shared" ca="1" si="129"/>
        <v>1425.9908601430868</v>
      </c>
      <c r="V459" s="4">
        <f t="shared" ca="1" si="130"/>
        <v>0</v>
      </c>
      <c r="W459" s="13">
        <f t="shared" ca="1" si="131"/>
        <v>4478.8532586262327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3.1675762212620633</v>
      </c>
      <c r="P460" s="94">
        <f t="shared" ca="1" si="124"/>
        <v>31.675762212620633</v>
      </c>
      <c r="Q460" s="94">
        <f t="shared" ca="1" si="125"/>
        <v>30.559521622092788</v>
      </c>
      <c r="R460" s="94">
        <f t="shared" ca="1" si="126"/>
        <v>3.1117641917356709</v>
      </c>
      <c r="S460" s="94">
        <f t="shared" ca="1" si="127"/>
        <v>3.1675762212620633</v>
      </c>
      <c r="T460" s="4">
        <f t="shared" ca="1" si="128"/>
        <v>0</v>
      </c>
      <c r="U460" s="46">
        <f t="shared" ca="1" si="129"/>
        <v>1413.9908601430868</v>
      </c>
      <c r="V460" s="4">
        <f t="shared" ca="1" si="130"/>
        <v>0</v>
      </c>
      <c r="W460" s="13">
        <f t="shared" ca="1" si="131"/>
        <v>3732.3777155218604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3.1675762212620633</v>
      </c>
      <c r="P461" s="94">
        <f t="shared" ca="1" si="124"/>
        <v>31.675762212620633</v>
      </c>
      <c r="Q461" s="94">
        <f t="shared" ca="1" si="125"/>
        <v>31.675762212620633</v>
      </c>
      <c r="R461" s="94">
        <f t="shared" ca="1" si="126"/>
        <v>3.1675762212620633</v>
      </c>
      <c r="S461" s="94">
        <f t="shared" ca="1" si="127"/>
        <v>3.1675762212620633</v>
      </c>
      <c r="T461" s="4">
        <f t="shared" ca="1" si="128"/>
        <v>0</v>
      </c>
      <c r="U461" s="46">
        <f t="shared" ca="1" si="129"/>
        <v>1401.9908601430868</v>
      </c>
      <c r="V461" s="4">
        <f t="shared" ca="1" si="130"/>
        <v>0</v>
      </c>
      <c r="W461" s="13">
        <f t="shared" ca="1" si="131"/>
        <v>2985.9021724174886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3.1675762212620633</v>
      </c>
      <c r="P462" s="94">
        <f t="shared" ca="1" si="124"/>
        <v>31.675762212620633</v>
      </c>
      <c r="Q462" s="94">
        <f t="shared" ca="1" si="125"/>
        <v>31.675762212620633</v>
      </c>
      <c r="R462" s="94">
        <f t="shared" ca="1" si="126"/>
        <v>3.1675762212620633</v>
      </c>
      <c r="S462" s="94">
        <f t="shared" ca="1" si="127"/>
        <v>3.1675762212620633</v>
      </c>
      <c r="T462" s="4">
        <f t="shared" ca="1" si="128"/>
        <v>0</v>
      </c>
      <c r="U462" s="46">
        <f t="shared" ca="1" si="129"/>
        <v>1389.9908601430868</v>
      </c>
      <c r="V462" s="4">
        <f t="shared" ca="1" si="130"/>
        <v>0</v>
      </c>
      <c r="W462" s="13">
        <f t="shared" ca="1" si="131"/>
        <v>2239.4266293131163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3.1675762212620633</v>
      </c>
      <c r="P463" s="94">
        <f t="shared" ca="1" si="124"/>
        <v>31.675762212620633</v>
      </c>
      <c r="Q463" s="94">
        <f t="shared" ca="1" si="125"/>
        <v>31.675762212620633</v>
      </c>
      <c r="R463" s="94">
        <f t="shared" ca="1" si="126"/>
        <v>3.1675762212620633</v>
      </c>
      <c r="S463" s="94">
        <f t="shared" ca="1" si="127"/>
        <v>3.1675762212620633</v>
      </c>
      <c r="T463" s="4">
        <f t="shared" ca="1" si="128"/>
        <v>0</v>
      </c>
      <c r="U463" s="46">
        <f t="shared" ca="1" si="129"/>
        <v>1377.9908601430868</v>
      </c>
      <c r="V463" s="4">
        <f t="shared" ca="1" si="130"/>
        <v>0</v>
      </c>
      <c r="W463" s="13">
        <f t="shared" ca="1" si="131"/>
        <v>1492.9510862087443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3.1675762212620633</v>
      </c>
      <c r="P464" s="94">
        <f t="shared" ca="1" si="124"/>
        <v>31.675762212620633</v>
      </c>
      <c r="Q464" s="94">
        <f t="shared" ca="1" si="125"/>
        <v>31.675762212620633</v>
      </c>
      <c r="R464" s="94">
        <f t="shared" ca="1" si="126"/>
        <v>3.1675762212620633</v>
      </c>
      <c r="S464" s="94">
        <f t="shared" ca="1" si="127"/>
        <v>3.1675762212620633</v>
      </c>
      <c r="T464" s="4">
        <f t="shared" ca="1" si="128"/>
        <v>0</v>
      </c>
      <c r="U464" s="46">
        <f t="shared" ca="1" si="129"/>
        <v>1365.9908601430868</v>
      </c>
      <c r="V464" s="4">
        <f t="shared" ca="1" si="130"/>
        <v>0</v>
      </c>
      <c r="W464" s="13">
        <f t="shared" ca="1" si="131"/>
        <v>746.47554310437215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12</v>
      </c>
      <c r="O465" s="94">
        <f t="shared" ca="1" si="123"/>
        <v>3.1675762212620633</v>
      </c>
      <c r="P465" s="94">
        <f t="shared" ca="1" si="124"/>
        <v>31.675762212620633</v>
      </c>
      <c r="Q465" s="94">
        <f t="shared" ca="1" si="125"/>
        <v>31.675762212620633</v>
      </c>
      <c r="R465" s="94">
        <f t="shared" ca="1" si="126"/>
        <v>3.1675762212620633</v>
      </c>
      <c r="S465" s="94">
        <f t="shared" ca="1" si="127"/>
        <v>3.1675762212620633</v>
      </c>
      <c r="T465" s="4">
        <f t="shared" ca="1" si="128"/>
        <v>0</v>
      </c>
      <c r="U465" s="46">
        <f t="shared" ca="1" si="129"/>
        <v>1353.9908601430868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216</v>
      </c>
      <c r="M466" s="7">
        <f t="shared" ref="M466:M529" ca="1" si="140">MAX(Set1MinTP-(L466+Set1Regain), 0)</f>
        <v>784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2.6977946614468649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26.977946614468642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26.977946614468642</v>
      </c>
      <c r="R466" s="94">
        <f t="shared" ref="R466:R529" ca="1" si="145">(P466+Q466)/20</f>
        <v>2.6977946614468644</v>
      </c>
      <c r="S466" s="94">
        <f t="shared" ref="S466:S529" ca="1" si="146">R466*Set1ConserveTP + O466*(1-Set1ConserveTP)</f>
        <v>2.6977946614468649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1396.5575352769283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6610.5341889503397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204</v>
      </c>
      <c r="M467" s="7">
        <f t="shared" ca="1" si="140"/>
        <v>796</v>
      </c>
      <c r="N467" s="44">
        <f t="shared" ca="1" si="141"/>
        <v>10</v>
      </c>
      <c r="O467" s="94">
        <f t="shared" ca="1" si="142"/>
        <v>2.6977946614468649</v>
      </c>
      <c r="P467" s="94">
        <f t="shared" ca="1" si="143"/>
        <v>26.977946614468642</v>
      </c>
      <c r="Q467" s="94">
        <f t="shared" ca="1" si="144"/>
        <v>26.977946614468642</v>
      </c>
      <c r="R467" s="94">
        <f t="shared" ca="1" si="145"/>
        <v>2.6977946614468644</v>
      </c>
      <c r="S467" s="94">
        <f t="shared" ca="1" si="146"/>
        <v>2.6977946614468649</v>
      </c>
      <c r="T467" s="4">
        <f t="shared" ca="1" si="147"/>
        <v>0</v>
      </c>
      <c r="U467" s="46">
        <f t="shared" ca="1" si="148"/>
        <v>1384.5575352769283</v>
      </c>
      <c r="V467" s="4">
        <f t="shared" ca="1" si="149"/>
        <v>0</v>
      </c>
      <c r="W467" s="13">
        <f t="shared" ca="1" si="150"/>
        <v>5864.0586458459675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192</v>
      </c>
      <c r="M468" s="7">
        <f t="shared" ca="1" si="140"/>
        <v>808</v>
      </c>
      <c r="N468" s="44">
        <f t="shared" ca="1" si="141"/>
        <v>10</v>
      </c>
      <c r="O468" s="94">
        <f t="shared" ca="1" si="142"/>
        <v>2.6977946614468649</v>
      </c>
      <c r="P468" s="94">
        <f t="shared" ca="1" si="143"/>
        <v>26.977946614468642</v>
      </c>
      <c r="Q468" s="94">
        <f t="shared" ca="1" si="144"/>
        <v>26.977946614468642</v>
      </c>
      <c r="R468" s="94">
        <f t="shared" ca="1" si="145"/>
        <v>2.6977946614468644</v>
      </c>
      <c r="S468" s="94">
        <f t="shared" ca="1" si="146"/>
        <v>2.6977946614468649</v>
      </c>
      <c r="T468" s="4">
        <f t="shared" ca="1" si="147"/>
        <v>0</v>
      </c>
      <c r="U468" s="46">
        <f t="shared" ca="1" si="148"/>
        <v>1372.5575352769283</v>
      </c>
      <c r="V468" s="4">
        <f t="shared" ca="1" si="149"/>
        <v>0</v>
      </c>
      <c r="W468" s="13">
        <f t="shared" ca="1" si="150"/>
        <v>5117.5831027415952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180</v>
      </c>
      <c r="M469" s="7">
        <f t="shared" ca="1" si="140"/>
        <v>820</v>
      </c>
      <c r="N469" s="44">
        <f t="shared" ca="1" si="141"/>
        <v>10</v>
      </c>
      <c r="O469" s="94">
        <f t="shared" ca="1" si="142"/>
        <v>2.6977946614468649</v>
      </c>
      <c r="P469" s="94">
        <f t="shared" ca="1" si="143"/>
        <v>26.977946614468642</v>
      </c>
      <c r="Q469" s="94">
        <f t="shared" ca="1" si="144"/>
        <v>26.977946614468642</v>
      </c>
      <c r="R469" s="94">
        <f t="shared" ca="1" si="145"/>
        <v>2.6977946614468644</v>
      </c>
      <c r="S469" s="94">
        <f t="shared" ca="1" si="146"/>
        <v>2.6977946614468649</v>
      </c>
      <c r="T469" s="4">
        <f t="shared" ca="1" si="147"/>
        <v>0</v>
      </c>
      <c r="U469" s="46">
        <f t="shared" ca="1" si="148"/>
        <v>1360.5575352769283</v>
      </c>
      <c r="V469" s="4">
        <f t="shared" ca="1" si="149"/>
        <v>0</v>
      </c>
      <c r="W469" s="13">
        <f t="shared" ca="1" si="150"/>
        <v>4371.1075596372239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168</v>
      </c>
      <c r="M470" s="7">
        <f t="shared" ca="1" si="140"/>
        <v>832</v>
      </c>
      <c r="N470" s="44">
        <f t="shared" ca="1" si="141"/>
        <v>10</v>
      </c>
      <c r="O470" s="94">
        <f t="shared" ca="1" si="142"/>
        <v>2.6977946614468649</v>
      </c>
      <c r="P470" s="94">
        <f t="shared" ca="1" si="143"/>
        <v>26.977946614468642</v>
      </c>
      <c r="Q470" s="94">
        <f t="shared" ca="1" si="144"/>
        <v>26.977946614468642</v>
      </c>
      <c r="R470" s="94">
        <f t="shared" ca="1" si="145"/>
        <v>2.6977946614468644</v>
      </c>
      <c r="S470" s="94">
        <f t="shared" ca="1" si="146"/>
        <v>2.6977946614468649</v>
      </c>
      <c r="T470" s="4">
        <f t="shared" ca="1" si="147"/>
        <v>0</v>
      </c>
      <c r="U470" s="46">
        <f t="shared" ca="1" si="148"/>
        <v>1348.5575352769283</v>
      </c>
      <c r="V470" s="4">
        <f t="shared" ca="1" si="149"/>
        <v>0</v>
      </c>
      <c r="W470" s="13">
        <f t="shared" ca="1" si="150"/>
        <v>3624.6320165328516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156</v>
      </c>
      <c r="M471" s="7">
        <f t="shared" ca="1" si="140"/>
        <v>844</v>
      </c>
      <c r="N471" s="44">
        <f t="shared" ca="1" si="141"/>
        <v>11</v>
      </c>
      <c r="O471" s="94">
        <f t="shared" ca="1" si="142"/>
        <v>2.9443281031564954</v>
      </c>
      <c r="P471" s="94">
        <f t="shared" ca="1" si="143"/>
        <v>27.717546939597536</v>
      </c>
      <c r="Q471" s="94">
        <f t="shared" ca="1" si="144"/>
        <v>26.977946614468642</v>
      </c>
      <c r="R471" s="94">
        <f t="shared" ca="1" si="145"/>
        <v>2.7347746777033088</v>
      </c>
      <c r="S471" s="94">
        <f t="shared" ca="1" si="146"/>
        <v>2.9443281031564954</v>
      </c>
      <c r="T471" s="4">
        <f t="shared" ca="1" si="147"/>
        <v>0</v>
      </c>
      <c r="U471" s="46">
        <f t="shared" ca="1" si="148"/>
        <v>1427.5724199463441</v>
      </c>
      <c r="V471" s="4">
        <f t="shared" ca="1" si="149"/>
        <v>0</v>
      </c>
      <c r="W471" s="13">
        <f t="shared" ca="1" si="150"/>
        <v>2878.1564734284793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144</v>
      </c>
      <c r="M472" s="7">
        <f t="shared" ca="1" si="140"/>
        <v>856</v>
      </c>
      <c r="N472" s="44">
        <f t="shared" ca="1" si="141"/>
        <v>11</v>
      </c>
      <c r="O472" s="94">
        <f t="shared" ca="1" si="142"/>
        <v>2.9443281031564954</v>
      </c>
      <c r="P472" s="94">
        <f t="shared" ca="1" si="143"/>
        <v>29.44328103156495</v>
      </c>
      <c r="Q472" s="94">
        <f t="shared" ca="1" si="144"/>
        <v>28.210613823016796</v>
      </c>
      <c r="R472" s="94">
        <f t="shared" ca="1" si="145"/>
        <v>2.8826947427290874</v>
      </c>
      <c r="S472" s="94">
        <f t="shared" ca="1" si="146"/>
        <v>2.9443281031564954</v>
      </c>
      <c r="T472" s="4">
        <f t="shared" ca="1" si="147"/>
        <v>0</v>
      </c>
      <c r="U472" s="46">
        <f t="shared" ca="1" si="148"/>
        <v>1415.5724199463441</v>
      </c>
      <c r="V472" s="4">
        <f t="shared" ca="1" si="149"/>
        <v>0</v>
      </c>
      <c r="W472" s="13">
        <f t="shared" ca="1" si="150"/>
        <v>2131.6809303241075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132</v>
      </c>
      <c r="M473" s="7">
        <f t="shared" ca="1" si="140"/>
        <v>868</v>
      </c>
      <c r="N473" s="44">
        <f t="shared" ca="1" si="141"/>
        <v>11</v>
      </c>
      <c r="O473" s="94">
        <f t="shared" ca="1" si="142"/>
        <v>2.9443281031564954</v>
      </c>
      <c r="P473" s="94">
        <f t="shared" ca="1" si="143"/>
        <v>29.44328103156495</v>
      </c>
      <c r="Q473" s="94">
        <f t="shared" ca="1" si="144"/>
        <v>29.44328103156495</v>
      </c>
      <c r="R473" s="94">
        <f t="shared" ca="1" si="145"/>
        <v>2.944328103156495</v>
      </c>
      <c r="S473" s="94">
        <f t="shared" ca="1" si="146"/>
        <v>2.9443281031564954</v>
      </c>
      <c r="T473" s="4">
        <f t="shared" ca="1" si="147"/>
        <v>0</v>
      </c>
      <c r="U473" s="46">
        <f t="shared" ca="1" si="148"/>
        <v>1403.5724199463441</v>
      </c>
      <c r="V473" s="4">
        <f t="shared" ca="1" si="149"/>
        <v>0</v>
      </c>
      <c r="W473" s="13">
        <f t="shared" ca="1" si="150"/>
        <v>1385.2053872197353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150</v>
      </c>
      <c r="M474" s="7">
        <f t="shared" ca="1" si="140"/>
        <v>850</v>
      </c>
      <c r="N474" s="44">
        <f t="shared" ca="1" si="141"/>
        <v>11</v>
      </c>
      <c r="O474" s="94">
        <f t="shared" ca="1" si="142"/>
        <v>2.9443281031564954</v>
      </c>
      <c r="P474" s="94">
        <f t="shared" ca="1" si="143"/>
        <v>29.19674758985532</v>
      </c>
      <c r="Q474" s="94">
        <f t="shared" ca="1" si="144"/>
        <v>26.977946614468642</v>
      </c>
      <c r="R474" s="94">
        <f t="shared" ca="1" si="145"/>
        <v>2.8087347102161981</v>
      </c>
      <c r="S474" s="94">
        <f t="shared" ca="1" si="146"/>
        <v>2.9443281031564954</v>
      </c>
      <c r="T474" s="4">
        <f t="shared" ca="1" si="147"/>
        <v>0</v>
      </c>
      <c r="U474" s="46">
        <f t="shared" ca="1" si="148"/>
        <v>1421.5724199463441</v>
      </c>
      <c r="V474" s="4">
        <f t="shared" ca="1" si="149"/>
        <v>0</v>
      </c>
      <c r="W474" s="13">
        <f t="shared" ca="1" si="150"/>
        <v>6046.4518991454142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138</v>
      </c>
      <c r="M475" s="7">
        <f t="shared" ca="1" si="140"/>
        <v>862</v>
      </c>
      <c r="N475" s="44">
        <f t="shared" ca="1" si="141"/>
        <v>11</v>
      </c>
      <c r="O475" s="94">
        <f t="shared" ca="1" si="142"/>
        <v>2.9443281031564954</v>
      </c>
      <c r="P475" s="94">
        <f t="shared" ca="1" si="143"/>
        <v>29.44328103156495</v>
      </c>
      <c r="Q475" s="94">
        <f t="shared" ca="1" si="144"/>
        <v>29.44328103156495</v>
      </c>
      <c r="R475" s="94">
        <f t="shared" ca="1" si="145"/>
        <v>2.944328103156495</v>
      </c>
      <c r="S475" s="94">
        <f t="shared" ca="1" si="146"/>
        <v>2.9443281031564954</v>
      </c>
      <c r="T475" s="4">
        <f t="shared" ca="1" si="147"/>
        <v>0</v>
      </c>
      <c r="U475" s="46">
        <f t="shared" ca="1" si="148"/>
        <v>1409.5724199463441</v>
      </c>
      <c r="V475" s="4">
        <f t="shared" ca="1" si="149"/>
        <v>0</v>
      </c>
      <c r="W475" s="13">
        <f t="shared" ca="1" si="150"/>
        <v>5299.976356041042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126</v>
      </c>
      <c r="M476" s="7">
        <f t="shared" ca="1" si="140"/>
        <v>874</v>
      </c>
      <c r="N476" s="44">
        <f t="shared" ca="1" si="141"/>
        <v>11</v>
      </c>
      <c r="O476" s="94">
        <f t="shared" ca="1" si="142"/>
        <v>2.9443281031564954</v>
      </c>
      <c r="P476" s="94">
        <f t="shared" ca="1" si="143"/>
        <v>29.44328103156495</v>
      </c>
      <c r="Q476" s="94">
        <f t="shared" ca="1" si="144"/>
        <v>29.44328103156495</v>
      </c>
      <c r="R476" s="94">
        <f t="shared" ca="1" si="145"/>
        <v>2.944328103156495</v>
      </c>
      <c r="S476" s="94">
        <f t="shared" ca="1" si="146"/>
        <v>2.9443281031564954</v>
      </c>
      <c r="T476" s="4">
        <f t="shared" ca="1" si="147"/>
        <v>0</v>
      </c>
      <c r="U476" s="46">
        <f t="shared" ca="1" si="148"/>
        <v>1397.5724199463441</v>
      </c>
      <c r="V476" s="4">
        <f t="shared" ca="1" si="149"/>
        <v>0</v>
      </c>
      <c r="W476" s="13">
        <f t="shared" ca="1" si="150"/>
        <v>4553.5008129366697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11</v>
      </c>
      <c r="O477" s="94">
        <f t="shared" ca="1" si="142"/>
        <v>2.9443281031564954</v>
      </c>
      <c r="P477" s="94">
        <f t="shared" ca="1" si="143"/>
        <v>29.44328103156495</v>
      </c>
      <c r="Q477" s="94">
        <f t="shared" ca="1" si="144"/>
        <v>29.44328103156495</v>
      </c>
      <c r="R477" s="94">
        <f t="shared" ca="1" si="145"/>
        <v>2.944328103156495</v>
      </c>
      <c r="S477" s="94">
        <f t="shared" ca="1" si="146"/>
        <v>2.9443281031564954</v>
      </c>
      <c r="T477" s="4">
        <f t="shared" ca="1" si="147"/>
        <v>0</v>
      </c>
      <c r="U477" s="46">
        <f t="shared" ca="1" si="148"/>
        <v>1385.5724199463441</v>
      </c>
      <c r="V477" s="4">
        <f t="shared" ca="1" si="149"/>
        <v>0</v>
      </c>
      <c r="W477" s="13">
        <f t="shared" ca="1" si="150"/>
        <v>3807.0252698322979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102</v>
      </c>
      <c r="M478" s="7">
        <f t="shared" ca="1" si="140"/>
        <v>898</v>
      </c>
      <c r="N478" s="44">
        <f t="shared" ca="1" si="141"/>
        <v>11</v>
      </c>
      <c r="O478" s="94">
        <f t="shared" ca="1" si="142"/>
        <v>2.9443281031564954</v>
      </c>
      <c r="P478" s="94">
        <f t="shared" ca="1" si="143"/>
        <v>29.44328103156495</v>
      </c>
      <c r="Q478" s="94">
        <f t="shared" ca="1" si="144"/>
        <v>29.44328103156495</v>
      </c>
      <c r="R478" s="94">
        <f t="shared" ca="1" si="145"/>
        <v>2.944328103156495</v>
      </c>
      <c r="S478" s="94">
        <f t="shared" ca="1" si="146"/>
        <v>2.9443281031564954</v>
      </c>
      <c r="T478" s="4">
        <f t="shared" ca="1" si="147"/>
        <v>0</v>
      </c>
      <c r="U478" s="46">
        <f t="shared" ca="1" si="148"/>
        <v>1373.5724199463441</v>
      </c>
      <c r="V478" s="4">
        <f t="shared" ca="1" si="149"/>
        <v>0</v>
      </c>
      <c r="W478" s="13">
        <f t="shared" ca="1" si="150"/>
        <v>3060.5497267279256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90</v>
      </c>
      <c r="M479" s="7">
        <f t="shared" ca="1" si="140"/>
        <v>910</v>
      </c>
      <c r="N479" s="44">
        <f t="shared" ca="1" si="141"/>
        <v>11</v>
      </c>
      <c r="O479" s="94">
        <f t="shared" ca="1" si="142"/>
        <v>2.9443281031564954</v>
      </c>
      <c r="P479" s="94">
        <f t="shared" ca="1" si="143"/>
        <v>29.44328103156495</v>
      </c>
      <c r="Q479" s="94">
        <f t="shared" ca="1" si="144"/>
        <v>29.44328103156495</v>
      </c>
      <c r="R479" s="94">
        <f t="shared" ca="1" si="145"/>
        <v>2.944328103156495</v>
      </c>
      <c r="S479" s="94">
        <f t="shared" ca="1" si="146"/>
        <v>2.9443281031564954</v>
      </c>
      <c r="T479" s="4">
        <f t="shared" ca="1" si="147"/>
        <v>0</v>
      </c>
      <c r="U479" s="46">
        <f t="shared" ca="1" si="148"/>
        <v>1361.5724199463441</v>
      </c>
      <c r="V479" s="4">
        <f t="shared" ca="1" si="149"/>
        <v>0</v>
      </c>
      <c r="W479" s="13">
        <f t="shared" ca="1" si="150"/>
        <v>2314.0741836235538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78</v>
      </c>
      <c r="M480" s="7">
        <f t="shared" ca="1" si="140"/>
        <v>922</v>
      </c>
      <c r="N480" s="44">
        <f t="shared" ca="1" si="141"/>
        <v>11</v>
      </c>
      <c r="O480" s="94">
        <f t="shared" ca="1" si="142"/>
        <v>2.9443281031564954</v>
      </c>
      <c r="P480" s="94">
        <f t="shared" ca="1" si="143"/>
        <v>29.44328103156495</v>
      </c>
      <c r="Q480" s="94">
        <f t="shared" ca="1" si="144"/>
        <v>29.44328103156495</v>
      </c>
      <c r="R480" s="94">
        <f t="shared" ca="1" si="145"/>
        <v>2.944328103156495</v>
      </c>
      <c r="S480" s="94">
        <f t="shared" ca="1" si="146"/>
        <v>2.9443281031564954</v>
      </c>
      <c r="T480" s="4">
        <f t="shared" ca="1" si="147"/>
        <v>0</v>
      </c>
      <c r="U480" s="46">
        <f t="shared" ca="1" si="148"/>
        <v>1349.5724199463441</v>
      </c>
      <c r="V480" s="4">
        <f t="shared" ca="1" si="149"/>
        <v>0</v>
      </c>
      <c r="W480" s="13">
        <f t="shared" ca="1" si="150"/>
        <v>1567.5986405191816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66</v>
      </c>
      <c r="M481" s="7">
        <f t="shared" ca="1" si="140"/>
        <v>934</v>
      </c>
      <c r="N481" s="44">
        <f t="shared" ca="1" si="141"/>
        <v>12</v>
      </c>
      <c r="O481" s="94">
        <f t="shared" ca="1" si="142"/>
        <v>3.1675762212620633</v>
      </c>
      <c r="P481" s="94">
        <f t="shared" ca="1" si="143"/>
        <v>31.452514094515067</v>
      </c>
      <c r="Q481" s="94">
        <f t="shared" ca="1" si="144"/>
        <v>29.44328103156495</v>
      </c>
      <c r="R481" s="94">
        <f t="shared" ca="1" si="145"/>
        <v>3.0447897563040009</v>
      </c>
      <c r="S481" s="94">
        <f t="shared" ca="1" si="146"/>
        <v>3.1675762212620633</v>
      </c>
      <c r="T481" s="4">
        <f t="shared" ca="1" si="147"/>
        <v>0</v>
      </c>
      <c r="U481" s="46">
        <f t="shared" ca="1" si="148"/>
        <v>1419.9908601430868</v>
      </c>
      <c r="V481" s="4">
        <f t="shared" ca="1" si="149"/>
        <v>0</v>
      </c>
      <c r="W481" s="13">
        <f t="shared" ca="1" si="150"/>
        <v>821.12309741480942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150</v>
      </c>
      <c r="M482" s="7">
        <f t="shared" ca="1" si="140"/>
        <v>850</v>
      </c>
      <c r="N482" s="44">
        <f t="shared" ca="1" si="141"/>
        <v>11</v>
      </c>
      <c r="O482" s="94">
        <f t="shared" ca="1" si="142"/>
        <v>2.9443281031564954</v>
      </c>
      <c r="P482" s="94">
        <f t="shared" ca="1" si="143"/>
        <v>29.19674758985532</v>
      </c>
      <c r="Q482" s="94">
        <f t="shared" ca="1" si="144"/>
        <v>26.977946614468642</v>
      </c>
      <c r="R482" s="94">
        <f t="shared" ca="1" si="145"/>
        <v>2.8087347102161981</v>
      </c>
      <c r="S482" s="94">
        <f t="shared" ca="1" si="146"/>
        <v>2.9443281031564954</v>
      </c>
      <c r="T482" s="4">
        <f t="shared" ca="1" si="147"/>
        <v>0</v>
      </c>
      <c r="U482" s="46">
        <f t="shared" ca="1" si="148"/>
        <v>1421.5724199463441</v>
      </c>
      <c r="V482" s="4">
        <f t="shared" ca="1" si="149"/>
        <v>0</v>
      </c>
      <c r="W482" s="13">
        <f t="shared" ca="1" si="150"/>
        <v>5789.4110915355304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138</v>
      </c>
      <c r="M483" s="7">
        <f t="shared" ca="1" si="140"/>
        <v>862</v>
      </c>
      <c r="N483" s="44">
        <f t="shared" ca="1" si="141"/>
        <v>11</v>
      </c>
      <c r="O483" s="94">
        <f t="shared" ca="1" si="142"/>
        <v>2.9443281031564954</v>
      </c>
      <c r="P483" s="94">
        <f t="shared" ca="1" si="143"/>
        <v>29.44328103156495</v>
      </c>
      <c r="Q483" s="94">
        <f t="shared" ca="1" si="144"/>
        <v>29.44328103156495</v>
      </c>
      <c r="R483" s="94">
        <f t="shared" ca="1" si="145"/>
        <v>2.944328103156495</v>
      </c>
      <c r="S483" s="94">
        <f t="shared" ca="1" si="146"/>
        <v>2.9443281031564954</v>
      </c>
      <c r="T483" s="4">
        <f t="shared" ca="1" si="147"/>
        <v>0</v>
      </c>
      <c r="U483" s="46">
        <f t="shared" ca="1" si="148"/>
        <v>1409.5724199463441</v>
      </c>
      <c r="V483" s="4">
        <f t="shared" ca="1" si="149"/>
        <v>0</v>
      </c>
      <c r="W483" s="13">
        <f t="shared" ca="1" si="150"/>
        <v>5042.9355484311582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126</v>
      </c>
      <c r="M484" s="7">
        <f t="shared" ca="1" si="140"/>
        <v>874</v>
      </c>
      <c r="N484" s="44">
        <f t="shared" ca="1" si="141"/>
        <v>11</v>
      </c>
      <c r="O484" s="94">
        <f t="shared" ca="1" si="142"/>
        <v>2.9443281031564954</v>
      </c>
      <c r="P484" s="94">
        <f t="shared" ca="1" si="143"/>
        <v>29.44328103156495</v>
      </c>
      <c r="Q484" s="94">
        <f t="shared" ca="1" si="144"/>
        <v>29.44328103156495</v>
      </c>
      <c r="R484" s="94">
        <f t="shared" ca="1" si="145"/>
        <v>2.944328103156495</v>
      </c>
      <c r="S484" s="94">
        <f t="shared" ca="1" si="146"/>
        <v>2.9443281031564954</v>
      </c>
      <c r="T484" s="4">
        <f t="shared" ca="1" si="147"/>
        <v>0</v>
      </c>
      <c r="U484" s="46">
        <f t="shared" ca="1" si="148"/>
        <v>1397.5724199463441</v>
      </c>
      <c r="V484" s="4">
        <f t="shared" ca="1" si="149"/>
        <v>0</v>
      </c>
      <c r="W484" s="13">
        <f t="shared" ca="1" si="150"/>
        <v>4296.4600053267859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11</v>
      </c>
      <c r="O485" s="94">
        <f t="shared" ca="1" si="142"/>
        <v>2.9443281031564954</v>
      </c>
      <c r="P485" s="94">
        <f t="shared" ca="1" si="143"/>
        <v>29.44328103156495</v>
      </c>
      <c r="Q485" s="94">
        <f t="shared" ca="1" si="144"/>
        <v>29.44328103156495</v>
      </c>
      <c r="R485" s="94">
        <f t="shared" ca="1" si="145"/>
        <v>2.944328103156495</v>
      </c>
      <c r="S485" s="94">
        <f t="shared" ca="1" si="146"/>
        <v>2.9443281031564954</v>
      </c>
      <c r="T485" s="4">
        <f t="shared" ca="1" si="147"/>
        <v>0</v>
      </c>
      <c r="U485" s="46">
        <f t="shared" ca="1" si="148"/>
        <v>1385.5724199463441</v>
      </c>
      <c r="V485" s="4">
        <f t="shared" ca="1" si="149"/>
        <v>0</v>
      </c>
      <c r="W485" s="13">
        <f t="shared" ca="1" si="150"/>
        <v>3549.9844622224145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102</v>
      </c>
      <c r="M486" s="7">
        <f t="shared" ca="1" si="140"/>
        <v>898</v>
      </c>
      <c r="N486" s="44">
        <f t="shared" ca="1" si="141"/>
        <v>11</v>
      </c>
      <c r="O486" s="94">
        <f t="shared" ca="1" si="142"/>
        <v>2.9443281031564954</v>
      </c>
      <c r="P486" s="94">
        <f t="shared" ca="1" si="143"/>
        <v>29.44328103156495</v>
      </c>
      <c r="Q486" s="94">
        <f t="shared" ca="1" si="144"/>
        <v>29.44328103156495</v>
      </c>
      <c r="R486" s="94">
        <f t="shared" ca="1" si="145"/>
        <v>2.944328103156495</v>
      </c>
      <c r="S486" s="94">
        <f t="shared" ca="1" si="146"/>
        <v>2.9443281031564954</v>
      </c>
      <c r="T486" s="4">
        <f t="shared" ca="1" si="147"/>
        <v>0</v>
      </c>
      <c r="U486" s="46">
        <f t="shared" ca="1" si="148"/>
        <v>1373.5724199463441</v>
      </c>
      <c r="V486" s="4">
        <f t="shared" ca="1" si="149"/>
        <v>0</v>
      </c>
      <c r="W486" s="13">
        <f t="shared" ca="1" si="150"/>
        <v>2803.5089191180423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90</v>
      </c>
      <c r="M487" s="7">
        <f t="shared" ca="1" si="140"/>
        <v>910</v>
      </c>
      <c r="N487" s="44">
        <f t="shared" ca="1" si="141"/>
        <v>11</v>
      </c>
      <c r="O487" s="94">
        <f t="shared" ca="1" si="142"/>
        <v>2.9443281031564954</v>
      </c>
      <c r="P487" s="94">
        <f t="shared" ca="1" si="143"/>
        <v>29.44328103156495</v>
      </c>
      <c r="Q487" s="94">
        <f t="shared" ca="1" si="144"/>
        <v>29.44328103156495</v>
      </c>
      <c r="R487" s="94">
        <f t="shared" ca="1" si="145"/>
        <v>2.944328103156495</v>
      </c>
      <c r="S487" s="94">
        <f t="shared" ca="1" si="146"/>
        <v>2.9443281031564954</v>
      </c>
      <c r="T487" s="4">
        <f t="shared" ca="1" si="147"/>
        <v>0</v>
      </c>
      <c r="U487" s="46">
        <f t="shared" ca="1" si="148"/>
        <v>1361.5724199463441</v>
      </c>
      <c r="V487" s="4">
        <f t="shared" ca="1" si="149"/>
        <v>0</v>
      </c>
      <c r="W487" s="13">
        <f t="shared" ca="1" si="150"/>
        <v>2057.03337601367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78</v>
      </c>
      <c r="M488" s="7">
        <f t="shared" ca="1" si="140"/>
        <v>922</v>
      </c>
      <c r="N488" s="44">
        <f t="shared" ca="1" si="141"/>
        <v>11</v>
      </c>
      <c r="O488" s="94">
        <f t="shared" ca="1" si="142"/>
        <v>2.9443281031564954</v>
      </c>
      <c r="P488" s="94">
        <f t="shared" ca="1" si="143"/>
        <v>29.44328103156495</v>
      </c>
      <c r="Q488" s="94">
        <f t="shared" ca="1" si="144"/>
        <v>29.44328103156495</v>
      </c>
      <c r="R488" s="94">
        <f t="shared" ca="1" si="145"/>
        <v>2.944328103156495</v>
      </c>
      <c r="S488" s="94">
        <f t="shared" ca="1" si="146"/>
        <v>2.9443281031564954</v>
      </c>
      <c r="T488" s="4">
        <f t="shared" ca="1" si="147"/>
        <v>0</v>
      </c>
      <c r="U488" s="46">
        <f t="shared" ca="1" si="148"/>
        <v>1349.5724199463441</v>
      </c>
      <c r="V488" s="4">
        <f t="shared" ca="1" si="149"/>
        <v>0</v>
      </c>
      <c r="W488" s="13">
        <f t="shared" ca="1" si="150"/>
        <v>1310.5578329092982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66</v>
      </c>
      <c r="M489" s="7">
        <f t="shared" ca="1" si="140"/>
        <v>934</v>
      </c>
      <c r="N489" s="44">
        <f t="shared" ca="1" si="141"/>
        <v>12</v>
      </c>
      <c r="O489" s="94">
        <f t="shared" ca="1" si="142"/>
        <v>3.1675762212620633</v>
      </c>
      <c r="P489" s="94">
        <f t="shared" ca="1" si="143"/>
        <v>31.452514094515067</v>
      </c>
      <c r="Q489" s="94">
        <f t="shared" ca="1" si="144"/>
        <v>29.44328103156495</v>
      </c>
      <c r="R489" s="94">
        <f t="shared" ca="1" si="145"/>
        <v>3.0447897563040009</v>
      </c>
      <c r="S489" s="94">
        <f t="shared" ca="1" si="146"/>
        <v>3.1675762212620633</v>
      </c>
      <c r="T489" s="4">
        <f t="shared" ca="1" si="147"/>
        <v>0</v>
      </c>
      <c r="U489" s="46">
        <f t="shared" ca="1" si="148"/>
        <v>1419.9908601430868</v>
      </c>
      <c r="V489" s="4">
        <f t="shared" ca="1" si="149"/>
        <v>0</v>
      </c>
      <c r="W489" s="13">
        <f t="shared" ca="1" si="150"/>
        <v>564.08228980492595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11</v>
      </c>
      <c r="O490" s="94">
        <f t="shared" ca="1" si="142"/>
        <v>2.9443281031564954</v>
      </c>
      <c r="P490" s="94">
        <f t="shared" ca="1" si="143"/>
        <v>29.44328103156495</v>
      </c>
      <c r="Q490" s="94">
        <f t="shared" ca="1" si="144"/>
        <v>29.44328103156495</v>
      </c>
      <c r="R490" s="94">
        <f t="shared" ca="1" si="145"/>
        <v>2.944328103156495</v>
      </c>
      <c r="S490" s="94">
        <f t="shared" ca="1" si="146"/>
        <v>2.9443281031564954</v>
      </c>
      <c r="T490" s="4">
        <f t="shared" ca="1" si="147"/>
        <v>0</v>
      </c>
      <c r="U490" s="46">
        <f t="shared" ca="1" si="148"/>
        <v>1355.5724199463441</v>
      </c>
      <c r="V490" s="4">
        <f t="shared" ca="1" si="149"/>
        <v>0</v>
      </c>
      <c r="W490" s="13">
        <f t="shared" ca="1" si="150"/>
        <v>5225.3288017306049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3.1675762212620633</v>
      </c>
      <c r="P491" s="94">
        <f t="shared" ca="1" si="143"/>
        <v>30.113025385881649</v>
      </c>
      <c r="Q491" s="94">
        <f t="shared" ca="1" si="144"/>
        <v>29.44328103156495</v>
      </c>
      <c r="R491" s="94">
        <f t="shared" ca="1" si="145"/>
        <v>2.9778153208723301</v>
      </c>
      <c r="S491" s="94">
        <f t="shared" ca="1" si="146"/>
        <v>3.1675762212620633</v>
      </c>
      <c r="T491" s="4">
        <f t="shared" ca="1" si="147"/>
        <v>0</v>
      </c>
      <c r="U491" s="46">
        <f t="shared" ca="1" si="148"/>
        <v>1425.9908601430868</v>
      </c>
      <c r="V491" s="4">
        <f t="shared" ca="1" si="149"/>
        <v>0</v>
      </c>
      <c r="W491" s="13">
        <f t="shared" ca="1" si="150"/>
        <v>4478.8532586262327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3.1675762212620633</v>
      </c>
      <c r="P492" s="94">
        <f t="shared" ca="1" si="143"/>
        <v>31.675762212620633</v>
      </c>
      <c r="Q492" s="94">
        <f t="shared" ca="1" si="144"/>
        <v>30.559521622092788</v>
      </c>
      <c r="R492" s="94">
        <f t="shared" ca="1" si="145"/>
        <v>3.1117641917356709</v>
      </c>
      <c r="S492" s="94">
        <f t="shared" ca="1" si="146"/>
        <v>3.1675762212620633</v>
      </c>
      <c r="T492" s="4">
        <f t="shared" ca="1" si="147"/>
        <v>0</v>
      </c>
      <c r="U492" s="46">
        <f t="shared" ca="1" si="148"/>
        <v>1413.9908601430868</v>
      </c>
      <c r="V492" s="4">
        <f t="shared" ca="1" si="149"/>
        <v>0</v>
      </c>
      <c r="W492" s="13">
        <f t="shared" ca="1" si="150"/>
        <v>3732.3777155218604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3.1675762212620633</v>
      </c>
      <c r="P493" s="94">
        <f t="shared" ca="1" si="143"/>
        <v>31.675762212620633</v>
      </c>
      <c r="Q493" s="94">
        <f t="shared" ca="1" si="144"/>
        <v>31.675762212620633</v>
      </c>
      <c r="R493" s="94">
        <f t="shared" ca="1" si="145"/>
        <v>3.1675762212620633</v>
      </c>
      <c r="S493" s="94">
        <f t="shared" ca="1" si="146"/>
        <v>3.1675762212620633</v>
      </c>
      <c r="T493" s="4">
        <f t="shared" ca="1" si="147"/>
        <v>0</v>
      </c>
      <c r="U493" s="46">
        <f t="shared" ca="1" si="148"/>
        <v>1401.9908601430868</v>
      </c>
      <c r="V493" s="4">
        <f t="shared" ca="1" si="149"/>
        <v>0</v>
      </c>
      <c r="W493" s="13">
        <f t="shared" ca="1" si="150"/>
        <v>2985.9021724174886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3.1675762212620633</v>
      </c>
      <c r="P494" s="94">
        <f t="shared" ca="1" si="143"/>
        <v>31.675762212620633</v>
      </c>
      <c r="Q494" s="94">
        <f t="shared" ca="1" si="144"/>
        <v>31.675762212620633</v>
      </c>
      <c r="R494" s="94">
        <f t="shared" ca="1" si="145"/>
        <v>3.1675762212620633</v>
      </c>
      <c r="S494" s="94">
        <f t="shared" ca="1" si="146"/>
        <v>3.1675762212620633</v>
      </c>
      <c r="T494" s="4">
        <f t="shared" ca="1" si="147"/>
        <v>0</v>
      </c>
      <c r="U494" s="46">
        <f t="shared" ca="1" si="148"/>
        <v>1389.9908601430868</v>
      </c>
      <c r="V494" s="4">
        <f t="shared" ca="1" si="149"/>
        <v>0</v>
      </c>
      <c r="W494" s="13">
        <f t="shared" ca="1" si="150"/>
        <v>2239.4266293131163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3.1675762212620633</v>
      </c>
      <c r="P495" s="94">
        <f t="shared" ca="1" si="143"/>
        <v>31.675762212620633</v>
      </c>
      <c r="Q495" s="94">
        <f t="shared" ca="1" si="144"/>
        <v>31.675762212620633</v>
      </c>
      <c r="R495" s="94">
        <f t="shared" ca="1" si="145"/>
        <v>3.1675762212620633</v>
      </c>
      <c r="S495" s="94">
        <f t="shared" ca="1" si="146"/>
        <v>3.1675762212620633</v>
      </c>
      <c r="T495" s="4">
        <f t="shared" ca="1" si="147"/>
        <v>0</v>
      </c>
      <c r="U495" s="46">
        <f t="shared" ca="1" si="148"/>
        <v>1377.9908601430868</v>
      </c>
      <c r="V495" s="4">
        <f t="shared" ca="1" si="149"/>
        <v>0</v>
      </c>
      <c r="W495" s="13">
        <f t="shared" ca="1" si="150"/>
        <v>1492.9510862087443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3.1675762212620633</v>
      </c>
      <c r="P496" s="94">
        <f t="shared" ca="1" si="143"/>
        <v>31.675762212620633</v>
      </c>
      <c r="Q496" s="94">
        <f t="shared" ca="1" si="144"/>
        <v>31.675762212620633</v>
      </c>
      <c r="R496" s="94">
        <f t="shared" ca="1" si="145"/>
        <v>3.1675762212620633</v>
      </c>
      <c r="S496" s="94">
        <f t="shared" ca="1" si="146"/>
        <v>3.1675762212620633</v>
      </c>
      <c r="T496" s="4">
        <f t="shared" ca="1" si="147"/>
        <v>0</v>
      </c>
      <c r="U496" s="46">
        <f t="shared" ca="1" si="148"/>
        <v>1365.9908601430868</v>
      </c>
      <c r="V496" s="4">
        <f t="shared" ca="1" si="149"/>
        <v>0</v>
      </c>
      <c r="W496" s="13">
        <f t="shared" ca="1" si="150"/>
        <v>746.47554310437215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12</v>
      </c>
      <c r="O497" s="94">
        <f t="shared" ca="1" si="142"/>
        <v>3.1675762212620633</v>
      </c>
      <c r="P497" s="94">
        <f t="shared" ca="1" si="143"/>
        <v>31.675762212620633</v>
      </c>
      <c r="Q497" s="94">
        <f t="shared" ca="1" si="144"/>
        <v>31.675762212620633</v>
      </c>
      <c r="R497" s="94">
        <f t="shared" ca="1" si="145"/>
        <v>3.1675762212620633</v>
      </c>
      <c r="S497" s="94">
        <f t="shared" ca="1" si="146"/>
        <v>3.1675762212620633</v>
      </c>
      <c r="T497" s="4">
        <f t="shared" ca="1" si="147"/>
        <v>0</v>
      </c>
      <c r="U497" s="46">
        <f t="shared" ca="1" si="148"/>
        <v>1353.9908601430868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216</v>
      </c>
      <c r="M498" s="7">
        <f t="shared" ca="1" si="140"/>
        <v>784</v>
      </c>
      <c r="N498" s="44">
        <f t="shared" ca="1" si="141"/>
        <v>10</v>
      </c>
      <c r="O498" s="94">
        <f t="shared" ca="1" si="142"/>
        <v>2.6977946614468649</v>
      </c>
      <c r="P498" s="94">
        <f t="shared" ca="1" si="143"/>
        <v>26.977946614468642</v>
      </c>
      <c r="Q498" s="94">
        <f t="shared" ca="1" si="144"/>
        <v>26.977946614468642</v>
      </c>
      <c r="R498" s="94">
        <f t="shared" ca="1" si="145"/>
        <v>2.6977946614468644</v>
      </c>
      <c r="S498" s="94">
        <f t="shared" ca="1" si="146"/>
        <v>2.6977946614468649</v>
      </c>
      <c r="T498" s="4">
        <f t="shared" ca="1" si="147"/>
        <v>0</v>
      </c>
      <c r="U498" s="46">
        <f t="shared" ca="1" si="148"/>
        <v>1396.5575352769283</v>
      </c>
      <c r="V498" s="4">
        <f t="shared" ca="1" si="149"/>
        <v>0</v>
      </c>
      <c r="W498" s="13">
        <f t="shared" ca="1" si="150"/>
        <v>6610.5341889503397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204</v>
      </c>
      <c r="M499" s="7">
        <f t="shared" ca="1" si="140"/>
        <v>796</v>
      </c>
      <c r="N499" s="44">
        <f t="shared" ca="1" si="141"/>
        <v>10</v>
      </c>
      <c r="O499" s="94">
        <f t="shared" ca="1" si="142"/>
        <v>2.6977946614468649</v>
      </c>
      <c r="P499" s="94">
        <f t="shared" ca="1" si="143"/>
        <v>26.977946614468642</v>
      </c>
      <c r="Q499" s="94">
        <f t="shared" ca="1" si="144"/>
        <v>26.977946614468642</v>
      </c>
      <c r="R499" s="94">
        <f t="shared" ca="1" si="145"/>
        <v>2.6977946614468644</v>
      </c>
      <c r="S499" s="94">
        <f t="shared" ca="1" si="146"/>
        <v>2.6977946614468649</v>
      </c>
      <c r="T499" s="4">
        <f t="shared" ca="1" si="147"/>
        <v>0</v>
      </c>
      <c r="U499" s="46">
        <f t="shared" ca="1" si="148"/>
        <v>1384.5575352769283</v>
      </c>
      <c r="V499" s="4">
        <f t="shared" ca="1" si="149"/>
        <v>0</v>
      </c>
      <c r="W499" s="13">
        <f t="shared" ca="1" si="150"/>
        <v>5864.0586458459675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192</v>
      </c>
      <c r="M500" s="7">
        <f t="shared" ca="1" si="140"/>
        <v>808</v>
      </c>
      <c r="N500" s="44">
        <f t="shared" ca="1" si="141"/>
        <v>10</v>
      </c>
      <c r="O500" s="94">
        <f t="shared" ca="1" si="142"/>
        <v>2.6977946614468649</v>
      </c>
      <c r="P500" s="94">
        <f t="shared" ca="1" si="143"/>
        <v>26.977946614468642</v>
      </c>
      <c r="Q500" s="94">
        <f t="shared" ca="1" si="144"/>
        <v>26.977946614468642</v>
      </c>
      <c r="R500" s="94">
        <f t="shared" ca="1" si="145"/>
        <v>2.6977946614468644</v>
      </c>
      <c r="S500" s="94">
        <f t="shared" ca="1" si="146"/>
        <v>2.6977946614468649</v>
      </c>
      <c r="T500" s="4">
        <f t="shared" ca="1" si="147"/>
        <v>0</v>
      </c>
      <c r="U500" s="46">
        <f t="shared" ca="1" si="148"/>
        <v>1372.5575352769283</v>
      </c>
      <c r="V500" s="4">
        <f t="shared" ca="1" si="149"/>
        <v>0</v>
      </c>
      <c r="W500" s="13">
        <f t="shared" ca="1" si="150"/>
        <v>5117.5831027415952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180</v>
      </c>
      <c r="M501" s="7">
        <f t="shared" ca="1" si="140"/>
        <v>820</v>
      </c>
      <c r="N501" s="44">
        <f t="shared" ca="1" si="141"/>
        <v>10</v>
      </c>
      <c r="O501" s="94">
        <f t="shared" ca="1" si="142"/>
        <v>2.6977946614468649</v>
      </c>
      <c r="P501" s="94">
        <f t="shared" ca="1" si="143"/>
        <v>26.977946614468642</v>
      </c>
      <c r="Q501" s="94">
        <f t="shared" ca="1" si="144"/>
        <v>26.977946614468642</v>
      </c>
      <c r="R501" s="94">
        <f t="shared" ca="1" si="145"/>
        <v>2.6977946614468644</v>
      </c>
      <c r="S501" s="94">
        <f t="shared" ca="1" si="146"/>
        <v>2.6977946614468649</v>
      </c>
      <c r="T501" s="4">
        <f t="shared" ca="1" si="147"/>
        <v>0</v>
      </c>
      <c r="U501" s="46">
        <f t="shared" ca="1" si="148"/>
        <v>1360.5575352769283</v>
      </c>
      <c r="V501" s="4">
        <f t="shared" ca="1" si="149"/>
        <v>0</v>
      </c>
      <c r="W501" s="13">
        <f t="shared" ca="1" si="150"/>
        <v>4371.1075596372239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168</v>
      </c>
      <c r="M502" s="7">
        <f t="shared" ca="1" si="140"/>
        <v>832</v>
      </c>
      <c r="N502" s="44">
        <f t="shared" ca="1" si="141"/>
        <v>10</v>
      </c>
      <c r="O502" s="94">
        <f t="shared" ca="1" si="142"/>
        <v>2.6977946614468649</v>
      </c>
      <c r="P502" s="94">
        <f t="shared" ca="1" si="143"/>
        <v>26.977946614468642</v>
      </c>
      <c r="Q502" s="94">
        <f t="shared" ca="1" si="144"/>
        <v>26.977946614468642</v>
      </c>
      <c r="R502" s="94">
        <f t="shared" ca="1" si="145"/>
        <v>2.6977946614468644</v>
      </c>
      <c r="S502" s="94">
        <f t="shared" ca="1" si="146"/>
        <v>2.6977946614468649</v>
      </c>
      <c r="T502" s="4">
        <f t="shared" ca="1" si="147"/>
        <v>0</v>
      </c>
      <c r="U502" s="46">
        <f t="shared" ca="1" si="148"/>
        <v>1348.5575352769283</v>
      </c>
      <c r="V502" s="4">
        <f t="shared" ca="1" si="149"/>
        <v>0</v>
      </c>
      <c r="W502" s="13">
        <f t="shared" ca="1" si="150"/>
        <v>3624.6320165328516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156</v>
      </c>
      <c r="M503" s="7">
        <f t="shared" ca="1" si="140"/>
        <v>844</v>
      </c>
      <c r="N503" s="44">
        <f t="shared" ca="1" si="141"/>
        <v>11</v>
      </c>
      <c r="O503" s="94">
        <f t="shared" ca="1" si="142"/>
        <v>2.9443281031564954</v>
      </c>
      <c r="P503" s="94">
        <f t="shared" ca="1" si="143"/>
        <v>27.717546939597536</v>
      </c>
      <c r="Q503" s="94">
        <f t="shared" ca="1" si="144"/>
        <v>26.977946614468642</v>
      </c>
      <c r="R503" s="94">
        <f t="shared" ca="1" si="145"/>
        <v>2.7347746777033088</v>
      </c>
      <c r="S503" s="94">
        <f t="shared" ca="1" si="146"/>
        <v>2.9443281031564954</v>
      </c>
      <c r="T503" s="4">
        <f t="shared" ca="1" si="147"/>
        <v>0</v>
      </c>
      <c r="U503" s="46">
        <f t="shared" ca="1" si="148"/>
        <v>1427.5724199463441</v>
      </c>
      <c r="V503" s="4">
        <f t="shared" ca="1" si="149"/>
        <v>0</v>
      </c>
      <c r="W503" s="13">
        <f t="shared" ca="1" si="150"/>
        <v>2878.1564734284793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144</v>
      </c>
      <c r="M504" s="7">
        <f t="shared" ca="1" si="140"/>
        <v>856</v>
      </c>
      <c r="N504" s="44">
        <f t="shared" ca="1" si="141"/>
        <v>11</v>
      </c>
      <c r="O504" s="94">
        <f t="shared" ca="1" si="142"/>
        <v>2.9443281031564954</v>
      </c>
      <c r="P504" s="94">
        <f t="shared" ca="1" si="143"/>
        <v>29.44328103156495</v>
      </c>
      <c r="Q504" s="94">
        <f t="shared" ca="1" si="144"/>
        <v>28.210613823016796</v>
      </c>
      <c r="R504" s="94">
        <f t="shared" ca="1" si="145"/>
        <v>2.8826947427290874</v>
      </c>
      <c r="S504" s="94">
        <f t="shared" ca="1" si="146"/>
        <v>2.9443281031564954</v>
      </c>
      <c r="T504" s="4">
        <f t="shared" ca="1" si="147"/>
        <v>0</v>
      </c>
      <c r="U504" s="46">
        <f t="shared" ca="1" si="148"/>
        <v>1415.5724199463441</v>
      </c>
      <c r="V504" s="4">
        <f t="shared" ca="1" si="149"/>
        <v>0</v>
      </c>
      <c r="W504" s="13">
        <f t="shared" ca="1" si="150"/>
        <v>2131.6809303241075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132</v>
      </c>
      <c r="M505" s="7">
        <f t="shared" ca="1" si="140"/>
        <v>868</v>
      </c>
      <c r="N505" s="44">
        <f t="shared" ca="1" si="141"/>
        <v>11</v>
      </c>
      <c r="O505" s="94">
        <f t="shared" ca="1" si="142"/>
        <v>2.9443281031564954</v>
      </c>
      <c r="P505" s="94">
        <f t="shared" ca="1" si="143"/>
        <v>29.44328103156495</v>
      </c>
      <c r="Q505" s="94">
        <f t="shared" ca="1" si="144"/>
        <v>29.44328103156495</v>
      </c>
      <c r="R505" s="94">
        <f t="shared" ca="1" si="145"/>
        <v>2.944328103156495</v>
      </c>
      <c r="S505" s="94">
        <f t="shared" ca="1" si="146"/>
        <v>2.9443281031564954</v>
      </c>
      <c r="T505" s="4">
        <f t="shared" ca="1" si="147"/>
        <v>0</v>
      </c>
      <c r="U505" s="46">
        <f t="shared" ca="1" si="148"/>
        <v>1403.5724199463441</v>
      </c>
      <c r="V505" s="4">
        <f t="shared" ca="1" si="149"/>
        <v>0</v>
      </c>
      <c r="W505" s="13">
        <f t="shared" ca="1" si="150"/>
        <v>1385.2053872197353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150</v>
      </c>
      <c r="M506" s="7">
        <f t="shared" ca="1" si="140"/>
        <v>850</v>
      </c>
      <c r="N506" s="44">
        <f t="shared" ca="1" si="141"/>
        <v>11</v>
      </c>
      <c r="O506" s="94">
        <f t="shared" ca="1" si="142"/>
        <v>2.9443281031564954</v>
      </c>
      <c r="P506" s="94">
        <f t="shared" ca="1" si="143"/>
        <v>29.19674758985532</v>
      </c>
      <c r="Q506" s="94">
        <f t="shared" ca="1" si="144"/>
        <v>26.977946614468642</v>
      </c>
      <c r="R506" s="94">
        <f t="shared" ca="1" si="145"/>
        <v>2.8087347102161981</v>
      </c>
      <c r="S506" s="94">
        <f t="shared" ca="1" si="146"/>
        <v>2.9443281031564954</v>
      </c>
      <c r="T506" s="4">
        <f t="shared" ca="1" si="147"/>
        <v>0</v>
      </c>
      <c r="U506" s="46">
        <f t="shared" ca="1" si="148"/>
        <v>1421.5724199463441</v>
      </c>
      <c r="V506" s="4">
        <f t="shared" ca="1" si="149"/>
        <v>0</v>
      </c>
      <c r="W506" s="13">
        <f t="shared" ca="1" si="150"/>
        <v>6046.4518991454142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138</v>
      </c>
      <c r="M507" s="7">
        <f t="shared" ca="1" si="140"/>
        <v>862</v>
      </c>
      <c r="N507" s="44">
        <f t="shared" ca="1" si="141"/>
        <v>11</v>
      </c>
      <c r="O507" s="94">
        <f t="shared" ca="1" si="142"/>
        <v>2.9443281031564954</v>
      </c>
      <c r="P507" s="94">
        <f t="shared" ca="1" si="143"/>
        <v>29.44328103156495</v>
      </c>
      <c r="Q507" s="94">
        <f t="shared" ca="1" si="144"/>
        <v>29.44328103156495</v>
      </c>
      <c r="R507" s="94">
        <f t="shared" ca="1" si="145"/>
        <v>2.944328103156495</v>
      </c>
      <c r="S507" s="94">
        <f t="shared" ca="1" si="146"/>
        <v>2.9443281031564954</v>
      </c>
      <c r="T507" s="4">
        <f t="shared" ca="1" si="147"/>
        <v>0</v>
      </c>
      <c r="U507" s="46">
        <f t="shared" ca="1" si="148"/>
        <v>1409.5724199463441</v>
      </c>
      <c r="V507" s="4">
        <f t="shared" ca="1" si="149"/>
        <v>0</v>
      </c>
      <c r="W507" s="13">
        <f t="shared" ca="1" si="150"/>
        <v>5299.976356041042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126</v>
      </c>
      <c r="M508" s="7">
        <f t="shared" ca="1" si="140"/>
        <v>874</v>
      </c>
      <c r="N508" s="44">
        <f t="shared" ca="1" si="141"/>
        <v>11</v>
      </c>
      <c r="O508" s="94">
        <f t="shared" ca="1" si="142"/>
        <v>2.9443281031564954</v>
      </c>
      <c r="P508" s="94">
        <f t="shared" ca="1" si="143"/>
        <v>29.44328103156495</v>
      </c>
      <c r="Q508" s="94">
        <f t="shared" ca="1" si="144"/>
        <v>29.44328103156495</v>
      </c>
      <c r="R508" s="94">
        <f t="shared" ca="1" si="145"/>
        <v>2.944328103156495</v>
      </c>
      <c r="S508" s="94">
        <f t="shared" ca="1" si="146"/>
        <v>2.9443281031564954</v>
      </c>
      <c r="T508" s="4">
        <f t="shared" ca="1" si="147"/>
        <v>0</v>
      </c>
      <c r="U508" s="46">
        <f t="shared" ca="1" si="148"/>
        <v>1397.5724199463441</v>
      </c>
      <c r="V508" s="4">
        <f t="shared" ca="1" si="149"/>
        <v>0</v>
      </c>
      <c r="W508" s="13">
        <f t="shared" ca="1" si="150"/>
        <v>4553.5008129366697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11</v>
      </c>
      <c r="O509" s="94">
        <f t="shared" ca="1" si="142"/>
        <v>2.9443281031564954</v>
      </c>
      <c r="P509" s="94">
        <f t="shared" ca="1" si="143"/>
        <v>29.44328103156495</v>
      </c>
      <c r="Q509" s="94">
        <f t="shared" ca="1" si="144"/>
        <v>29.44328103156495</v>
      </c>
      <c r="R509" s="94">
        <f t="shared" ca="1" si="145"/>
        <v>2.944328103156495</v>
      </c>
      <c r="S509" s="94">
        <f t="shared" ca="1" si="146"/>
        <v>2.9443281031564954</v>
      </c>
      <c r="T509" s="4">
        <f t="shared" ca="1" si="147"/>
        <v>0</v>
      </c>
      <c r="U509" s="46">
        <f t="shared" ca="1" si="148"/>
        <v>1385.5724199463441</v>
      </c>
      <c r="V509" s="4">
        <f t="shared" ca="1" si="149"/>
        <v>0</v>
      </c>
      <c r="W509" s="13">
        <f t="shared" ca="1" si="150"/>
        <v>3807.0252698322979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102</v>
      </c>
      <c r="M510" s="7">
        <f t="shared" ca="1" si="140"/>
        <v>898</v>
      </c>
      <c r="N510" s="44">
        <f t="shared" ca="1" si="141"/>
        <v>11</v>
      </c>
      <c r="O510" s="94">
        <f t="shared" ca="1" si="142"/>
        <v>2.9443281031564954</v>
      </c>
      <c r="P510" s="94">
        <f t="shared" ca="1" si="143"/>
        <v>29.44328103156495</v>
      </c>
      <c r="Q510" s="94">
        <f t="shared" ca="1" si="144"/>
        <v>29.44328103156495</v>
      </c>
      <c r="R510" s="94">
        <f t="shared" ca="1" si="145"/>
        <v>2.944328103156495</v>
      </c>
      <c r="S510" s="94">
        <f t="shared" ca="1" si="146"/>
        <v>2.9443281031564954</v>
      </c>
      <c r="T510" s="4">
        <f t="shared" ca="1" si="147"/>
        <v>0</v>
      </c>
      <c r="U510" s="46">
        <f t="shared" ca="1" si="148"/>
        <v>1373.5724199463441</v>
      </c>
      <c r="V510" s="4">
        <f t="shared" ca="1" si="149"/>
        <v>0</v>
      </c>
      <c r="W510" s="13">
        <f t="shared" ca="1" si="150"/>
        <v>3060.5497267279256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90</v>
      </c>
      <c r="M511" s="7">
        <f t="shared" ca="1" si="140"/>
        <v>910</v>
      </c>
      <c r="N511" s="44">
        <f t="shared" ca="1" si="141"/>
        <v>11</v>
      </c>
      <c r="O511" s="94">
        <f t="shared" ca="1" si="142"/>
        <v>2.9443281031564954</v>
      </c>
      <c r="P511" s="94">
        <f t="shared" ca="1" si="143"/>
        <v>29.44328103156495</v>
      </c>
      <c r="Q511" s="94">
        <f t="shared" ca="1" si="144"/>
        <v>29.44328103156495</v>
      </c>
      <c r="R511" s="94">
        <f t="shared" ca="1" si="145"/>
        <v>2.944328103156495</v>
      </c>
      <c r="S511" s="94">
        <f t="shared" ca="1" si="146"/>
        <v>2.9443281031564954</v>
      </c>
      <c r="T511" s="4">
        <f t="shared" ca="1" si="147"/>
        <v>0</v>
      </c>
      <c r="U511" s="46">
        <f t="shared" ca="1" si="148"/>
        <v>1361.5724199463441</v>
      </c>
      <c r="V511" s="4">
        <f t="shared" ca="1" si="149"/>
        <v>0</v>
      </c>
      <c r="W511" s="13">
        <f t="shared" ca="1" si="150"/>
        <v>2314.0741836235538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78</v>
      </c>
      <c r="M512" s="7">
        <f t="shared" ca="1" si="140"/>
        <v>922</v>
      </c>
      <c r="N512" s="44">
        <f t="shared" ca="1" si="141"/>
        <v>11</v>
      </c>
      <c r="O512" s="94">
        <f t="shared" ca="1" si="142"/>
        <v>2.9443281031564954</v>
      </c>
      <c r="P512" s="94">
        <f t="shared" ca="1" si="143"/>
        <v>29.44328103156495</v>
      </c>
      <c r="Q512" s="94">
        <f t="shared" ca="1" si="144"/>
        <v>29.44328103156495</v>
      </c>
      <c r="R512" s="94">
        <f t="shared" ca="1" si="145"/>
        <v>2.944328103156495</v>
      </c>
      <c r="S512" s="94">
        <f t="shared" ca="1" si="146"/>
        <v>2.9443281031564954</v>
      </c>
      <c r="T512" s="4">
        <f t="shared" ca="1" si="147"/>
        <v>0</v>
      </c>
      <c r="U512" s="46">
        <f t="shared" ca="1" si="148"/>
        <v>1349.5724199463441</v>
      </c>
      <c r="V512" s="4">
        <f t="shared" ca="1" si="149"/>
        <v>0</v>
      </c>
      <c r="W512" s="13">
        <f t="shared" ca="1" si="150"/>
        <v>1567.5986405191816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66</v>
      </c>
      <c r="M513" s="7">
        <f t="shared" ca="1" si="140"/>
        <v>934</v>
      </c>
      <c r="N513" s="44">
        <f t="shared" ca="1" si="141"/>
        <v>12</v>
      </c>
      <c r="O513" s="94">
        <f t="shared" ca="1" si="142"/>
        <v>3.1675762212620633</v>
      </c>
      <c r="P513" s="94">
        <f t="shared" ca="1" si="143"/>
        <v>31.452514094515067</v>
      </c>
      <c r="Q513" s="94">
        <f t="shared" ca="1" si="144"/>
        <v>29.44328103156495</v>
      </c>
      <c r="R513" s="94">
        <f t="shared" ca="1" si="145"/>
        <v>3.0447897563040009</v>
      </c>
      <c r="S513" s="94">
        <f t="shared" ca="1" si="146"/>
        <v>3.1675762212620633</v>
      </c>
      <c r="T513" s="4">
        <f t="shared" ca="1" si="147"/>
        <v>0</v>
      </c>
      <c r="U513" s="46">
        <f t="shared" ca="1" si="148"/>
        <v>1419.9908601430868</v>
      </c>
      <c r="V513" s="4">
        <f t="shared" ca="1" si="149"/>
        <v>0</v>
      </c>
      <c r="W513" s="13">
        <f t="shared" ca="1" si="150"/>
        <v>821.12309741480942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150</v>
      </c>
      <c r="M514" s="7">
        <f t="shared" ca="1" si="140"/>
        <v>850</v>
      </c>
      <c r="N514" s="44">
        <f t="shared" ca="1" si="141"/>
        <v>11</v>
      </c>
      <c r="O514" s="94">
        <f t="shared" ca="1" si="142"/>
        <v>2.9443281031564954</v>
      </c>
      <c r="P514" s="94">
        <f t="shared" ca="1" si="143"/>
        <v>29.19674758985532</v>
      </c>
      <c r="Q514" s="94">
        <f t="shared" ca="1" si="144"/>
        <v>26.977946614468642</v>
      </c>
      <c r="R514" s="94">
        <f t="shared" ca="1" si="145"/>
        <v>2.8087347102161981</v>
      </c>
      <c r="S514" s="94">
        <f t="shared" ca="1" si="146"/>
        <v>2.9443281031564954</v>
      </c>
      <c r="T514" s="4">
        <f t="shared" ca="1" si="147"/>
        <v>0</v>
      </c>
      <c r="U514" s="46">
        <f t="shared" ca="1" si="148"/>
        <v>1421.5724199463441</v>
      </c>
      <c r="V514" s="4">
        <f t="shared" ca="1" si="149"/>
        <v>0</v>
      </c>
      <c r="W514" s="13">
        <f t="shared" ca="1" si="150"/>
        <v>5789.4110915355304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138</v>
      </c>
      <c r="M515" s="7">
        <f t="shared" ca="1" si="140"/>
        <v>862</v>
      </c>
      <c r="N515" s="44">
        <f t="shared" ca="1" si="141"/>
        <v>11</v>
      </c>
      <c r="O515" s="94">
        <f t="shared" ca="1" si="142"/>
        <v>2.9443281031564954</v>
      </c>
      <c r="P515" s="94">
        <f t="shared" ca="1" si="143"/>
        <v>29.44328103156495</v>
      </c>
      <c r="Q515" s="94">
        <f t="shared" ca="1" si="144"/>
        <v>29.44328103156495</v>
      </c>
      <c r="R515" s="94">
        <f t="shared" ca="1" si="145"/>
        <v>2.944328103156495</v>
      </c>
      <c r="S515" s="94">
        <f t="shared" ca="1" si="146"/>
        <v>2.9443281031564954</v>
      </c>
      <c r="T515" s="4">
        <f t="shared" ca="1" si="147"/>
        <v>0</v>
      </c>
      <c r="U515" s="46">
        <f t="shared" ca="1" si="148"/>
        <v>1409.5724199463441</v>
      </c>
      <c r="V515" s="4">
        <f t="shared" ca="1" si="149"/>
        <v>0</v>
      </c>
      <c r="W515" s="13">
        <f t="shared" ca="1" si="150"/>
        <v>5042.9355484311582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126</v>
      </c>
      <c r="M516" s="7">
        <f t="shared" ca="1" si="140"/>
        <v>874</v>
      </c>
      <c r="N516" s="44">
        <f t="shared" ca="1" si="141"/>
        <v>11</v>
      </c>
      <c r="O516" s="94">
        <f t="shared" ca="1" si="142"/>
        <v>2.9443281031564954</v>
      </c>
      <c r="P516" s="94">
        <f t="shared" ca="1" si="143"/>
        <v>29.44328103156495</v>
      </c>
      <c r="Q516" s="94">
        <f t="shared" ca="1" si="144"/>
        <v>29.44328103156495</v>
      </c>
      <c r="R516" s="94">
        <f t="shared" ca="1" si="145"/>
        <v>2.944328103156495</v>
      </c>
      <c r="S516" s="94">
        <f t="shared" ca="1" si="146"/>
        <v>2.9443281031564954</v>
      </c>
      <c r="T516" s="4">
        <f t="shared" ca="1" si="147"/>
        <v>0</v>
      </c>
      <c r="U516" s="46">
        <f t="shared" ca="1" si="148"/>
        <v>1397.5724199463441</v>
      </c>
      <c r="V516" s="4">
        <f t="shared" ca="1" si="149"/>
        <v>0</v>
      </c>
      <c r="W516" s="13">
        <f t="shared" ca="1" si="150"/>
        <v>4296.4600053267859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11</v>
      </c>
      <c r="O517" s="94">
        <f t="shared" ca="1" si="142"/>
        <v>2.9443281031564954</v>
      </c>
      <c r="P517" s="94">
        <f t="shared" ca="1" si="143"/>
        <v>29.44328103156495</v>
      </c>
      <c r="Q517" s="94">
        <f t="shared" ca="1" si="144"/>
        <v>29.44328103156495</v>
      </c>
      <c r="R517" s="94">
        <f t="shared" ca="1" si="145"/>
        <v>2.944328103156495</v>
      </c>
      <c r="S517" s="94">
        <f t="shared" ca="1" si="146"/>
        <v>2.9443281031564954</v>
      </c>
      <c r="T517" s="4">
        <f t="shared" ca="1" si="147"/>
        <v>0</v>
      </c>
      <c r="U517" s="46">
        <f t="shared" ca="1" si="148"/>
        <v>1385.5724199463441</v>
      </c>
      <c r="V517" s="4">
        <f t="shared" ca="1" si="149"/>
        <v>0</v>
      </c>
      <c r="W517" s="13">
        <f t="shared" ca="1" si="150"/>
        <v>3549.9844622224145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102</v>
      </c>
      <c r="M518" s="7">
        <f t="shared" ca="1" si="140"/>
        <v>898</v>
      </c>
      <c r="N518" s="44">
        <f t="shared" ca="1" si="141"/>
        <v>11</v>
      </c>
      <c r="O518" s="94">
        <f t="shared" ca="1" si="142"/>
        <v>2.9443281031564954</v>
      </c>
      <c r="P518" s="94">
        <f t="shared" ca="1" si="143"/>
        <v>29.44328103156495</v>
      </c>
      <c r="Q518" s="94">
        <f t="shared" ca="1" si="144"/>
        <v>29.44328103156495</v>
      </c>
      <c r="R518" s="94">
        <f t="shared" ca="1" si="145"/>
        <v>2.944328103156495</v>
      </c>
      <c r="S518" s="94">
        <f t="shared" ca="1" si="146"/>
        <v>2.9443281031564954</v>
      </c>
      <c r="T518" s="4">
        <f t="shared" ca="1" si="147"/>
        <v>0</v>
      </c>
      <c r="U518" s="46">
        <f t="shared" ca="1" si="148"/>
        <v>1373.5724199463441</v>
      </c>
      <c r="V518" s="4">
        <f t="shared" ca="1" si="149"/>
        <v>0</v>
      </c>
      <c r="W518" s="13">
        <f t="shared" ca="1" si="150"/>
        <v>2803.5089191180423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90</v>
      </c>
      <c r="M519" s="7">
        <f t="shared" ca="1" si="140"/>
        <v>910</v>
      </c>
      <c r="N519" s="44">
        <f t="shared" ca="1" si="141"/>
        <v>11</v>
      </c>
      <c r="O519" s="94">
        <f t="shared" ca="1" si="142"/>
        <v>2.9443281031564954</v>
      </c>
      <c r="P519" s="94">
        <f t="shared" ca="1" si="143"/>
        <v>29.44328103156495</v>
      </c>
      <c r="Q519" s="94">
        <f t="shared" ca="1" si="144"/>
        <v>29.44328103156495</v>
      </c>
      <c r="R519" s="94">
        <f t="shared" ca="1" si="145"/>
        <v>2.944328103156495</v>
      </c>
      <c r="S519" s="94">
        <f t="shared" ca="1" si="146"/>
        <v>2.9443281031564954</v>
      </c>
      <c r="T519" s="4">
        <f t="shared" ca="1" si="147"/>
        <v>0</v>
      </c>
      <c r="U519" s="46">
        <f t="shared" ca="1" si="148"/>
        <v>1361.5724199463441</v>
      </c>
      <c r="V519" s="4">
        <f t="shared" ca="1" si="149"/>
        <v>0</v>
      </c>
      <c r="W519" s="13">
        <f t="shared" ca="1" si="150"/>
        <v>2057.03337601367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78</v>
      </c>
      <c r="M520" s="7">
        <f t="shared" ca="1" si="140"/>
        <v>922</v>
      </c>
      <c r="N520" s="44">
        <f t="shared" ca="1" si="141"/>
        <v>11</v>
      </c>
      <c r="O520" s="94">
        <f t="shared" ca="1" si="142"/>
        <v>2.9443281031564954</v>
      </c>
      <c r="P520" s="94">
        <f t="shared" ca="1" si="143"/>
        <v>29.44328103156495</v>
      </c>
      <c r="Q520" s="94">
        <f t="shared" ca="1" si="144"/>
        <v>29.44328103156495</v>
      </c>
      <c r="R520" s="94">
        <f t="shared" ca="1" si="145"/>
        <v>2.944328103156495</v>
      </c>
      <c r="S520" s="94">
        <f t="shared" ca="1" si="146"/>
        <v>2.9443281031564954</v>
      </c>
      <c r="T520" s="4">
        <f t="shared" ca="1" si="147"/>
        <v>0</v>
      </c>
      <c r="U520" s="46">
        <f t="shared" ca="1" si="148"/>
        <v>1349.5724199463441</v>
      </c>
      <c r="V520" s="4">
        <f t="shared" ca="1" si="149"/>
        <v>0</v>
      </c>
      <c r="W520" s="13">
        <f t="shared" ca="1" si="150"/>
        <v>1310.5578329092982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66</v>
      </c>
      <c r="M521" s="7">
        <f t="shared" ca="1" si="140"/>
        <v>934</v>
      </c>
      <c r="N521" s="44">
        <f t="shared" ca="1" si="141"/>
        <v>12</v>
      </c>
      <c r="O521" s="94">
        <f t="shared" ca="1" si="142"/>
        <v>3.1675762212620633</v>
      </c>
      <c r="P521" s="94">
        <f t="shared" ca="1" si="143"/>
        <v>31.452514094515067</v>
      </c>
      <c r="Q521" s="94">
        <f t="shared" ca="1" si="144"/>
        <v>29.44328103156495</v>
      </c>
      <c r="R521" s="94">
        <f t="shared" ca="1" si="145"/>
        <v>3.0447897563040009</v>
      </c>
      <c r="S521" s="94">
        <f t="shared" ca="1" si="146"/>
        <v>3.1675762212620633</v>
      </c>
      <c r="T521" s="4">
        <f t="shared" ca="1" si="147"/>
        <v>0</v>
      </c>
      <c r="U521" s="46">
        <f t="shared" ca="1" si="148"/>
        <v>1419.9908601430868</v>
      </c>
      <c r="V521" s="4">
        <f t="shared" ca="1" si="149"/>
        <v>0</v>
      </c>
      <c r="W521" s="13">
        <f t="shared" ca="1" si="150"/>
        <v>564.08228980492595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11</v>
      </c>
      <c r="O522" s="94">
        <f t="shared" ca="1" si="142"/>
        <v>2.9443281031564954</v>
      </c>
      <c r="P522" s="94">
        <f t="shared" ca="1" si="143"/>
        <v>29.44328103156495</v>
      </c>
      <c r="Q522" s="94">
        <f t="shared" ca="1" si="144"/>
        <v>29.44328103156495</v>
      </c>
      <c r="R522" s="94">
        <f t="shared" ca="1" si="145"/>
        <v>2.944328103156495</v>
      </c>
      <c r="S522" s="94">
        <f t="shared" ca="1" si="146"/>
        <v>2.9443281031564954</v>
      </c>
      <c r="T522" s="4">
        <f t="shared" ca="1" si="147"/>
        <v>0</v>
      </c>
      <c r="U522" s="46">
        <f t="shared" ca="1" si="148"/>
        <v>1355.5724199463441</v>
      </c>
      <c r="V522" s="4">
        <f t="shared" ca="1" si="149"/>
        <v>0</v>
      </c>
      <c r="W522" s="13">
        <f t="shared" ca="1" si="150"/>
        <v>5225.3288017306049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3.1675762212620633</v>
      </c>
      <c r="P523" s="94">
        <f t="shared" ca="1" si="143"/>
        <v>30.113025385881649</v>
      </c>
      <c r="Q523" s="94">
        <f t="shared" ca="1" si="144"/>
        <v>29.44328103156495</v>
      </c>
      <c r="R523" s="94">
        <f t="shared" ca="1" si="145"/>
        <v>2.9778153208723301</v>
      </c>
      <c r="S523" s="94">
        <f t="shared" ca="1" si="146"/>
        <v>3.1675762212620633</v>
      </c>
      <c r="T523" s="4">
        <f t="shared" ca="1" si="147"/>
        <v>0</v>
      </c>
      <c r="U523" s="46">
        <f t="shared" ca="1" si="148"/>
        <v>1425.9908601430868</v>
      </c>
      <c r="V523" s="4">
        <f t="shared" ca="1" si="149"/>
        <v>0</v>
      </c>
      <c r="W523" s="13">
        <f t="shared" ca="1" si="150"/>
        <v>4478.8532586262327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3.1675762212620633</v>
      </c>
      <c r="P524" s="94">
        <f t="shared" ca="1" si="143"/>
        <v>31.675762212620633</v>
      </c>
      <c r="Q524" s="94">
        <f t="shared" ca="1" si="144"/>
        <v>30.559521622092788</v>
      </c>
      <c r="R524" s="94">
        <f t="shared" ca="1" si="145"/>
        <v>3.1117641917356709</v>
      </c>
      <c r="S524" s="94">
        <f t="shared" ca="1" si="146"/>
        <v>3.1675762212620633</v>
      </c>
      <c r="T524" s="4">
        <f t="shared" ca="1" si="147"/>
        <v>0</v>
      </c>
      <c r="U524" s="46">
        <f t="shared" ca="1" si="148"/>
        <v>1413.9908601430868</v>
      </c>
      <c r="V524" s="4">
        <f t="shared" ca="1" si="149"/>
        <v>0</v>
      </c>
      <c r="W524" s="13">
        <f t="shared" ca="1" si="150"/>
        <v>3732.3777155218604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3.1675762212620633</v>
      </c>
      <c r="P525" s="94">
        <f t="shared" ca="1" si="143"/>
        <v>31.675762212620633</v>
      </c>
      <c r="Q525" s="94">
        <f t="shared" ca="1" si="144"/>
        <v>31.675762212620633</v>
      </c>
      <c r="R525" s="94">
        <f t="shared" ca="1" si="145"/>
        <v>3.1675762212620633</v>
      </c>
      <c r="S525" s="94">
        <f t="shared" ca="1" si="146"/>
        <v>3.1675762212620633</v>
      </c>
      <c r="T525" s="4">
        <f t="shared" ca="1" si="147"/>
        <v>0</v>
      </c>
      <c r="U525" s="46">
        <f t="shared" ca="1" si="148"/>
        <v>1401.9908601430868</v>
      </c>
      <c r="V525" s="4">
        <f t="shared" ca="1" si="149"/>
        <v>0</v>
      </c>
      <c r="W525" s="13">
        <f t="shared" ca="1" si="150"/>
        <v>2985.9021724174886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3.1675762212620633</v>
      </c>
      <c r="P526" s="94">
        <f t="shared" ca="1" si="143"/>
        <v>31.675762212620633</v>
      </c>
      <c r="Q526" s="94">
        <f t="shared" ca="1" si="144"/>
        <v>31.675762212620633</v>
      </c>
      <c r="R526" s="94">
        <f t="shared" ca="1" si="145"/>
        <v>3.1675762212620633</v>
      </c>
      <c r="S526" s="94">
        <f t="shared" ca="1" si="146"/>
        <v>3.1675762212620633</v>
      </c>
      <c r="T526" s="4">
        <f t="shared" ca="1" si="147"/>
        <v>0</v>
      </c>
      <c r="U526" s="46">
        <f t="shared" ca="1" si="148"/>
        <v>1389.9908601430868</v>
      </c>
      <c r="V526" s="4">
        <f t="shared" ca="1" si="149"/>
        <v>0</v>
      </c>
      <c r="W526" s="13">
        <f t="shared" ca="1" si="150"/>
        <v>2239.4266293131163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3.1675762212620633</v>
      </c>
      <c r="P527" s="94">
        <f t="shared" ca="1" si="143"/>
        <v>31.675762212620633</v>
      </c>
      <c r="Q527" s="94">
        <f t="shared" ca="1" si="144"/>
        <v>31.675762212620633</v>
      </c>
      <c r="R527" s="94">
        <f t="shared" ca="1" si="145"/>
        <v>3.1675762212620633</v>
      </c>
      <c r="S527" s="94">
        <f t="shared" ca="1" si="146"/>
        <v>3.1675762212620633</v>
      </c>
      <c r="T527" s="4">
        <f t="shared" ca="1" si="147"/>
        <v>0</v>
      </c>
      <c r="U527" s="46">
        <f t="shared" ca="1" si="148"/>
        <v>1377.9908601430868</v>
      </c>
      <c r="V527" s="4">
        <f t="shared" ca="1" si="149"/>
        <v>0</v>
      </c>
      <c r="W527" s="13">
        <f t="shared" ca="1" si="150"/>
        <v>1492.9510862087443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3.1675762212620633</v>
      </c>
      <c r="P528" s="94">
        <f t="shared" ca="1" si="143"/>
        <v>31.675762212620633</v>
      </c>
      <c r="Q528" s="94">
        <f t="shared" ca="1" si="144"/>
        <v>31.675762212620633</v>
      </c>
      <c r="R528" s="94">
        <f t="shared" ca="1" si="145"/>
        <v>3.1675762212620633</v>
      </c>
      <c r="S528" s="94">
        <f t="shared" ca="1" si="146"/>
        <v>3.1675762212620633</v>
      </c>
      <c r="T528" s="4">
        <f t="shared" ca="1" si="147"/>
        <v>0</v>
      </c>
      <c r="U528" s="46">
        <f t="shared" ca="1" si="148"/>
        <v>1365.9908601430868</v>
      </c>
      <c r="V528" s="4">
        <f t="shared" ca="1" si="149"/>
        <v>0</v>
      </c>
      <c r="W528" s="13">
        <f t="shared" ca="1" si="150"/>
        <v>746.47554310437215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12</v>
      </c>
      <c r="O529" s="94">
        <f t="shared" ca="1" si="142"/>
        <v>3.1675762212620633</v>
      </c>
      <c r="P529" s="94">
        <f t="shared" ca="1" si="143"/>
        <v>31.675762212620633</v>
      </c>
      <c r="Q529" s="94">
        <f t="shared" ca="1" si="144"/>
        <v>31.675762212620633</v>
      </c>
      <c r="R529" s="94">
        <f t="shared" ca="1" si="145"/>
        <v>3.1675762212620633</v>
      </c>
      <c r="S529" s="94">
        <f t="shared" ca="1" si="146"/>
        <v>3.1675762212620633</v>
      </c>
      <c r="T529" s="4">
        <f t="shared" ca="1" si="147"/>
        <v>0</v>
      </c>
      <c r="U529" s="46">
        <f t="shared" ca="1" si="148"/>
        <v>1353.9908601430868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2.7126301240778492</v>
      </c>
      <c r="U531" t="s">
        <v>159</v>
      </c>
      <c r="V531" s="4">
        <f ca="1">SUM(V18:V529)</f>
        <v>1372.7806794321737</v>
      </c>
      <c r="W531" t="s">
        <v>337</v>
      </c>
      <c r="X531" s="4">
        <f ca="1">SUM(X18:X529)</f>
        <v>4990.4041178174648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378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84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197.05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71</v>
      </c>
      <c r="D537" t="s">
        <v>150</v>
      </c>
      <c r="E537" s="2">
        <f ca="1">Set2TA</f>
        <v>0.34</v>
      </c>
      <c r="F537" s="2"/>
      <c r="I537" t="s">
        <v>98</v>
      </c>
      <c r="J537">
        <f ca="1">TRUNC(J535*K535+J536*K536)</f>
        <v>345</v>
      </c>
    </row>
    <row r="538" spans="1:31">
      <c r="A538" t="s">
        <v>361</v>
      </c>
      <c r="B538">
        <f ca="1">Set2WSStoreTP</f>
        <v>37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1400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526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526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483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3.5965116279069766</v>
      </c>
      <c r="K547" s="31" t="s">
        <v>565</v>
      </c>
      <c r="L547" s="6">
        <f ca="1">Data!E94</f>
        <v>3.612621399675501</v>
      </c>
      <c r="M547" s="6">
        <f ca="1">Data!E110</f>
        <v>4.6326213996755001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2.9319069767441861</v>
      </c>
      <c r="M548" s="6">
        <f ca="1">Data!E172</f>
        <v>3.9519069767441866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0.10657919463839997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233</v>
      </c>
      <c r="M551" s="7">
        <f t="shared" ref="M551:M614" ca="1" si="158">MAX(Set2MinTP-(L551+Set2Regain), 0)</f>
        <v>767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2.5256203850231054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25.256203850231056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23.06124989151396</v>
      </c>
      <c r="R551" s="94">
        <f t="shared" ref="R551:R614" ca="1" si="163">(P551+Q551)/20</f>
        <v>2.4158726870872504</v>
      </c>
      <c r="S551" s="94">
        <f t="shared" ref="S551:S614" ca="1" si="164">R551*Set2ConserveTP + O551*(1-Set2ConserveTP)</f>
        <v>2.5256203850231054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1434.2398284809851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17188.093576470743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0.10657919463839997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220</v>
      </c>
      <c r="M552" s="7">
        <f t="shared" ca="1" si="158"/>
        <v>780</v>
      </c>
      <c r="N552" s="44">
        <f t="shared" ca="1" si="159"/>
        <v>10</v>
      </c>
      <c r="O552" s="94">
        <f t="shared" ca="1" si="160"/>
        <v>2.5256203850231054</v>
      </c>
      <c r="P552" s="94">
        <f t="shared" ca="1" si="161"/>
        <v>25.256203850231056</v>
      </c>
      <c r="Q552" s="94">
        <f t="shared" ca="1" si="162"/>
        <v>25.256203850231056</v>
      </c>
      <c r="R552" s="94">
        <f t="shared" ca="1" si="163"/>
        <v>2.5256203850231058</v>
      </c>
      <c r="S552" s="94">
        <f t="shared" ca="1" si="164"/>
        <v>2.5256203850231054</v>
      </c>
      <c r="T552" s="4">
        <f t="shared" ca="1" si="165"/>
        <v>0</v>
      </c>
      <c r="U552" s="46">
        <f t="shared" ca="1" si="166"/>
        <v>1421.2398284809851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15287.85472024143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0.10657919463839997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207</v>
      </c>
      <c r="M553" s="7">
        <f t="shared" ca="1" si="158"/>
        <v>793</v>
      </c>
      <c r="N553" s="44">
        <f t="shared" ca="1" si="159"/>
        <v>10</v>
      </c>
      <c r="O553" s="94">
        <f t="shared" ca="1" si="160"/>
        <v>2.5256203850231054</v>
      </c>
      <c r="P553" s="94">
        <f t="shared" ca="1" si="161"/>
        <v>25.256203850231056</v>
      </c>
      <c r="Q553" s="94">
        <f t="shared" ca="1" si="162"/>
        <v>25.256203850231056</v>
      </c>
      <c r="R553" s="94">
        <f t="shared" ca="1" si="163"/>
        <v>2.5256203850231058</v>
      </c>
      <c r="S553" s="94">
        <f t="shared" ca="1" si="164"/>
        <v>2.5256203850231054</v>
      </c>
      <c r="T553" s="4">
        <f t="shared" ca="1" si="165"/>
        <v>0</v>
      </c>
      <c r="U553" s="46">
        <f t="shared" ca="1" si="166"/>
        <v>1408.2398284809851</v>
      </c>
      <c r="V553" s="4">
        <f t="shared" ca="1" si="167"/>
        <v>0</v>
      </c>
      <c r="W553" s="13">
        <f t="shared" ca="1" si="170"/>
        <v>13387.615864012118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0.10657919463839997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194</v>
      </c>
      <c r="M554" s="7">
        <f t="shared" ca="1" si="158"/>
        <v>806</v>
      </c>
      <c r="N554" s="44">
        <f t="shared" ca="1" si="159"/>
        <v>10</v>
      </c>
      <c r="O554" s="94">
        <f t="shared" ca="1" si="160"/>
        <v>2.5256203850231054</v>
      </c>
      <c r="P554" s="94">
        <f t="shared" ca="1" si="161"/>
        <v>25.256203850231056</v>
      </c>
      <c r="Q554" s="94">
        <f t="shared" ca="1" si="162"/>
        <v>25.256203850231056</v>
      </c>
      <c r="R554" s="94">
        <f t="shared" ca="1" si="163"/>
        <v>2.5256203850231058</v>
      </c>
      <c r="S554" s="94">
        <f t="shared" ca="1" si="164"/>
        <v>2.5256203850231054</v>
      </c>
      <c r="T554" s="4">
        <f t="shared" ca="1" si="165"/>
        <v>0</v>
      </c>
      <c r="U554" s="46">
        <f t="shared" ca="1" si="166"/>
        <v>1395.2398284809851</v>
      </c>
      <c r="V554" s="4">
        <f t="shared" ca="1" si="167"/>
        <v>0</v>
      </c>
      <c r="W554" s="13">
        <f t="shared" ca="1" si="170"/>
        <v>11487.377007782805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0.10657919463839997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181</v>
      </c>
      <c r="M555" s="7">
        <f t="shared" ca="1" si="158"/>
        <v>819</v>
      </c>
      <c r="N555" s="44">
        <f t="shared" ca="1" si="159"/>
        <v>10</v>
      </c>
      <c r="O555" s="94">
        <f t="shared" ca="1" si="160"/>
        <v>2.5256203850231054</v>
      </c>
      <c r="P555" s="94">
        <f t="shared" ca="1" si="161"/>
        <v>25.256203850231056</v>
      </c>
      <c r="Q555" s="94">
        <f t="shared" ca="1" si="162"/>
        <v>25.256203850231056</v>
      </c>
      <c r="R555" s="94">
        <f t="shared" ca="1" si="163"/>
        <v>2.5256203850231058</v>
      </c>
      <c r="S555" s="94">
        <f t="shared" ca="1" si="164"/>
        <v>2.5256203850231054</v>
      </c>
      <c r="T555" s="4">
        <f t="shared" ca="1" si="165"/>
        <v>0</v>
      </c>
      <c r="U555" s="46">
        <f t="shared" ca="1" si="166"/>
        <v>1382.2398284809851</v>
      </c>
      <c r="V555" s="4">
        <f t="shared" ca="1" si="167"/>
        <v>0</v>
      </c>
      <c r="W555" s="13">
        <f t="shared" ca="1" si="170"/>
        <v>9587.1381515534904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0.10657919463839997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168</v>
      </c>
      <c r="M556" s="7">
        <f t="shared" ca="1" si="158"/>
        <v>832</v>
      </c>
      <c r="N556" s="44">
        <f t="shared" ca="1" si="159"/>
        <v>10</v>
      </c>
      <c r="O556" s="94">
        <f t="shared" ca="1" si="160"/>
        <v>2.5256203850231054</v>
      </c>
      <c r="P556" s="94">
        <f t="shared" ca="1" si="161"/>
        <v>25.256203850231056</v>
      </c>
      <c r="Q556" s="94">
        <f t="shared" ca="1" si="162"/>
        <v>25.256203850231056</v>
      </c>
      <c r="R556" s="94">
        <f t="shared" ca="1" si="163"/>
        <v>2.5256203850231058</v>
      </c>
      <c r="S556" s="94">
        <f t="shared" ca="1" si="164"/>
        <v>2.5256203850231054</v>
      </c>
      <c r="T556" s="4">
        <f t="shared" ca="1" si="165"/>
        <v>0</v>
      </c>
      <c r="U556" s="46">
        <f t="shared" ca="1" si="166"/>
        <v>1369.2398284809851</v>
      </c>
      <c r="V556" s="4">
        <f t="shared" ca="1" si="167"/>
        <v>0</v>
      </c>
      <c r="W556" s="13">
        <f t="shared" ca="1" si="170"/>
        <v>7686.8992953241768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0.10657919463839997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155</v>
      </c>
      <c r="M557" s="7">
        <f t="shared" ca="1" si="158"/>
        <v>845</v>
      </c>
      <c r="N557" s="44">
        <f t="shared" ca="1" si="159"/>
        <v>11</v>
      </c>
      <c r="O557" s="94">
        <f t="shared" ca="1" si="160"/>
        <v>2.762784528735815</v>
      </c>
      <c r="P557" s="94">
        <f t="shared" ca="1" si="161"/>
        <v>26.204860425081897</v>
      </c>
      <c r="Q557" s="94">
        <f t="shared" ca="1" si="162"/>
        <v>25.256203850231056</v>
      </c>
      <c r="R557" s="94">
        <f t="shared" ca="1" si="163"/>
        <v>2.5730532137656477</v>
      </c>
      <c r="S557" s="94">
        <f t="shared" ca="1" si="164"/>
        <v>2.762784528735815</v>
      </c>
      <c r="T557" s="4">
        <f t="shared" ca="1" si="165"/>
        <v>0</v>
      </c>
      <c r="U557" s="46">
        <f t="shared" ca="1" si="166"/>
        <v>1450.3993657201947</v>
      </c>
      <c r="V557" s="4">
        <f t="shared" ca="1" si="167"/>
        <v>0</v>
      </c>
      <c r="W557" s="13">
        <f t="shared" ca="1" si="170"/>
        <v>5786.6604390948632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0.10657919463839997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0.10023773255741518</v>
      </c>
      <c r="L558" s="13">
        <f ca="1">MAX((G558+H558)*Set2WSTP + I558*$B$539, Set2SaveTP)</f>
        <v>142</v>
      </c>
      <c r="M558" s="7">
        <f t="shared" ca="1" si="158"/>
        <v>858</v>
      </c>
      <c r="N558" s="44">
        <f t="shared" ca="1" si="159"/>
        <v>11</v>
      </c>
      <c r="O558" s="94">
        <f ca="1">VLOOKUP(N558, AvgRoundsSet2, 2)</f>
        <v>2.762784528735815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27.627845287358145</v>
      </c>
      <c r="Q558" s="94">
        <f t="shared" ca="1" si="162"/>
        <v>26.916352856220023</v>
      </c>
      <c r="R558" s="94">
        <f t="shared" ca="1" si="163"/>
        <v>2.7272099071789087</v>
      </c>
      <c r="S558" s="94">
        <f t="shared" ca="1" si="164"/>
        <v>2.762784528735815</v>
      </c>
      <c r="T558" s="4">
        <f t="shared" ca="1" si="165"/>
        <v>0.27693525670518498</v>
      </c>
      <c r="U558" s="46">
        <f t="shared" ca="1" si="166"/>
        <v>1437.3993657201947</v>
      </c>
      <c r="V558" s="4">
        <f ca="1">U558*K558</f>
        <v>144.08165319925908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3886.4215828655497</v>
      </c>
      <c r="X558" s="4">
        <f t="shared" ca="1" si="168"/>
        <v>389.56608722864314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0.10657919463839997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162</v>
      </c>
      <c r="M559" s="7">
        <f t="shared" ca="1" si="158"/>
        <v>838</v>
      </c>
      <c r="N559" s="44">
        <f t="shared" ca="1" si="159"/>
        <v>10</v>
      </c>
      <c r="O559" s="94">
        <f t="shared" ca="1" si="160"/>
        <v>2.5256203850231054</v>
      </c>
      <c r="P559" s="94">
        <f t="shared" ca="1" si="161"/>
        <v>25.256203850231056</v>
      </c>
      <c r="Q559" s="94">
        <f t="shared" ca="1" si="162"/>
        <v>25.256203850231056</v>
      </c>
      <c r="R559" s="94">
        <f t="shared" ca="1" si="163"/>
        <v>2.5256203850231058</v>
      </c>
      <c r="S559" s="94">
        <f t="shared" ca="1" si="164"/>
        <v>2.5256203850231054</v>
      </c>
      <c r="T559" s="4">
        <f t="shared" ca="1" si="165"/>
        <v>0</v>
      </c>
      <c r="U559" s="46">
        <f t="shared" ca="1" si="166"/>
        <v>1363.2398284809851</v>
      </c>
      <c r="V559" s="4">
        <f t="shared" ca="1" si="167"/>
        <v>0</v>
      </c>
      <c r="W559" s="13">
        <f t="shared" ca="1" si="170"/>
        <v>15771.982506703302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0.10657919463839997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149</v>
      </c>
      <c r="M560" s="7">
        <f t="shared" ca="1" si="158"/>
        <v>851</v>
      </c>
      <c r="N560" s="44">
        <f t="shared" ca="1" si="159"/>
        <v>11</v>
      </c>
      <c r="O560" s="94">
        <f t="shared" ca="1" si="160"/>
        <v>2.762784528735815</v>
      </c>
      <c r="P560" s="94">
        <f t="shared" ca="1" si="161"/>
        <v>27.627845287358145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25.256203850231056</v>
      </c>
      <c r="R560" s="94">
        <f ca="1">(P560+Q560)/20</f>
        <v>2.64420245687946</v>
      </c>
      <c r="S560" s="94">
        <f t="shared" ca="1" si="164"/>
        <v>2.762784528735815</v>
      </c>
      <c r="T560" s="4">
        <f t="shared" ca="1" si="165"/>
        <v>0</v>
      </c>
      <c r="U560" s="46">
        <f t="shared" ca="1" si="166"/>
        <v>1444.3993657201947</v>
      </c>
      <c r="V560" s="4">
        <f t="shared" ca="1" si="167"/>
        <v>0</v>
      </c>
      <c r="W560" s="13">
        <f t="shared" ca="1" si="170"/>
        <v>13871.743650473989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0.10657919463839997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136</v>
      </c>
      <c r="M561" s="7">
        <f t="shared" ca="1" si="158"/>
        <v>864</v>
      </c>
      <c r="N561" s="44">
        <f t="shared" ca="1" si="159"/>
        <v>11</v>
      </c>
      <c r="O561" s="94">
        <f ca="1">VLOOKUP(N561, AvgRoundsSet2, 2)</f>
        <v>2.762784528735815</v>
      </c>
      <c r="P561" s="94">
        <f t="shared" ca="1" si="161"/>
        <v>27.627845287358145</v>
      </c>
      <c r="Q561" s="94">
        <f t="shared" ca="1" si="162"/>
        <v>27.627845287358145</v>
      </c>
      <c r="R561" s="94">
        <f t="shared" ca="1" si="163"/>
        <v>2.7627845287358146</v>
      </c>
      <c r="S561" s="94">
        <f t="shared" ca="1" si="164"/>
        <v>2.762784528735815</v>
      </c>
      <c r="T561" s="4">
        <f t="shared" ca="1" si="165"/>
        <v>0</v>
      </c>
      <c r="U561" s="46">
        <f t="shared" ca="1" si="166"/>
        <v>1431.3993657201947</v>
      </c>
      <c r="V561" s="4">
        <f t="shared" ca="1" si="167"/>
        <v>0</v>
      </c>
      <c r="W561" s="13">
        <f t="shared" ca="1" si="170"/>
        <v>11971.504794244674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0.10657919463839997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123</v>
      </c>
      <c r="M562" s="7">
        <f t="shared" ca="1" si="158"/>
        <v>877</v>
      </c>
      <c r="N562" s="44">
        <f t="shared" ca="1" si="159"/>
        <v>11</v>
      </c>
      <c r="O562" s="94">
        <f t="shared" ca="1" si="160"/>
        <v>2.762784528735815</v>
      </c>
      <c r="P562" s="94">
        <f t="shared" ca="1" si="161"/>
        <v>27.627845287358145</v>
      </c>
      <c r="Q562" s="94">
        <f t="shared" ca="1" si="162"/>
        <v>27.627845287358145</v>
      </c>
      <c r="R562" s="94">
        <f t="shared" ca="1" si="163"/>
        <v>2.7627845287358146</v>
      </c>
      <c r="S562" s="94">
        <f t="shared" ca="1" si="164"/>
        <v>2.762784528735815</v>
      </c>
      <c r="T562" s="4">
        <f t="shared" ca="1" si="165"/>
        <v>0</v>
      </c>
      <c r="U562" s="46">
        <f t="shared" ca="1" si="166"/>
        <v>1418.3993657201947</v>
      </c>
      <c r="V562" s="4">
        <f t="shared" ca="1" si="167"/>
        <v>0</v>
      </c>
      <c r="W562" s="13">
        <f t="shared" ca="1" si="170"/>
        <v>10071.265938015362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0.10657919463839997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110</v>
      </c>
      <c r="M563" s="7">
        <f t="shared" ca="1" si="158"/>
        <v>890</v>
      </c>
      <c r="N563" s="44">
        <f t="shared" ca="1" si="159"/>
        <v>11</v>
      </c>
      <c r="O563" s="94">
        <f t="shared" ca="1" si="160"/>
        <v>2.762784528735815</v>
      </c>
      <c r="P563" s="94">
        <f t="shared" ca="1" si="161"/>
        <v>27.627845287358145</v>
      </c>
      <c r="Q563" s="94">
        <f t="shared" ca="1" si="162"/>
        <v>27.627845287358145</v>
      </c>
      <c r="R563" s="94">
        <f t="shared" ca="1" si="163"/>
        <v>2.7627845287358146</v>
      </c>
      <c r="S563" s="94">
        <f t="shared" ca="1" si="164"/>
        <v>2.762784528735815</v>
      </c>
      <c r="T563" s="4">
        <f t="shared" ca="1" si="165"/>
        <v>0</v>
      </c>
      <c r="U563" s="46">
        <f t="shared" ca="1" si="166"/>
        <v>1405.3993657201947</v>
      </c>
      <c r="V563" s="4">
        <f t="shared" ca="1" si="167"/>
        <v>0</v>
      </c>
      <c r="W563" s="13">
        <f t="shared" ca="1" si="170"/>
        <v>8171.0270817860483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0.10657919463839997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97</v>
      </c>
      <c r="M564" s="7">
        <f t="shared" ca="1" si="158"/>
        <v>903</v>
      </c>
      <c r="N564" s="44">
        <f t="shared" ca="1" si="159"/>
        <v>11</v>
      </c>
      <c r="O564" s="94">
        <f t="shared" ca="1" si="160"/>
        <v>2.762784528735815</v>
      </c>
      <c r="P564" s="94">
        <f t="shared" ca="1" si="161"/>
        <v>27.627845287358145</v>
      </c>
      <c r="Q564" s="94">
        <f t="shared" ca="1" si="162"/>
        <v>27.627845287358145</v>
      </c>
      <c r="R564" s="94">
        <f t="shared" ca="1" si="163"/>
        <v>2.7627845287358146</v>
      </c>
      <c r="S564" s="94">
        <f t="shared" ca="1" si="164"/>
        <v>2.762784528735815</v>
      </c>
      <c r="T564" s="4">
        <f t="shared" ca="1" si="165"/>
        <v>0</v>
      </c>
      <c r="U564" s="46">
        <f t="shared" ca="1" si="166"/>
        <v>1392.3993657201947</v>
      </c>
      <c r="V564" s="4">
        <f t="shared" ca="1" si="167"/>
        <v>0</v>
      </c>
      <c r="W564" s="13">
        <f t="shared" ca="1" si="170"/>
        <v>6270.7882255567347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0.10657919463839997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84</v>
      </c>
      <c r="M565" s="7">
        <f t="shared" ca="1" si="158"/>
        <v>916</v>
      </c>
      <c r="N565" s="44">
        <f t="shared" ca="1" si="159"/>
        <v>11</v>
      </c>
      <c r="O565" s="94">
        <f t="shared" ca="1" si="160"/>
        <v>2.762784528735815</v>
      </c>
      <c r="P565" s="94">
        <f t="shared" ca="1" si="161"/>
        <v>27.627845287358145</v>
      </c>
      <c r="Q565" s="94">
        <f t="shared" ca="1" si="162"/>
        <v>27.627845287358145</v>
      </c>
      <c r="R565" s="94">
        <f t="shared" ca="1" si="163"/>
        <v>2.7627845287358146</v>
      </c>
      <c r="S565" s="94">
        <f t="shared" ca="1" si="164"/>
        <v>2.762784528735815</v>
      </c>
      <c r="T565" s="4">
        <f t="shared" ca="1" si="165"/>
        <v>0</v>
      </c>
      <c r="U565" s="46">
        <f t="shared" ca="1" si="166"/>
        <v>1379.3993657201947</v>
      </c>
      <c r="V565" s="4">
        <f t="shared" ca="1" si="167"/>
        <v>0</v>
      </c>
      <c r="W565" s="13">
        <f t="shared" ca="1" si="170"/>
        <v>4370.5493693274211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0.10657919463839997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1.0125023490648007E-3</v>
      </c>
      <c r="L566" s="13">
        <f t="shared" ca="1" si="157"/>
        <v>71</v>
      </c>
      <c r="M566" s="7">
        <f t="shared" ca="1" si="158"/>
        <v>929</v>
      </c>
      <c r="N566" s="44">
        <f t="shared" ca="1" si="159"/>
        <v>12</v>
      </c>
      <c r="O566" s="94">
        <f t="shared" ca="1" si="160"/>
        <v>2.9830819481114386</v>
      </c>
      <c r="P566" s="94">
        <f t="shared" ca="1" si="161"/>
        <v>28.509034964860639</v>
      </c>
      <c r="Q566" s="94">
        <f t="shared" ca="1" si="162"/>
        <v>27.627845287358145</v>
      </c>
      <c r="R566" s="94">
        <f t="shared" ca="1" si="163"/>
        <v>2.8068440126109393</v>
      </c>
      <c r="S566" s="94">
        <f t="shared" ca="1" si="164"/>
        <v>2.9830819481114386</v>
      </c>
      <c r="T566" s="4">
        <f t="shared" ca="1" si="165"/>
        <v>3.0203774799156336E-3</v>
      </c>
      <c r="U566" s="46">
        <f t="shared" ca="1" si="166"/>
        <v>1453.8624313365897</v>
      </c>
      <c r="V566" s="4">
        <f t="shared" ca="1" si="167"/>
        <v>1.4720391269453597</v>
      </c>
      <c r="W566" s="13">
        <f t="shared" ca="1" si="170"/>
        <v>2470.3105130981075</v>
      </c>
      <c r="X566" s="4">
        <f t="shared" ca="1" si="168"/>
        <v>2.5011951974313069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0.10657919463839997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162</v>
      </c>
      <c r="M567" s="7">
        <f t="shared" ca="1" si="158"/>
        <v>838</v>
      </c>
      <c r="N567" s="44">
        <f t="shared" ca="1" si="159"/>
        <v>10</v>
      </c>
      <c r="O567" s="94">
        <f t="shared" ca="1" si="160"/>
        <v>2.5256203850231054</v>
      </c>
      <c r="P567" s="94">
        <f t="shared" ca="1" si="161"/>
        <v>25.256203850231056</v>
      </c>
      <c r="Q567" s="94">
        <f t="shared" ca="1" si="162"/>
        <v>25.256203850231056</v>
      </c>
      <c r="R567" s="94">
        <f t="shared" ca="1" si="163"/>
        <v>2.5256203850231058</v>
      </c>
      <c r="S567" s="94">
        <f t="shared" ca="1" si="164"/>
        <v>2.5256203850231054</v>
      </c>
      <c r="T567" s="4">
        <f t="shared" ca="1" si="165"/>
        <v>0</v>
      </c>
      <c r="U567" s="46">
        <f t="shared" ca="1" si="166"/>
        <v>1363.2398284809851</v>
      </c>
      <c r="V567" s="4">
        <f t="shared" ca="1" si="167"/>
        <v>0</v>
      </c>
      <c r="W567" s="13">
        <f t="shared" ca="1" si="170"/>
        <v>14717.783063372635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0.10657919463839997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149</v>
      </c>
      <c r="M568" s="7">
        <f t="shared" ca="1" si="158"/>
        <v>851</v>
      </c>
      <c r="N568" s="44">
        <f t="shared" ca="1" si="159"/>
        <v>11</v>
      </c>
      <c r="O568" s="94">
        <f t="shared" ca="1" si="160"/>
        <v>2.762784528735815</v>
      </c>
      <c r="P568" s="94">
        <f t="shared" ca="1" si="161"/>
        <v>27.627845287358145</v>
      </c>
      <c r="Q568" s="94">
        <f t="shared" ca="1" si="162"/>
        <v>25.256203850231056</v>
      </c>
      <c r="R568" s="94">
        <f t="shared" ca="1" si="163"/>
        <v>2.64420245687946</v>
      </c>
      <c r="S568" s="94">
        <f t="shared" ca="1" si="164"/>
        <v>2.762784528735815</v>
      </c>
      <c r="T568" s="4">
        <f t="shared" ca="1" si="165"/>
        <v>0</v>
      </c>
      <c r="U568" s="46">
        <f t="shared" ca="1" si="166"/>
        <v>1444.3993657201947</v>
      </c>
      <c r="V568" s="4">
        <f t="shared" ca="1" si="167"/>
        <v>0</v>
      </c>
      <c r="W568" s="13">
        <f t="shared" ca="1" si="170"/>
        <v>12817.544207143323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0.10657919463839997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136</v>
      </c>
      <c r="M569" s="7">
        <f t="shared" ca="1" si="158"/>
        <v>864</v>
      </c>
      <c r="N569" s="44">
        <f t="shared" ca="1" si="159"/>
        <v>11</v>
      </c>
      <c r="O569" s="94">
        <f t="shared" ca="1" si="160"/>
        <v>2.762784528735815</v>
      </c>
      <c r="P569" s="94">
        <f t="shared" ca="1" si="161"/>
        <v>27.627845287358145</v>
      </c>
      <c r="Q569" s="94">
        <f t="shared" ca="1" si="162"/>
        <v>27.627845287358145</v>
      </c>
      <c r="R569" s="94">
        <f t="shared" ca="1" si="163"/>
        <v>2.7627845287358146</v>
      </c>
      <c r="S569" s="94">
        <f t="shared" ca="1" si="164"/>
        <v>2.762784528735815</v>
      </c>
      <c r="T569" s="4">
        <f t="shared" ca="1" si="165"/>
        <v>0</v>
      </c>
      <c r="U569" s="46">
        <f t="shared" ca="1" si="166"/>
        <v>1431.3993657201947</v>
      </c>
      <c r="V569" s="4">
        <f t="shared" ca="1" si="167"/>
        <v>0</v>
      </c>
      <c r="W569" s="13">
        <f t="shared" ca="1" si="170"/>
        <v>10917.305350914008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0.10657919463839997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123</v>
      </c>
      <c r="M570" s="7">
        <f t="shared" ca="1" si="158"/>
        <v>877</v>
      </c>
      <c r="N570" s="44">
        <f t="shared" ca="1" si="159"/>
        <v>11</v>
      </c>
      <c r="O570" s="94">
        <f t="shared" ca="1" si="160"/>
        <v>2.762784528735815</v>
      </c>
      <c r="P570" s="94">
        <f t="shared" ca="1" si="161"/>
        <v>27.627845287358145</v>
      </c>
      <c r="Q570" s="94">
        <f t="shared" ca="1" si="162"/>
        <v>27.627845287358145</v>
      </c>
      <c r="R570" s="94">
        <f t="shared" ca="1" si="163"/>
        <v>2.7627845287358146</v>
      </c>
      <c r="S570" s="94">
        <f t="shared" ca="1" si="164"/>
        <v>2.762784528735815</v>
      </c>
      <c r="T570" s="4">
        <f t="shared" ca="1" si="165"/>
        <v>0</v>
      </c>
      <c r="U570" s="46">
        <f t="shared" ca="1" si="166"/>
        <v>1418.3993657201947</v>
      </c>
      <c r="V570" s="4">
        <f t="shared" ca="1" si="167"/>
        <v>0</v>
      </c>
      <c r="W570" s="13">
        <f t="shared" ca="1" si="170"/>
        <v>9017.0664946846955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0.10657919463839997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110</v>
      </c>
      <c r="M571" s="7">
        <f t="shared" ca="1" si="158"/>
        <v>890</v>
      </c>
      <c r="N571" s="44">
        <f t="shared" ca="1" si="159"/>
        <v>11</v>
      </c>
      <c r="O571" s="94">
        <f t="shared" ca="1" si="160"/>
        <v>2.762784528735815</v>
      </c>
      <c r="P571" s="94">
        <f t="shared" ca="1" si="161"/>
        <v>27.627845287358145</v>
      </c>
      <c r="Q571" s="94">
        <f t="shared" ca="1" si="162"/>
        <v>27.627845287358145</v>
      </c>
      <c r="R571" s="94">
        <f t="shared" ca="1" si="163"/>
        <v>2.7627845287358146</v>
      </c>
      <c r="S571" s="94">
        <f t="shared" ca="1" si="164"/>
        <v>2.762784528735815</v>
      </c>
      <c r="T571" s="4">
        <f t="shared" ca="1" si="165"/>
        <v>0</v>
      </c>
      <c r="U571" s="46">
        <f t="shared" ca="1" si="166"/>
        <v>1405.3993657201947</v>
      </c>
      <c r="V571" s="4">
        <f t="shared" ca="1" si="167"/>
        <v>0</v>
      </c>
      <c r="W571" s="13">
        <f t="shared" ca="1" si="170"/>
        <v>7116.8276384553828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0.10657919463839997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97</v>
      </c>
      <c r="M572" s="7">
        <f t="shared" ca="1" si="158"/>
        <v>903</v>
      </c>
      <c r="N572" s="44">
        <f t="shared" ca="1" si="159"/>
        <v>11</v>
      </c>
      <c r="O572" s="94">
        <f t="shared" ca="1" si="160"/>
        <v>2.762784528735815</v>
      </c>
      <c r="P572" s="94">
        <f t="shared" ca="1" si="161"/>
        <v>27.627845287358145</v>
      </c>
      <c r="Q572" s="94">
        <f t="shared" ca="1" si="162"/>
        <v>27.627845287358145</v>
      </c>
      <c r="R572" s="94">
        <f t="shared" ca="1" si="163"/>
        <v>2.7627845287358146</v>
      </c>
      <c r="S572" s="94">
        <f t="shared" ca="1" si="164"/>
        <v>2.762784528735815</v>
      </c>
      <c r="T572" s="4">
        <f t="shared" ca="1" si="165"/>
        <v>0</v>
      </c>
      <c r="U572" s="46">
        <f t="shared" ca="1" si="166"/>
        <v>1392.3993657201947</v>
      </c>
      <c r="V572" s="4">
        <f t="shared" ca="1" si="167"/>
        <v>0</v>
      </c>
      <c r="W572" s="13">
        <f t="shared" ca="1" si="170"/>
        <v>5216.5887822260693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0.10657919463839997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84</v>
      </c>
      <c r="M573" s="7">
        <f t="shared" ca="1" si="158"/>
        <v>916</v>
      </c>
      <c r="N573" s="44">
        <f t="shared" ca="1" si="159"/>
        <v>11</v>
      </c>
      <c r="O573" s="94">
        <f t="shared" ca="1" si="160"/>
        <v>2.762784528735815</v>
      </c>
      <c r="P573" s="94">
        <f t="shared" ca="1" si="161"/>
        <v>27.627845287358145</v>
      </c>
      <c r="Q573" s="94">
        <f t="shared" ca="1" si="162"/>
        <v>27.627845287358145</v>
      </c>
      <c r="R573" s="94">
        <f t="shared" ca="1" si="163"/>
        <v>2.7627845287358146</v>
      </c>
      <c r="S573" s="94">
        <f t="shared" ca="1" si="164"/>
        <v>2.762784528735815</v>
      </c>
      <c r="T573" s="4">
        <f t="shared" ca="1" si="165"/>
        <v>0</v>
      </c>
      <c r="U573" s="46">
        <f t="shared" ca="1" si="166"/>
        <v>1379.3993657201947</v>
      </c>
      <c r="V573" s="4">
        <f t="shared" ca="1" si="167"/>
        <v>0</v>
      </c>
      <c r="W573" s="13">
        <f t="shared" ca="1" si="170"/>
        <v>3316.3499259967557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0.10657919463839997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5.2756701346007989E-3</v>
      </c>
      <c r="L574" s="13">
        <f t="shared" ca="1" si="157"/>
        <v>71</v>
      </c>
      <c r="M574" s="7">
        <f t="shared" ca="1" si="158"/>
        <v>929</v>
      </c>
      <c r="N574" s="44">
        <f t="shared" ca="1" si="159"/>
        <v>12</v>
      </c>
      <c r="O574" s="94">
        <f t="shared" ca="1" si="160"/>
        <v>2.9830819481114386</v>
      </c>
      <c r="P574" s="94">
        <f t="shared" ca="1" si="161"/>
        <v>28.509034964860639</v>
      </c>
      <c r="Q574" s="94">
        <f t="shared" ca="1" si="162"/>
        <v>27.627845287358145</v>
      </c>
      <c r="R574" s="94">
        <f t="shared" ca="1" si="163"/>
        <v>2.8068440126109393</v>
      </c>
      <c r="S574" s="94">
        <f t="shared" ca="1" si="164"/>
        <v>2.9830819481114386</v>
      </c>
      <c r="T574" s="4">
        <f t="shared" ca="1" si="165"/>
        <v>1.5737756342718286E-2</v>
      </c>
      <c r="U574" s="46">
        <f t="shared" ca="1" si="166"/>
        <v>1453.8624313365897</v>
      </c>
      <c r="V574" s="4">
        <f t="shared" ca="1" si="167"/>
        <v>7.6700986088205507</v>
      </c>
      <c r="W574" s="13">
        <f t="shared" ca="1" si="170"/>
        <v>1416.1110697674419</v>
      </c>
      <c r="X574" s="4">
        <f t="shared" ca="1" si="168"/>
        <v>7.4709348780496816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0.10657919463839997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2.762784528735815</v>
      </c>
      <c r="P575" s="94">
        <f t="shared" ca="1" si="161"/>
        <v>27.627845287358145</v>
      </c>
      <c r="Q575" s="94">
        <f t="shared" ca="1" si="162"/>
        <v>27.627845287358145</v>
      </c>
      <c r="R575" s="94">
        <f t="shared" ca="1" si="163"/>
        <v>2.7627845287358146</v>
      </c>
      <c r="S575" s="94">
        <f t="shared" ca="1" si="164"/>
        <v>2.762784528735815</v>
      </c>
      <c r="T575" s="4">
        <f t="shared" ca="1" si="165"/>
        <v>0</v>
      </c>
      <c r="U575" s="46">
        <f t="shared" ca="1" si="166"/>
        <v>1386.3993657201947</v>
      </c>
      <c r="V575" s="4">
        <f t="shared" ca="1" si="167"/>
        <v>0</v>
      </c>
      <c r="W575" s="13">
        <f t="shared" ca="1" si="170"/>
        <v>13301.671993605194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0.10657919463839997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2.762784528735815</v>
      </c>
      <c r="P576" s="94">
        <f t="shared" ca="1" si="161"/>
        <v>27.627845287358145</v>
      </c>
      <c r="Q576" s="94">
        <f t="shared" ca="1" si="162"/>
        <v>27.627845287358145</v>
      </c>
      <c r="R576" s="94">
        <f t="shared" ca="1" si="163"/>
        <v>2.7627845287358146</v>
      </c>
      <c r="S576" s="94">
        <f t="shared" ca="1" si="164"/>
        <v>2.762784528735815</v>
      </c>
      <c r="T576" s="4">
        <f t="shared" ca="1" si="165"/>
        <v>0</v>
      </c>
      <c r="U576" s="46">
        <f t="shared" ca="1" si="166"/>
        <v>1373.3993657201947</v>
      </c>
      <c r="V576" s="4">
        <f t="shared" ca="1" si="167"/>
        <v>0</v>
      </c>
      <c r="W576" s="13">
        <f t="shared" ca="1" si="170"/>
        <v>11401.433137375881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0.10657919463839997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12</v>
      </c>
      <c r="O577" s="94">
        <f t="shared" ca="1" si="160"/>
        <v>2.9830819481114386</v>
      </c>
      <c r="P577" s="94">
        <f t="shared" ca="1" si="161"/>
        <v>29.830819481114389</v>
      </c>
      <c r="Q577" s="94">
        <f t="shared" ca="1" si="162"/>
        <v>27.627845287358145</v>
      </c>
      <c r="R577" s="94">
        <f t="shared" ca="1" si="163"/>
        <v>2.8729332384236264</v>
      </c>
      <c r="S577" s="94">
        <f t="shared" ca="1" si="164"/>
        <v>2.9830819481114386</v>
      </c>
      <c r="T577" s="4">
        <f t="shared" ca="1" si="165"/>
        <v>0</v>
      </c>
      <c r="U577" s="46">
        <f t="shared" ca="1" si="166"/>
        <v>1447.8624313365897</v>
      </c>
      <c r="V577" s="4">
        <f t="shared" ca="1" si="167"/>
        <v>0</v>
      </c>
      <c r="W577" s="13">
        <f t="shared" ca="1" si="170"/>
        <v>9501.1942811465669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0.10657919463839997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12</v>
      </c>
      <c r="O578" s="94">
        <f t="shared" ca="1" si="160"/>
        <v>2.9830819481114386</v>
      </c>
      <c r="P578" s="94">
        <f t="shared" ca="1" si="161"/>
        <v>29.830819481114389</v>
      </c>
      <c r="Q578" s="94">
        <f t="shared" ca="1" si="162"/>
        <v>29.830819481114389</v>
      </c>
      <c r="R578" s="94">
        <f t="shared" ca="1" si="163"/>
        <v>2.983081948111439</v>
      </c>
      <c r="S578" s="94">
        <f t="shared" ca="1" si="164"/>
        <v>2.9830819481114386</v>
      </c>
      <c r="T578" s="4">
        <f t="shared" ca="1" si="165"/>
        <v>0</v>
      </c>
      <c r="U578" s="46">
        <f t="shared" ca="1" si="166"/>
        <v>1434.8624313365897</v>
      </c>
      <c r="V578" s="4">
        <f t="shared" ca="1" si="167"/>
        <v>0</v>
      </c>
      <c r="W578" s="13">
        <f t="shared" ca="1" si="170"/>
        <v>7600.9554249172543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0.10657919463839997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12</v>
      </c>
      <c r="O579" s="94">
        <f t="shared" ca="1" si="160"/>
        <v>2.9830819481114386</v>
      </c>
      <c r="P579" s="94">
        <f t="shared" ca="1" si="161"/>
        <v>29.830819481114389</v>
      </c>
      <c r="Q579" s="94">
        <f t="shared" ca="1" si="162"/>
        <v>29.830819481114389</v>
      </c>
      <c r="R579" s="94">
        <f t="shared" ca="1" si="163"/>
        <v>2.983081948111439</v>
      </c>
      <c r="S579" s="94">
        <f t="shared" ca="1" si="164"/>
        <v>2.9830819481114386</v>
      </c>
      <c r="T579" s="4">
        <f t="shared" ca="1" si="165"/>
        <v>0</v>
      </c>
      <c r="U579" s="46">
        <f t="shared" ca="1" si="166"/>
        <v>1421.8624313365897</v>
      </c>
      <c r="V579" s="4">
        <f t="shared" ca="1" si="167"/>
        <v>0</v>
      </c>
      <c r="W579" s="13">
        <f t="shared" ca="1" si="170"/>
        <v>5700.7165686879407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0.10657919463839997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12</v>
      </c>
      <c r="O580" s="94">
        <f t="shared" ca="1" si="160"/>
        <v>2.9830819481114386</v>
      </c>
      <c r="P580" s="94">
        <f t="shared" ca="1" si="161"/>
        <v>29.830819481114389</v>
      </c>
      <c r="Q580" s="94">
        <f t="shared" ca="1" si="162"/>
        <v>29.830819481114389</v>
      </c>
      <c r="R580" s="94">
        <f t="shared" ca="1" si="163"/>
        <v>2.983081948111439</v>
      </c>
      <c r="S580" s="94">
        <f t="shared" ca="1" si="164"/>
        <v>2.9830819481114386</v>
      </c>
      <c r="T580" s="4">
        <f t="shared" ca="1" si="165"/>
        <v>0</v>
      </c>
      <c r="U580" s="46">
        <f t="shared" ca="1" si="166"/>
        <v>1408.8624313365897</v>
      </c>
      <c r="V580" s="4">
        <f t="shared" ca="1" si="167"/>
        <v>0</v>
      </c>
      <c r="W580" s="13">
        <f t="shared" ca="1" si="170"/>
        <v>3800.4777124586271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0.10657919463839997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2.9830819481114386</v>
      </c>
      <c r="P581" s="94">
        <f t="shared" ca="1" si="161"/>
        <v>29.830819481114389</v>
      </c>
      <c r="Q581" s="94">
        <f t="shared" ca="1" si="162"/>
        <v>29.830819481114389</v>
      </c>
      <c r="R581" s="94">
        <f t="shared" ca="1" si="163"/>
        <v>2.983081948111439</v>
      </c>
      <c r="S581" s="94">
        <f t="shared" ca="1" si="164"/>
        <v>2.9830819481114386</v>
      </c>
      <c r="T581" s="4">
        <f t="shared" ca="1" si="165"/>
        <v>0</v>
      </c>
      <c r="U581" s="46">
        <f t="shared" ca="1" si="166"/>
        <v>1395.8624313365897</v>
      </c>
      <c r="V581" s="4">
        <f t="shared" ca="1" si="167"/>
        <v>0</v>
      </c>
      <c r="W581" s="13">
        <f t="shared" ca="1" si="170"/>
        <v>1900.2388562293136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0.10657919463839997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5.3289597319200033E-5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2.9830819481114386</v>
      </c>
      <c r="P582" s="94">
        <f t="shared" ca="1" si="161"/>
        <v>29.830819481114389</v>
      </c>
      <c r="Q582" s="94">
        <f t="shared" ca="1" si="162"/>
        <v>29.830819481114389</v>
      </c>
      <c r="R582" s="94">
        <f t="shared" ca="1" si="163"/>
        <v>2.983081948111439</v>
      </c>
      <c r="S582" s="94">
        <f t="shared" ca="1" si="164"/>
        <v>2.9830819481114386</v>
      </c>
      <c r="T582" s="4">
        <f t="shared" ca="1" si="165"/>
        <v>1.5896723578503333E-4</v>
      </c>
      <c r="U582" s="46">
        <f t="shared" ca="1" si="166"/>
        <v>1382.8624313365897</v>
      </c>
      <c r="V582" s="4">
        <f t="shared" ca="1" si="167"/>
        <v>7.3692182113776775E-2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2.8331178321599992E-2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233</v>
      </c>
      <c r="M583" s="7">
        <f t="shared" ca="1" si="158"/>
        <v>767</v>
      </c>
      <c r="N583" s="44">
        <f t="shared" ca="1" si="159"/>
        <v>10</v>
      </c>
      <c r="O583" s="94">
        <f t="shared" ca="1" si="160"/>
        <v>2.5256203850231054</v>
      </c>
      <c r="P583" s="94">
        <f t="shared" ca="1" si="161"/>
        <v>25.256203850231056</v>
      </c>
      <c r="Q583" s="94">
        <f t="shared" ca="1" si="162"/>
        <v>23.06124989151396</v>
      </c>
      <c r="R583" s="94">
        <f t="shared" ca="1" si="163"/>
        <v>2.4158726870872504</v>
      </c>
      <c r="S583" s="94">
        <f t="shared" ca="1" si="164"/>
        <v>2.5256203850231054</v>
      </c>
      <c r="T583" s="4">
        <f t="shared" ca="1" si="165"/>
        <v>0</v>
      </c>
      <c r="U583" s="46">
        <f t="shared" ca="1" si="166"/>
        <v>1434.2398284809851</v>
      </c>
      <c r="V583" s="4">
        <f t="shared" ca="1" si="167"/>
        <v>0</v>
      </c>
      <c r="W583" s="13">
        <f t="shared" ca="1" si="170"/>
        <v>17188.093576470743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2.8331178321599992E-2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220</v>
      </c>
      <c r="M584" s="7">
        <f t="shared" ca="1" si="158"/>
        <v>780</v>
      </c>
      <c r="N584" s="44">
        <f t="shared" ca="1" si="159"/>
        <v>10</v>
      </c>
      <c r="O584" s="94">
        <f t="shared" ca="1" si="160"/>
        <v>2.5256203850231054</v>
      </c>
      <c r="P584" s="94">
        <f t="shared" ca="1" si="161"/>
        <v>25.256203850231056</v>
      </c>
      <c r="Q584" s="94">
        <f t="shared" ca="1" si="162"/>
        <v>25.256203850231056</v>
      </c>
      <c r="R584" s="94">
        <f t="shared" ca="1" si="163"/>
        <v>2.5256203850231058</v>
      </c>
      <c r="S584" s="94">
        <f t="shared" ca="1" si="164"/>
        <v>2.5256203850231054</v>
      </c>
      <c r="T584" s="4">
        <f t="shared" ca="1" si="165"/>
        <v>0</v>
      </c>
      <c r="U584" s="46">
        <f t="shared" ca="1" si="166"/>
        <v>1421.2398284809851</v>
      </c>
      <c r="V584" s="4">
        <f t="shared" ca="1" si="167"/>
        <v>0</v>
      </c>
      <c r="W584" s="13">
        <f t="shared" ca="1" si="170"/>
        <v>15287.85472024143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2.8331178321599992E-2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207</v>
      </c>
      <c r="M585" s="7">
        <f t="shared" ca="1" si="158"/>
        <v>793</v>
      </c>
      <c r="N585" s="44">
        <f t="shared" ca="1" si="159"/>
        <v>10</v>
      </c>
      <c r="O585" s="94">
        <f t="shared" ca="1" si="160"/>
        <v>2.5256203850231054</v>
      </c>
      <c r="P585" s="94">
        <f t="shared" ca="1" si="161"/>
        <v>25.256203850231056</v>
      </c>
      <c r="Q585" s="94">
        <f t="shared" ca="1" si="162"/>
        <v>25.256203850231056</v>
      </c>
      <c r="R585" s="94">
        <f t="shared" ca="1" si="163"/>
        <v>2.5256203850231058</v>
      </c>
      <c r="S585" s="94">
        <f t="shared" ca="1" si="164"/>
        <v>2.5256203850231054</v>
      </c>
      <c r="T585" s="4">
        <f t="shared" ca="1" si="165"/>
        <v>0</v>
      </c>
      <c r="U585" s="46">
        <f t="shared" ca="1" si="166"/>
        <v>1408.2398284809851</v>
      </c>
      <c r="V585" s="4">
        <f t="shared" ca="1" si="167"/>
        <v>0</v>
      </c>
      <c r="W585" s="13">
        <f t="shared" ca="1" si="170"/>
        <v>13387.615864012118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2.8331178321599992E-2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194</v>
      </c>
      <c r="M586" s="7">
        <f t="shared" ca="1" si="158"/>
        <v>806</v>
      </c>
      <c r="N586" s="44">
        <f t="shared" ca="1" si="159"/>
        <v>10</v>
      </c>
      <c r="O586" s="94">
        <f t="shared" ca="1" si="160"/>
        <v>2.5256203850231054</v>
      </c>
      <c r="P586" s="94">
        <f t="shared" ca="1" si="161"/>
        <v>25.256203850231056</v>
      </c>
      <c r="Q586" s="94">
        <f t="shared" ca="1" si="162"/>
        <v>25.256203850231056</v>
      </c>
      <c r="R586" s="94">
        <f t="shared" ca="1" si="163"/>
        <v>2.5256203850231058</v>
      </c>
      <c r="S586" s="94">
        <f t="shared" ca="1" si="164"/>
        <v>2.5256203850231054</v>
      </c>
      <c r="T586" s="4">
        <f t="shared" ca="1" si="165"/>
        <v>0</v>
      </c>
      <c r="U586" s="46">
        <f t="shared" ca="1" si="166"/>
        <v>1395.2398284809851</v>
      </c>
      <c r="V586" s="4">
        <f t="shared" ca="1" si="167"/>
        <v>0</v>
      </c>
      <c r="W586" s="13">
        <f t="shared" ca="1" si="170"/>
        <v>11487.377007782805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2.8331178321599992E-2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181</v>
      </c>
      <c r="M587" s="7">
        <f t="shared" ca="1" si="158"/>
        <v>819</v>
      </c>
      <c r="N587" s="44">
        <f t="shared" ca="1" si="159"/>
        <v>10</v>
      </c>
      <c r="O587" s="94">
        <f t="shared" ca="1" si="160"/>
        <v>2.5256203850231054</v>
      </c>
      <c r="P587" s="94">
        <f t="shared" ca="1" si="161"/>
        <v>25.256203850231056</v>
      </c>
      <c r="Q587" s="94">
        <f t="shared" ca="1" si="162"/>
        <v>25.256203850231056</v>
      </c>
      <c r="R587" s="94">
        <f t="shared" ca="1" si="163"/>
        <v>2.5256203850231058</v>
      </c>
      <c r="S587" s="94">
        <f t="shared" ca="1" si="164"/>
        <v>2.5256203850231054</v>
      </c>
      <c r="T587" s="4">
        <f t="shared" ca="1" si="165"/>
        <v>0</v>
      </c>
      <c r="U587" s="46">
        <f t="shared" ca="1" si="166"/>
        <v>1382.2398284809851</v>
      </c>
      <c r="V587" s="4">
        <f t="shared" ca="1" si="167"/>
        <v>0</v>
      </c>
      <c r="W587" s="13">
        <f t="shared" ca="1" si="170"/>
        <v>9587.1381515534904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2.8331178321599992E-2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168</v>
      </c>
      <c r="M588" s="7">
        <f t="shared" ca="1" si="158"/>
        <v>832</v>
      </c>
      <c r="N588" s="44">
        <f t="shared" ca="1" si="159"/>
        <v>10</v>
      </c>
      <c r="O588" s="94">
        <f t="shared" ca="1" si="160"/>
        <v>2.5256203850231054</v>
      </c>
      <c r="P588" s="94">
        <f t="shared" ca="1" si="161"/>
        <v>25.256203850231056</v>
      </c>
      <c r="Q588" s="94">
        <f t="shared" ca="1" si="162"/>
        <v>25.256203850231056</v>
      </c>
      <c r="R588" s="94">
        <f t="shared" ca="1" si="163"/>
        <v>2.5256203850231058</v>
      </c>
      <c r="S588" s="94">
        <f t="shared" ca="1" si="164"/>
        <v>2.5256203850231054</v>
      </c>
      <c r="T588" s="4">
        <f t="shared" ca="1" si="165"/>
        <v>0</v>
      </c>
      <c r="U588" s="46">
        <f t="shared" ca="1" si="166"/>
        <v>1369.2398284809851</v>
      </c>
      <c r="V588" s="4">
        <f t="shared" ca="1" si="167"/>
        <v>0</v>
      </c>
      <c r="W588" s="13">
        <f t="shared" ca="1" si="170"/>
        <v>7686.8992953241768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2.8331178321599992E-2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2.6379018479350144E-2</v>
      </c>
      <c r="L589" s="13">
        <f t="shared" ca="1" si="157"/>
        <v>155</v>
      </c>
      <c r="M589" s="7">
        <f t="shared" ca="1" si="158"/>
        <v>845</v>
      </c>
      <c r="N589" s="44">
        <f t="shared" ca="1" si="159"/>
        <v>11</v>
      </c>
      <c r="O589" s="94">
        <f t="shared" ca="1" si="160"/>
        <v>2.762784528735815</v>
      </c>
      <c r="P589" s="94">
        <f t="shared" ca="1" si="161"/>
        <v>26.204860425081897</v>
      </c>
      <c r="Q589" s="94">
        <f t="shared" ca="1" si="162"/>
        <v>25.256203850231056</v>
      </c>
      <c r="R589" s="94">
        <f t="shared" ca="1" si="163"/>
        <v>2.5730532137656477</v>
      </c>
      <c r="S589" s="94">
        <f t="shared" ca="1" si="164"/>
        <v>2.762784528735815</v>
      </c>
      <c r="T589" s="4">
        <f t="shared" ca="1" si="165"/>
        <v>7.2879544137984739E-2</v>
      </c>
      <c r="U589" s="46">
        <f t="shared" ca="1" si="166"/>
        <v>1450.3993657201947</v>
      </c>
      <c r="V589" s="4">
        <f t="shared" ca="1" si="167"/>
        <v>38.260111670770748</v>
      </c>
      <c r="W589" s="13">
        <f t="shared" ca="1" si="170"/>
        <v>5786.6604390948632</v>
      </c>
      <c r="X589" s="4">
        <f t="shared" ca="1" si="168"/>
        <v>152.64642265660783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2.8331178321599992E-2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2.6645473211464816E-4</v>
      </c>
      <c r="L590" s="13">
        <f t="shared" ca="1" si="157"/>
        <v>142</v>
      </c>
      <c r="M590" s="7">
        <f t="shared" ca="1" si="158"/>
        <v>858</v>
      </c>
      <c r="N590" s="44">
        <f t="shared" ca="1" si="159"/>
        <v>11</v>
      </c>
      <c r="O590" s="94">
        <f t="shared" ca="1" si="160"/>
        <v>2.762784528735815</v>
      </c>
      <c r="P590" s="94">
        <f t="shared" ca="1" si="161"/>
        <v>27.627845287358145</v>
      </c>
      <c r="Q590" s="94">
        <f t="shared" ca="1" si="162"/>
        <v>26.916352856220023</v>
      </c>
      <c r="R590" s="94">
        <f t="shared" ca="1" si="163"/>
        <v>2.7272099071789087</v>
      </c>
      <c r="S590" s="94">
        <f t="shared" ca="1" si="164"/>
        <v>2.762784528735815</v>
      </c>
      <c r="T590" s="4">
        <f t="shared" ca="1" si="165"/>
        <v>7.3615701149479609E-4</v>
      </c>
      <c r="U590" s="46">
        <f t="shared" ca="1" si="166"/>
        <v>1437.3993657201947</v>
      </c>
      <c r="V590" s="4">
        <f t="shared" ca="1" si="167"/>
        <v>0.38300186293473965</v>
      </c>
      <c r="W590" s="13">
        <f t="shared" ca="1" si="170"/>
        <v>3886.4215828655497</v>
      </c>
      <c r="X590" s="4">
        <f t="shared" ca="1" si="168"/>
        <v>1.0355554217470269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2.8331178321599992E-2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162</v>
      </c>
      <c r="M591" s="7">
        <f t="shared" ca="1" si="158"/>
        <v>838</v>
      </c>
      <c r="N591" s="44">
        <f t="shared" ca="1" si="159"/>
        <v>10</v>
      </c>
      <c r="O591" s="94">
        <f t="shared" ca="1" si="160"/>
        <v>2.5256203850231054</v>
      </c>
      <c r="P591" s="94">
        <f t="shared" ca="1" si="161"/>
        <v>25.256203850231056</v>
      </c>
      <c r="Q591" s="94">
        <f t="shared" ca="1" si="162"/>
        <v>25.256203850231056</v>
      </c>
      <c r="R591" s="94">
        <f t="shared" ca="1" si="163"/>
        <v>2.5256203850231058</v>
      </c>
      <c r="S591" s="94">
        <f t="shared" ca="1" si="164"/>
        <v>2.5256203850231054</v>
      </c>
      <c r="T591" s="4">
        <f t="shared" ca="1" si="165"/>
        <v>0</v>
      </c>
      <c r="U591" s="46">
        <f t="shared" ca="1" si="166"/>
        <v>1363.2398284809851</v>
      </c>
      <c r="V591" s="4">
        <f t="shared" ca="1" si="167"/>
        <v>0</v>
      </c>
      <c r="W591" s="13">
        <f t="shared" ca="1" si="170"/>
        <v>15771.982506703302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2.8331178321599992E-2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149</v>
      </c>
      <c r="M592" s="7">
        <f t="shared" ca="1" si="158"/>
        <v>851</v>
      </c>
      <c r="N592" s="44">
        <f t="shared" ca="1" si="159"/>
        <v>11</v>
      </c>
      <c r="O592" s="94">
        <f t="shared" ca="1" si="160"/>
        <v>2.762784528735815</v>
      </c>
      <c r="P592" s="94">
        <f t="shared" ca="1" si="161"/>
        <v>27.627845287358145</v>
      </c>
      <c r="Q592" s="94">
        <f t="shared" ca="1" si="162"/>
        <v>25.256203850231056</v>
      </c>
      <c r="R592" s="94">
        <f t="shared" ca="1" si="163"/>
        <v>2.64420245687946</v>
      </c>
      <c r="S592" s="94">
        <f t="shared" ca="1" si="164"/>
        <v>2.762784528735815</v>
      </c>
      <c r="T592" s="4">
        <f t="shared" ca="1" si="165"/>
        <v>0</v>
      </c>
      <c r="U592" s="46">
        <f t="shared" ca="1" si="166"/>
        <v>1444.3993657201947</v>
      </c>
      <c r="V592" s="4">
        <f t="shared" ca="1" si="167"/>
        <v>0</v>
      </c>
      <c r="W592" s="13">
        <f t="shared" ca="1" si="170"/>
        <v>13871.743650473989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2.8331178321599992E-2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136</v>
      </c>
      <c r="M593" s="7">
        <f t="shared" ca="1" si="158"/>
        <v>864</v>
      </c>
      <c r="N593" s="44">
        <f t="shared" ca="1" si="159"/>
        <v>11</v>
      </c>
      <c r="O593" s="94">
        <f t="shared" ca="1" si="160"/>
        <v>2.762784528735815</v>
      </c>
      <c r="P593" s="94">
        <f t="shared" ca="1" si="161"/>
        <v>27.627845287358145</v>
      </c>
      <c r="Q593" s="94">
        <f t="shared" ca="1" si="162"/>
        <v>27.627845287358145</v>
      </c>
      <c r="R593" s="94">
        <f t="shared" ca="1" si="163"/>
        <v>2.7627845287358146</v>
      </c>
      <c r="S593" s="94">
        <f t="shared" ca="1" si="164"/>
        <v>2.762784528735815</v>
      </c>
      <c r="T593" s="4">
        <f t="shared" ca="1" si="165"/>
        <v>0</v>
      </c>
      <c r="U593" s="46">
        <f t="shared" ca="1" si="166"/>
        <v>1431.3993657201947</v>
      </c>
      <c r="V593" s="4">
        <f t="shared" ca="1" si="167"/>
        <v>0</v>
      </c>
      <c r="W593" s="13">
        <f t="shared" ca="1" si="170"/>
        <v>11971.504794244674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2.8331178321599992E-2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123</v>
      </c>
      <c r="M594" s="7">
        <f t="shared" ca="1" si="158"/>
        <v>877</v>
      </c>
      <c r="N594" s="44">
        <f t="shared" ca="1" si="159"/>
        <v>11</v>
      </c>
      <c r="O594" s="94">
        <f t="shared" ca="1" si="160"/>
        <v>2.762784528735815</v>
      </c>
      <c r="P594" s="94">
        <f t="shared" ca="1" si="161"/>
        <v>27.627845287358145</v>
      </c>
      <c r="Q594" s="94">
        <f t="shared" ca="1" si="162"/>
        <v>27.627845287358145</v>
      </c>
      <c r="R594" s="94">
        <f t="shared" ca="1" si="163"/>
        <v>2.7627845287358146</v>
      </c>
      <c r="S594" s="94">
        <f t="shared" ca="1" si="164"/>
        <v>2.762784528735815</v>
      </c>
      <c r="T594" s="4">
        <f t="shared" ca="1" si="165"/>
        <v>0</v>
      </c>
      <c r="U594" s="46">
        <f t="shared" ca="1" si="166"/>
        <v>1418.3993657201947</v>
      </c>
      <c r="V594" s="4">
        <f t="shared" ca="1" si="167"/>
        <v>0</v>
      </c>
      <c r="W594" s="13">
        <f t="shared" ca="1" si="170"/>
        <v>10071.265938015362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2.8331178321599992E-2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110</v>
      </c>
      <c r="M595" s="7">
        <f t="shared" ca="1" si="158"/>
        <v>890</v>
      </c>
      <c r="N595" s="44">
        <f t="shared" ca="1" si="159"/>
        <v>11</v>
      </c>
      <c r="O595" s="94">
        <f t="shared" ca="1" si="160"/>
        <v>2.762784528735815</v>
      </c>
      <c r="P595" s="94">
        <f t="shared" ca="1" si="161"/>
        <v>27.627845287358145</v>
      </c>
      <c r="Q595" s="94">
        <f t="shared" ca="1" si="162"/>
        <v>27.627845287358145</v>
      </c>
      <c r="R595" s="94">
        <f t="shared" ca="1" si="163"/>
        <v>2.7627845287358146</v>
      </c>
      <c r="S595" s="94">
        <f t="shared" ca="1" si="164"/>
        <v>2.762784528735815</v>
      </c>
      <c r="T595" s="4">
        <f t="shared" ca="1" si="165"/>
        <v>0</v>
      </c>
      <c r="U595" s="46">
        <f t="shared" ca="1" si="166"/>
        <v>1405.3993657201947</v>
      </c>
      <c r="V595" s="4">
        <f t="shared" ca="1" si="167"/>
        <v>0</v>
      </c>
      <c r="W595" s="13">
        <f t="shared" ca="1" si="170"/>
        <v>8171.0270817860483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2.8331178321599992E-2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97</v>
      </c>
      <c r="M596" s="7">
        <f t="shared" ca="1" si="158"/>
        <v>903</v>
      </c>
      <c r="N596" s="44">
        <f t="shared" ca="1" si="159"/>
        <v>11</v>
      </c>
      <c r="O596" s="94">
        <f t="shared" ca="1" si="160"/>
        <v>2.762784528735815</v>
      </c>
      <c r="P596" s="94">
        <f t="shared" ca="1" si="161"/>
        <v>27.627845287358145</v>
      </c>
      <c r="Q596" s="94">
        <f t="shared" ca="1" si="162"/>
        <v>27.627845287358145</v>
      </c>
      <c r="R596" s="94">
        <f t="shared" ca="1" si="163"/>
        <v>2.7627845287358146</v>
      </c>
      <c r="S596" s="94">
        <f t="shared" ca="1" si="164"/>
        <v>2.762784528735815</v>
      </c>
      <c r="T596" s="4">
        <f t="shared" ca="1" si="165"/>
        <v>0</v>
      </c>
      <c r="U596" s="46">
        <f t="shared" ca="1" si="166"/>
        <v>1392.3993657201947</v>
      </c>
      <c r="V596" s="4">
        <f t="shared" ca="1" si="167"/>
        <v>0</v>
      </c>
      <c r="W596" s="13">
        <f t="shared" ca="1" si="170"/>
        <v>6270.7882255567347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2.8331178321599992E-2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2.6645473211464816E-4</v>
      </c>
      <c r="L597" s="13">
        <f t="shared" ca="1" si="157"/>
        <v>84</v>
      </c>
      <c r="M597" s="7">
        <f t="shared" ca="1" si="158"/>
        <v>916</v>
      </c>
      <c r="N597" s="44">
        <f t="shared" ca="1" si="159"/>
        <v>11</v>
      </c>
      <c r="O597" s="94">
        <f t="shared" ca="1" si="160"/>
        <v>2.762784528735815</v>
      </c>
      <c r="P597" s="94">
        <f t="shared" ca="1" si="161"/>
        <v>27.627845287358145</v>
      </c>
      <c r="Q597" s="94">
        <f t="shared" ca="1" si="162"/>
        <v>27.627845287358145</v>
      </c>
      <c r="R597" s="94">
        <f t="shared" ca="1" si="163"/>
        <v>2.7627845287358146</v>
      </c>
      <c r="S597" s="94">
        <f t="shared" ca="1" si="164"/>
        <v>2.762784528735815</v>
      </c>
      <c r="T597" s="4">
        <f t="shared" ca="1" si="165"/>
        <v>7.3615701149479609E-4</v>
      </c>
      <c r="U597" s="46">
        <f t="shared" ca="1" si="166"/>
        <v>1379.3993657201947</v>
      </c>
      <c r="V597" s="4">
        <f t="shared" ca="1" si="167"/>
        <v>0.36754748847209007</v>
      </c>
      <c r="W597" s="13">
        <f t="shared" ca="1" si="170"/>
        <v>4370.5493693274211</v>
      </c>
      <c r="X597" s="4">
        <f t="shared" ca="1" si="168"/>
        <v>1.1645535613979825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2.8331178321599992E-2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2.6914619405520042E-6</v>
      </c>
      <c r="L598" s="13">
        <f t="shared" ca="1" si="157"/>
        <v>71</v>
      </c>
      <c r="M598" s="7">
        <f t="shared" ca="1" si="158"/>
        <v>929</v>
      </c>
      <c r="N598" s="44">
        <f t="shared" ca="1" si="159"/>
        <v>12</v>
      </c>
      <c r="O598" s="94">
        <f t="shared" ca="1" si="160"/>
        <v>2.9830819481114386</v>
      </c>
      <c r="P598" s="94">
        <f t="shared" ca="1" si="161"/>
        <v>28.509034964860639</v>
      </c>
      <c r="Q598" s="94">
        <f t="shared" ca="1" si="162"/>
        <v>27.627845287358145</v>
      </c>
      <c r="R598" s="94">
        <f t="shared" ca="1" si="163"/>
        <v>2.8068440126109393</v>
      </c>
      <c r="S598" s="94">
        <f t="shared" ca="1" si="164"/>
        <v>2.9830819481114386</v>
      </c>
      <c r="T598" s="4">
        <f t="shared" ca="1" si="165"/>
        <v>8.0288515288896656E-6</v>
      </c>
      <c r="U598" s="46">
        <f t="shared" ca="1" si="166"/>
        <v>1453.8624313365897</v>
      </c>
      <c r="V598" s="4">
        <f t="shared" ca="1" si="167"/>
        <v>3.9130154007408326E-3</v>
      </c>
      <c r="W598" s="13">
        <f t="shared" ca="1" si="170"/>
        <v>2470.3105130981075</v>
      </c>
      <c r="X598" s="4">
        <f t="shared" ca="1" si="168"/>
        <v>6.6487467273490496E-3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2.8331178321599992E-2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162</v>
      </c>
      <c r="M599" s="7">
        <f t="shared" ca="1" si="158"/>
        <v>838</v>
      </c>
      <c r="N599" s="44">
        <f t="shared" ca="1" si="159"/>
        <v>10</v>
      </c>
      <c r="O599" s="94">
        <f t="shared" ca="1" si="160"/>
        <v>2.5256203850231054</v>
      </c>
      <c r="P599" s="94">
        <f t="shared" ca="1" si="161"/>
        <v>25.256203850231056</v>
      </c>
      <c r="Q599" s="94">
        <f t="shared" ca="1" si="162"/>
        <v>25.256203850231056</v>
      </c>
      <c r="R599" s="94">
        <f t="shared" ca="1" si="163"/>
        <v>2.5256203850231058</v>
      </c>
      <c r="S599" s="94">
        <f t="shared" ca="1" si="164"/>
        <v>2.5256203850231054</v>
      </c>
      <c r="T599" s="4">
        <f t="shared" ca="1" si="165"/>
        <v>0</v>
      </c>
      <c r="U599" s="46">
        <f t="shared" ca="1" si="166"/>
        <v>1363.2398284809851</v>
      </c>
      <c r="V599" s="4">
        <f t="shared" ca="1" si="167"/>
        <v>0</v>
      </c>
      <c r="W599" s="13">
        <f t="shared" ca="1" si="170"/>
        <v>14717.783063372635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2.8331178321599992E-2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149</v>
      </c>
      <c r="M600" s="7">
        <f t="shared" ca="1" si="158"/>
        <v>851</v>
      </c>
      <c r="N600" s="44">
        <f t="shared" ca="1" si="159"/>
        <v>11</v>
      </c>
      <c r="O600" s="94">
        <f t="shared" ca="1" si="160"/>
        <v>2.762784528735815</v>
      </c>
      <c r="P600" s="94">
        <f t="shared" ca="1" si="161"/>
        <v>27.627845287358145</v>
      </c>
      <c r="Q600" s="94">
        <f t="shared" ca="1" si="162"/>
        <v>25.256203850231056</v>
      </c>
      <c r="R600" s="94">
        <f t="shared" ca="1" si="163"/>
        <v>2.64420245687946</v>
      </c>
      <c r="S600" s="94">
        <f t="shared" ca="1" si="164"/>
        <v>2.762784528735815</v>
      </c>
      <c r="T600" s="4">
        <f t="shared" ca="1" si="165"/>
        <v>0</v>
      </c>
      <c r="U600" s="46">
        <f t="shared" ca="1" si="166"/>
        <v>1444.3993657201947</v>
      </c>
      <c r="V600" s="4">
        <f t="shared" ca="1" si="167"/>
        <v>0</v>
      </c>
      <c r="W600" s="13">
        <f t="shared" ca="1" si="170"/>
        <v>12817.544207143323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2.8331178321599992E-2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136</v>
      </c>
      <c r="M601" s="7">
        <f t="shared" ca="1" si="158"/>
        <v>864</v>
      </c>
      <c r="N601" s="44">
        <f t="shared" ca="1" si="159"/>
        <v>11</v>
      </c>
      <c r="O601" s="94">
        <f t="shared" ca="1" si="160"/>
        <v>2.762784528735815</v>
      </c>
      <c r="P601" s="94">
        <f t="shared" ca="1" si="161"/>
        <v>27.627845287358145</v>
      </c>
      <c r="Q601" s="94">
        <f t="shared" ca="1" si="162"/>
        <v>27.627845287358145</v>
      </c>
      <c r="R601" s="94">
        <f t="shared" ca="1" si="163"/>
        <v>2.7627845287358146</v>
      </c>
      <c r="S601" s="94">
        <f t="shared" ca="1" si="164"/>
        <v>2.762784528735815</v>
      </c>
      <c r="T601" s="4">
        <f t="shared" ca="1" si="165"/>
        <v>0</v>
      </c>
      <c r="U601" s="46">
        <f t="shared" ca="1" si="166"/>
        <v>1431.3993657201947</v>
      </c>
      <c r="V601" s="4">
        <f t="shared" ca="1" si="167"/>
        <v>0</v>
      </c>
      <c r="W601" s="13">
        <f t="shared" ca="1" si="170"/>
        <v>10917.305350914008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2.8331178321599992E-2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123</v>
      </c>
      <c r="M602" s="7">
        <f t="shared" ca="1" si="158"/>
        <v>877</v>
      </c>
      <c r="N602" s="44">
        <f t="shared" ca="1" si="159"/>
        <v>11</v>
      </c>
      <c r="O602" s="94">
        <f t="shared" ca="1" si="160"/>
        <v>2.762784528735815</v>
      </c>
      <c r="P602" s="94">
        <f t="shared" ca="1" si="161"/>
        <v>27.627845287358145</v>
      </c>
      <c r="Q602" s="94">
        <f t="shared" ca="1" si="162"/>
        <v>27.627845287358145</v>
      </c>
      <c r="R602" s="94">
        <f t="shared" ca="1" si="163"/>
        <v>2.7627845287358146</v>
      </c>
      <c r="S602" s="94">
        <f t="shared" ca="1" si="164"/>
        <v>2.762784528735815</v>
      </c>
      <c r="T602" s="4">
        <f t="shared" ca="1" si="165"/>
        <v>0</v>
      </c>
      <c r="U602" s="46">
        <f t="shared" ca="1" si="166"/>
        <v>1418.3993657201947</v>
      </c>
      <c r="V602" s="4">
        <f t="shared" ca="1" si="167"/>
        <v>0</v>
      </c>
      <c r="W602" s="13">
        <f t="shared" ca="1" si="170"/>
        <v>9017.0664946846955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2.8331178321599992E-2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110</v>
      </c>
      <c r="M603" s="7">
        <f t="shared" ca="1" si="158"/>
        <v>890</v>
      </c>
      <c r="N603" s="44">
        <f t="shared" ca="1" si="159"/>
        <v>11</v>
      </c>
      <c r="O603" s="94">
        <f t="shared" ca="1" si="160"/>
        <v>2.762784528735815</v>
      </c>
      <c r="P603" s="94">
        <f t="shared" ca="1" si="161"/>
        <v>27.627845287358145</v>
      </c>
      <c r="Q603" s="94">
        <f t="shared" ca="1" si="162"/>
        <v>27.627845287358145</v>
      </c>
      <c r="R603" s="94">
        <f t="shared" ca="1" si="163"/>
        <v>2.7627845287358146</v>
      </c>
      <c r="S603" s="94">
        <f t="shared" ca="1" si="164"/>
        <v>2.762784528735815</v>
      </c>
      <c r="T603" s="4">
        <f t="shared" ca="1" si="165"/>
        <v>0</v>
      </c>
      <c r="U603" s="46">
        <f t="shared" ca="1" si="166"/>
        <v>1405.3993657201947</v>
      </c>
      <c r="V603" s="4">
        <f t="shared" ca="1" si="167"/>
        <v>0</v>
      </c>
      <c r="W603" s="13">
        <f t="shared" ca="1" si="170"/>
        <v>7116.8276384553828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2.8331178321599992E-2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97</v>
      </c>
      <c r="M604" s="7">
        <f t="shared" ca="1" si="158"/>
        <v>903</v>
      </c>
      <c r="N604" s="44">
        <f t="shared" ca="1" si="159"/>
        <v>11</v>
      </c>
      <c r="O604" s="94">
        <f t="shared" ca="1" si="160"/>
        <v>2.762784528735815</v>
      </c>
      <c r="P604" s="94">
        <f t="shared" ca="1" si="161"/>
        <v>27.627845287358145</v>
      </c>
      <c r="Q604" s="94">
        <f t="shared" ca="1" si="162"/>
        <v>27.627845287358145</v>
      </c>
      <c r="R604" s="94">
        <f t="shared" ca="1" si="163"/>
        <v>2.7627845287358146</v>
      </c>
      <c r="S604" s="94">
        <f t="shared" ca="1" si="164"/>
        <v>2.762784528735815</v>
      </c>
      <c r="T604" s="4">
        <f t="shared" ca="1" si="165"/>
        <v>0</v>
      </c>
      <c r="U604" s="46">
        <f t="shared" ca="1" si="166"/>
        <v>1392.3993657201947</v>
      </c>
      <c r="V604" s="4">
        <f t="shared" ca="1" si="167"/>
        <v>0</v>
      </c>
      <c r="W604" s="13">
        <f t="shared" ca="1" si="170"/>
        <v>5216.5887822260693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2.8331178321599992E-2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1.3883693936500075E-3</v>
      </c>
      <c r="L605" s="13">
        <f t="shared" ca="1" si="157"/>
        <v>84</v>
      </c>
      <c r="M605" s="7">
        <f t="shared" ca="1" si="158"/>
        <v>916</v>
      </c>
      <c r="N605" s="44">
        <f t="shared" ca="1" si="159"/>
        <v>11</v>
      </c>
      <c r="O605" s="94">
        <f t="shared" ca="1" si="160"/>
        <v>2.762784528735815</v>
      </c>
      <c r="P605" s="94">
        <f t="shared" ca="1" si="161"/>
        <v>27.627845287358145</v>
      </c>
      <c r="Q605" s="94">
        <f t="shared" ca="1" si="162"/>
        <v>27.627845287358145</v>
      </c>
      <c r="R605" s="94">
        <f t="shared" ca="1" si="163"/>
        <v>2.7627845287358146</v>
      </c>
      <c r="S605" s="94">
        <f t="shared" ca="1" si="164"/>
        <v>2.762784528735815</v>
      </c>
      <c r="T605" s="4">
        <f t="shared" ca="1" si="165"/>
        <v>3.8357654809465652E-3</v>
      </c>
      <c r="U605" s="46">
        <f t="shared" ca="1" si="166"/>
        <v>1379.3993657201947</v>
      </c>
      <c r="V605" s="4">
        <f t="shared" ca="1" si="167"/>
        <v>1.9151158609861518</v>
      </c>
      <c r="W605" s="13">
        <f t="shared" ca="1" si="170"/>
        <v>3316.3499259967557</v>
      </c>
      <c r="X605" s="4">
        <f t="shared" ca="1" si="168"/>
        <v>4.6043187358873627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2.8331178321599992E-2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1.4023933269192009E-5</v>
      </c>
      <c r="L606" s="13">
        <f t="shared" ca="1" si="157"/>
        <v>71</v>
      </c>
      <c r="M606" s="7">
        <f t="shared" ca="1" si="158"/>
        <v>929</v>
      </c>
      <c r="N606" s="44">
        <f t="shared" ca="1" si="159"/>
        <v>12</v>
      </c>
      <c r="O606" s="94">
        <f t="shared" ca="1" si="160"/>
        <v>2.9830819481114386</v>
      </c>
      <c r="P606" s="94">
        <f t="shared" ca="1" si="161"/>
        <v>28.509034964860639</v>
      </c>
      <c r="Q606" s="94">
        <f t="shared" ca="1" si="162"/>
        <v>27.627845287358145</v>
      </c>
      <c r="R606" s="94">
        <f t="shared" ca="1" si="163"/>
        <v>2.8068440126109393</v>
      </c>
      <c r="S606" s="94">
        <f t="shared" ca="1" si="164"/>
        <v>2.9830819481114386</v>
      </c>
      <c r="T606" s="4">
        <f t="shared" ca="1" si="165"/>
        <v>4.1834542176846116E-5</v>
      </c>
      <c r="U606" s="46">
        <f t="shared" ca="1" si="166"/>
        <v>1453.8624313365897</v>
      </c>
      <c r="V606" s="4">
        <f t="shared" ca="1" si="167"/>
        <v>2.0388869719649583E-2</v>
      </c>
      <c r="W606" s="13">
        <f t="shared" ca="1" si="170"/>
        <v>1416.1110697674419</v>
      </c>
      <c r="X606" s="4">
        <f t="shared" ca="1" si="168"/>
        <v>1.9859447144182713E-2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2.8331178321599992E-2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2.762784528735815</v>
      </c>
      <c r="P607" s="94">
        <f t="shared" ca="1" si="161"/>
        <v>27.627845287358145</v>
      </c>
      <c r="Q607" s="94">
        <f t="shared" ca="1" si="162"/>
        <v>27.627845287358145</v>
      </c>
      <c r="R607" s="94">
        <f t="shared" ca="1" si="163"/>
        <v>2.7627845287358146</v>
      </c>
      <c r="S607" s="94">
        <f t="shared" ca="1" si="164"/>
        <v>2.762784528735815</v>
      </c>
      <c r="T607" s="4">
        <f t="shared" ca="1" si="165"/>
        <v>0</v>
      </c>
      <c r="U607" s="46">
        <f t="shared" ca="1" si="166"/>
        <v>1386.3993657201947</v>
      </c>
      <c r="V607" s="4">
        <f t="shared" ca="1" si="167"/>
        <v>0</v>
      </c>
      <c r="W607" s="13">
        <f t="shared" ca="1" si="170"/>
        <v>13301.671993605194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2.8331178321599992E-2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2.762784528735815</v>
      </c>
      <c r="P608" s="94">
        <f t="shared" ca="1" si="161"/>
        <v>27.627845287358145</v>
      </c>
      <c r="Q608" s="94">
        <f t="shared" ca="1" si="162"/>
        <v>27.627845287358145</v>
      </c>
      <c r="R608" s="94">
        <f t="shared" ca="1" si="163"/>
        <v>2.7627845287358146</v>
      </c>
      <c r="S608" s="94">
        <f t="shared" ca="1" si="164"/>
        <v>2.762784528735815</v>
      </c>
      <c r="T608" s="4">
        <f t="shared" ca="1" si="165"/>
        <v>0</v>
      </c>
      <c r="U608" s="46">
        <f t="shared" ca="1" si="166"/>
        <v>1373.3993657201947</v>
      </c>
      <c r="V608" s="4">
        <f t="shared" ca="1" si="167"/>
        <v>0</v>
      </c>
      <c r="W608" s="13">
        <f t="shared" ca="1" si="170"/>
        <v>11401.433137375881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2.8331178321599992E-2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12</v>
      </c>
      <c r="O609" s="94">
        <f t="shared" ca="1" si="160"/>
        <v>2.9830819481114386</v>
      </c>
      <c r="P609" s="94">
        <f t="shared" ca="1" si="161"/>
        <v>29.830819481114389</v>
      </c>
      <c r="Q609" s="94">
        <f t="shared" ca="1" si="162"/>
        <v>27.627845287358145</v>
      </c>
      <c r="R609" s="94">
        <f t="shared" ca="1" si="163"/>
        <v>2.8729332384236264</v>
      </c>
      <c r="S609" s="94">
        <f t="shared" ca="1" si="164"/>
        <v>2.9830819481114386</v>
      </c>
      <c r="T609" s="4">
        <f t="shared" ca="1" si="165"/>
        <v>0</v>
      </c>
      <c r="U609" s="46">
        <f t="shared" ca="1" si="166"/>
        <v>1447.8624313365897</v>
      </c>
      <c r="V609" s="4">
        <f t="shared" ca="1" si="167"/>
        <v>0</v>
      </c>
      <c r="W609" s="13">
        <f t="shared" ca="1" si="170"/>
        <v>9501.1942811465669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2.8331178321599992E-2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12</v>
      </c>
      <c r="O610" s="94">
        <f t="shared" ca="1" si="160"/>
        <v>2.9830819481114386</v>
      </c>
      <c r="P610" s="94">
        <f t="shared" ca="1" si="161"/>
        <v>29.830819481114389</v>
      </c>
      <c r="Q610" s="94">
        <f t="shared" ca="1" si="162"/>
        <v>29.830819481114389</v>
      </c>
      <c r="R610" s="94">
        <f t="shared" ca="1" si="163"/>
        <v>2.983081948111439</v>
      </c>
      <c r="S610" s="94">
        <f t="shared" ca="1" si="164"/>
        <v>2.9830819481114386</v>
      </c>
      <c r="T610" s="4">
        <f t="shared" ca="1" si="165"/>
        <v>0</v>
      </c>
      <c r="U610" s="46">
        <f t="shared" ca="1" si="166"/>
        <v>1434.8624313365897</v>
      </c>
      <c r="V610" s="4">
        <f t="shared" ca="1" si="167"/>
        <v>0</v>
      </c>
      <c r="W610" s="13">
        <f t="shared" ca="1" si="170"/>
        <v>7600.9554249172543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2.8331178321599992E-2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12</v>
      </c>
      <c r="O611" s="94">
        <f t="shared" ca="1" si="160"/>
        <v>2.9830819481114386</v>
      </c>
      <c r="P611" s="94">
        <f t="shared" ca="1" si="161"/>
        <v>29.830819481114389</v>
      </c>
      <c r="Q611" s="94">
        <f t="shared" ca="1" si="162"/>
        <v>29.830819481114389</v>
      </c>
      <c r="R611" s="94">
        <f t="shared" ca="1" si="163"/>
        <v>2.983081948111439</v>
      </c>
      <c r="S611" s="94">
        <f t="shared" ca="1" si="164"/>
        <v>2.9830819481114386</v>
      </c>
      <c r="T611" s="4">
        <f t="shared" ca="1" si="165"/>
        <v>0</v>
      </c>
      <c r="U611" s="46">
        <f t="shared" ca="1" si="166"/>
        <v>1421.8624313365897</v>
      </c>
      <c r="V611" s="4">
        <f t="shared" ca="1" si="167"/>
        <v>0</v>
      </c>
      <c r="W611" s="13">
        <f t="shared" ca="1" si="170"/>
        <v>5700.7165686879407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2.8331178321599992E-2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12</v>
      </c>
      <c r="O612" s="94">
        <f t="shared" ca="1" si="160"/>
        <v>2.9830819481114386</v>
      </c>
      <c r="P612" s="94">
        <f t="shared" ca="1" si="161"/>
        <v>29.830819481114389</v>
      </c>
      <c r="Q612" s="94">
        <f t="shared" ca="1" si="162"/>
        <v>29.830819481114389</v>
      </c>
      <c r="R612" s="94">
        <f t="shared" ca="1" si="163"/>
        <v>2.983081948111439</v>
      </c>
      <c r="S612" s="94">
        <f t="shared" ca="1" si="164"/>
        <v>2.9830819481114386</v>
      </c>
      <c r="T612" s="4">
        <f t="shared" ca="1" si="165"/>
        <v>0</v>
      </c>
      <c r="U612" s="46">
        <f t="shared" ca="1" si="166"/>
        <v>1408.8624313365897</v>
      </c>
      <c r="V612" s="4">
        <f t="shared" ca="1" si="167"/>
        <v>0</v>
      </c>
      <c r="W612" s="13">
        <f t="shared" ca="1" si="170"/>
        <v>3800.4777124586271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2.8331178321599992E-2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1.4023933269192009E-5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2.9830819481114386</v>
      </c>
      <c r="P613" s="94">
        <f t="shared" ca="1" si="161"/>
        <v>29.830819481114389</v>
      </c>
      <c r="Q613" s="94">
        <f t="shared" ca="1" si="162"/>
        <v>29.830819481114389</v>
      </c>
      <c r="R613" s="94">
        <f t="shared" ca="1" si="163"/>
        <v>2.983081948111439</v>
      </c>
      <c r="S613" s="94">
        <f t="shared" ca="1" si="164"/>
        <v>2.9830819481114386</v>
      </c>
      <c r="T613" s="4">
        <f t="shared" ca="1" si="165"/>
        <v>4.1834542176846116E-5</v>
      </c>
      <c r="U613" s="46">
        <f t="shared" ca="1" si="166"/>
        <v>1395.8624313365897</v>
      </c>
      <c r="V613" s="4">
        <f t="shared" ca="1" si="167"/>
        <v>1.9575481590036446E-2</v>
      </c>
      <c r="W613" s="13">
        <f t="shared" ca="1" si="170"/>
        <v>1900.2388562293136</v>
      </c>
      <c r="X613" s="4">
        <f t="shared" ca="1" si="168"/>
        <v>2.6648822915285642E-2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2.8331178321599992E-2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1.4165589160800021E-7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2.9830819481114386</v>
      </c>
      <c r="P614" s="94">
        <f t="shared" ca="1" si="161"/>
        <v>29.830819481114389</v>
      </c>
      <c r="Q614" s="94">
        <f t="shared" ca="1" si="162"/>
        <v>29.830819481114389</v>
      </c>
      <c r="R614" s="94">
        <f t="shared" ca="1" si="163"/>
        <v>2.983081948111439</v>
      </c>
      <c r="S614" s="94">
        <f t="shared" ca="1" si="164"/>
        <v>2.9830819481114386</v>
      </c>
      <c r="T614" s="4">
        <f t="shared" ca="1" si="165"/>
        <v>4.2257113309945605E-7</v>
      </c>
      <c r="U614" s="46">
        <f t="shared" ca="1" si="166"/>
        <v>1382.8624313365897</v>
      </c>
      <c r="V614" s="4">
        <f t="shared" ca="1" si="167"/>
        <v>1.9589061068219158E-4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6.9499283039999998E-2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233</v>
      </c>
      <c r="M615" s="7">
        <f t="shared" ref="M615:M678" ca="1" si="178">MAX(Set2MinTP-(L615+Set2Regain), 0)</f>
        <v>767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2.5256203850231054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25.256203850231056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23.06124989151396</v>
      </c>
      <c r="R615" s="94">
        <f t="shared" ref="R615:R678" ca="1" si="183">(P615+Q615)/20</f>
        <v>2.4158726870872504</v>
      </c>
      <c r="S615" s="94">
        <f t="shared" ref="S615:S678" ca="1" si="184">R615*Set2ConserveTP + O615*(1-Set2ConserveTP)</f>
        <v>2.5256203850231054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1434.2398284809851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17188.093576470743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6.9499283039999998E-2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220</v>
      </c>
      <c r="M616" s="7">
        <f t="shared" ca="1" si="178"/>
        <v>780</v>
      </c>
      <c r="N616" s="44">
        <f t="shared" ca="1" si="179"/>
        <v>10</v>
      </c>
      <c r="O616" s="94">
        <f t="shared" ca="1" si="180"/>
        <v>2.5256203850231054</v>
      </c>
      <c r="P616" s="94">
        <f t="shared" ca="1" si="181"/>
        <v>25.256203850231056</v>
      </c>
      <c r="Q616" s="94">
        <f t="shared" ca="1" si="182"/>
        <v>25.256203850231056</v>
      </c>
      <c r="R616" s="94">
        <f t="shared" ca="1" si="183"/>
        <v>2.5256203850231058</v>
      </c>
      <c r="S616" s="94">
        <f t="shared" ca="1" si="184"/>
        <v>2.5256203850231054</v>
      </c>
      <c r="T616" s="4">
        <f t="shared" ca="1" si="185"/>
        <v>0</v>
      </c>
      <c r="U616" s="46">
        <f t="shared" ca="1" si="186"/>
        <v>1421.2398284809851</v>
      </c>
      <c r="V616" s="4">
        <f t="shared" ca="1" si="187"/>
        <v>0</v>
      </c>
      <c r="W616" s="13">
        <f t="shared" ca="1" si="188"/>
        <v>15287.85472024143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6.9499283039999998E-2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207</v>
      </c>
      <c r="M617" s="7">
        <f t="shared" ca="1" si="178"/>
        <v>793</v>
      </c>
      <c r="N617" s="44">
        <f t="shared" ca="1" si="179"/>
        <v>10</v>
      </c>
      <c r="O617" s="94">
        <f t="shared" ca="1" si="180"/>
        <v>2.5256203850231054</v>
      </c>
      <c r="P617" s="94">
        <f t="shared" ca="1" si="181"/>
        <v>25.256203850231056</v>
      </c>
      <c r="Q617" s="94">
        <f t="shared" ca="1" si="182"/>
        <v>25.256203850231056</v>
      </c>
      <c r="R617" s="94">
        <f t="shared" ca="1" si="183"/>
        <v>2.5256203850231058</v>
      </c>
      <c r="S617" s="94">
        <f t="shared" ca="1" si="184"/>
        <v>2.5256203850231054</v>
      </c>
      <c r="T617" s="4">
        <f t="shared" ca="1" si="185"/>
        <v>0</v>
      </c>
      <c r="U617" s="46">
        <f t="shared" ca="1" si="186"/>
        <v>1408.2398284809851</v>
      </c>
      <c r="V617" s="4">
        <f t="shared" ca="1" si="187"/>
        <v>0</v>
      </c>
      <c r="W617" s="13">
        <f t="shared" ca="1" si="188"/>
        <v>13387.615864012118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6.9499283039999998E-2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194</v>
      </c>
      <c r="M618" s="7">
        <f t="shared" ca="1" si="178"/>
        <v>806</v>
      </c>
      <c r="N618" s="44">
        <f t="shared" ca="1" si="179"/>
        <v>10</v>
      </c>
      <c r="O618" s="94">
        <f t="shared" ca="1" si="180"/>
        <v>2.5256203850231054</v>
      </c>
      <c r="P618" s="94">
        <f t="shared" ca="1" si="181"/>
        <v>25.256203850231056</v>
      </c>
      <c r="Q618" s="94">
        <f t="shared" ca="1" si="182"/>
        <v>25.256203850231056</v>
      </c>
      <c r="R618" s="94">
        <f t="shared" ca="1" si="183"/>
        <v>2.5256203850231058</v>
      </c>
      <c r="S618" s="94">
        <f t="shared" ca="1" si="184"/>
        <v>2.5256203850231054</v>
      </c>
      <c r="T618" s="4">
        <f t="shared" ca="1" si="185"/>
        <v>0</v>
      </c>
      <c r="U618" s="46">
        <f t="shared" ca="1" si="186"/>
        <v>1395.2398284809851</v>
      </c>
      <c r="V618" s="4">
        <f t="shared" ca="1" si="187"/>
        <v>0</v>
      </c>
      <c r="W618" s="13">
        <f t="shared" ca="1" si="188"/>
        <v>11487.377007782805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6.9499283039999998E-2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181</v>
      </c>
      <c r="M619" s="7">
        <f t="shared" ca="1" si="178"/>
        <v>819</v>
      </c>
      <c r="N619" s="44">
        <f t="shared" ca="1" si="179"/>
        <v>10</v>
      </c>
      <c r="O619" s="94">
        <f t="shared" ca="1" si="180"/>
        <v>2.5256203850231054</v>
      </c>
      <c r="P619" s="94">
        <f t="shared" ca="1" si="181"/>
        <v>25.256203850231056</v>
      </c>
      <c r="Q619" s="94">
        <f t="shared" ca="1" si="182"/>
        <v>25.256203850231056</v>
      </c>
      <c r="R619" s="94">
        <f t="shared" ca="1" si="183"/>
        <v>2.5256203850231058</v>
      </c>
      <c r="S619" s="94">
        <f t="shared" ca="1" si="184"/>
        <v>2.5256203850231054</v>
      </c>
      <c r="T619" s="4">
        <f t="shared" ca="1" si="185"/>
        <v>0</v>
      </c>
      <c r="U619" s="46">
        <f t="shared" ca="1" si="186"/>
        <v>1382.2398284809851</v>
      </c>
      <c r="V619" s="4">
        <f t="shared" ca="1" si="187"/>
        <v>0</v>
      </c>
      <c r="W619" s="13">
        <f t="shared" ca="1" si="188"/>
        <v>9587.1381515534904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6.9499283039999998E-2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6.406333059270751E-2</v>
      </c>
      <c r="L620" s="13">
        <f t="shared" ca="1" si="177"/>
        <v>168</v>
      </c>
      <c r="M620" s="7">
        <f t="shared" ca="1" si="178"/>
        <v>832</v>
      </c>
      <c r="N620" s="44">
        <f t="shared" ca="1" si="179"/>
        <v>10</v>
      </c>
      <c r="O620" s="94">
        <f t="shared" ca="1" si="180"/>
        <v>2.5256203850231054</v>
      </c>
      <c r="P620" s="94">
        <f t="shared" ca="1" si="181"/>
        <v>25.256203850231056</v>
      </c>
      <c r="Q620" s="94">
        <f t="shared" ca="1" si="182"/>
        <v>25.256203850231056</v>
      </c>
      <c r="R620" s="94">
        <f t="shared" ca="1" si="183"/>
        <v>2.5256203850231058</v>
      </c>
      <c r="S620" s="94">
        <f t="shared" ca="1" si="184"/>
        <v>2.5256203850231054</v>
      </c>
      <c r="T620" s="4">
        <f t="shared" ca="1" si="185"/>
        <v>0.16179965367741642</v>
      </c>
      <c r="U620" s="46">
        <f t="shared" ca="1" si="186"/>
        <v>1369.2398284809851</v>
      </c>
      <c r="V620" s="4">
        <f t="shared" ca="1" si="187"/>
        <v>87.718063792679473</v>
      </c>
      <c r="W620" s="13">
        <f t="shared" ca="1" si="188"/>
        <v>7686.8992953241768</v>
      </c>
      <c r="X620" s="4">
        <f t="shared" ca="1" si="189"/>
        <v>492.44837078920312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6.9499283039999998E-2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1.2942086988425772E-3</v>
      </c>
      <c r="L621" s="13">
        <f t="shared" ca="1" si="177"/>
        <v>155</v>
      </c>
      <c r="M621" s="7">
        <f t="shared" ca="1" si="178"/>
        <v>845</v>
      </c>
      <c r="N621" s="44">
        <f t="shared" ca="1" si="179"/>
        <v>11</v>
      </c>
      <c r="O621" s="94">
        <f t="shared" ca="1" si="180"/>
        <v>2.762784528735815</v>
      </c>
      <c r="P621" s="94">
        <f t="shared" ca="1" si="181"/>
        <v>26.204860425081897</v>
      </c>
      <c r="Q621" s="94">
        <f t="shared" ca="1" si="182"/>
        <v>25.256203850231056</v>
      </c>
      <c r="R621" s="94">
        <f t="shared" ca="1" si="183"/>
        <v>2.5730532137656477</v>
      </c>
      <c r="S621" s="94">
        <f t="shared" ca="1" si="184"/>
        <v>2.762784528735815</v>
      </c>
      <c r="T621" s="4">
        <f t="shared" ca="1" si="185"/>
        <v>3.5756197701175821E-3</v>
      </c>
      <c r="U621" s="46">
        <f t="shared" ca="1" si="186"/>
        <v>1450.3993657201947</v>
      </c>
      <c r="V621" s="4">
        <f t="shared" ca="1" si="187"/>
        <v>1.8771194759108325</v>
      </c>
      <c r="W621" s="13">
        <f t="shared" ca="1" si="188"/>
        <v>5786.6604390948632</v>
      </c>
      <c r="X621" s="4">
        <f t="shared" ca="1" si="189"/>
        <v>7.489146277524779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6.9499283039999998E-2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6.5364075699120118E-6</v>
      </c>
      <c r="L622" s="13">
        <f t="shared" ca="1" si="177"/>
        <v>142</v>
      </c>
      <c r="M622" s="7">
        <f t="shared" ca="1" si="178"/>
        <v>858</v>
      </c>
      <c r="N622" s="44">
        <f t="shared" ca="1" si="179"/>
        <v>11</v>
      </c>
      <c r="O622" s="94">
        <f t="shared" ca="1" si="180"/>
        <v>2.762784528735815</v>
      </c>
      <c r="P622" s="94">
        <f t="shared" ca="1" si="181"/>
        <v>27.627845287358145</v>
      </c>
      <c r="Q622" s="94">
        <f t="shared" ca="1" si="182"/>
        <v>26.916352856220023</v>
      </c>
      <c r="R622" s="94">
        <f t="shared" ca="1" si="183"/>
        <v>2.7272099071789087</v>
      </c>
      <c r="S622" s="94">
        <f t="shared" ca="1" si="184"/>
        <v>2.762784528735815</v>
      </c>
      <c r="T622" s="4">
        <f t="shared" ca="1" si="185"/>
        <v>1.8058685707664571E-5</v>
      </c>
      <c r="U622" s="46">
        <f t="shared" ca="1" si="186"/>
        <v>1437.3993657201947</v>
      </c>
      <c r="V622" s="4">
        <f t="shared" ca="1" si="187"/>
        <v>9.3954280950802049E-3</v>
      </c>
      <c r="W622" s="13">
        <f t="shared" ca="1" si="188"/>
        <v>3886.4215828655497</v>
      </c>
      <c r="X622" s="4">
        <f t="shared" ca="1" si="189"/>
        <v>2.5403235454111803E-2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6.9499283039999998E-2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162</v>
      </c>
      <c r="M623" s="7">
        <f t="shared" ca="1" si="178"/>
        <v>838</v>
      </c>
      <c r="N623" s="44">
        <f t="shared" ca="1" si="179"/>
        <v>10</v>
      </c>
      <c r="O623" s="94">
        <f t="shared" ca="1" si="180"/>
        <v>2.5256203850231054</v>
      </c>
      <c r="P623" s="94">
        <f t="shared" ca="1" si="181"/>
        <v>25.256203850231056</v>
      </c>
      <c r="Q623" s="94">
        <f t="shared" ca="1" si="182"/>
        <v>25.256203850231056</v>
      </c>
      <c r="R623" s="94">
        <f t="shared" ca="1" si="183"/>
        <v>2.5256203850231058</v>
      </c>
      <c r="S623" s="94">
        <f t="shared" ca="1" si="184"/>
        <v>2.5256203850231054</v>
      </c>
      <c r="T623" s="4">
        <f t="shared" ca="1" si="185"/>
        <v>0</v>
      </c>
      <c r="U623" s="46">
        <f t="shared" ca="1" si="186"/>
        <v>1363.2398284809851</v>
      </c>
      <c r="V623" s="4">
        <f t="shared" ca="1" si="187"/>
        <v>0</v>
      </c>
      <c r="W623" s="13">
        <f t="shared" ca="1" si="188"/>
        <v>15771.982506703302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6.9499283039999998E-2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149</v>
      </c>
      <c r="M624" s="7">
        <f t="shared" ca="1" si="178"/>
        <v>851</v>
      </c>
      <c r="N624" s="44">
        <f t="shared" ca="1" si="179"/>
        <v>11</v>
      </c>
      <c r="O624" s="94">
        <f t="shared" ca="1" si="180"/>
        <v>2.762784528735815</v>
      </c>
      <c r="P624" s="94">
        <f t="shared" ca="1" si="181"/>
        <v>27.627845287358145</v>
      </c>
      <c r="Q624" s="94">
        <f t="shared" ca="1" si="182"/>
        <v>25.256203850231056</v>
      </c>
      <c r="R624" s="94">
        <f t="shared" ca="1" si="183"/>
        <v>2.64420245687946</v>
      </c>
      <c r="S624" s="94">
        <f t="shared" ca="1" si="184"/>
        <v>2.762784528735815</v>
      </c>
      <c r="T624" s="4">
        <f t="shared" ca="1" si="185"/>
        <v>0</v>
      </c>
      <c r="U624" s="46">
        <f t="shared" ca="1" si="186"/>
        <v>1444.3993657201947</v>
      </c>
      <c r="V624" s="4">
        <f t="shared" ca="1" si="187"/>
        <v>0</v>
      </c>
      <c r="W624" s="13">
        <f t="shared" ca="1" si="188"/>
        <v>13871.743650473989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6.9499283039999998E-2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136</v>
      </c>
      <c r="M625" s="7">
        <f t="shared" ca="1" si="178"/>
        <v>864</v>
      </c>
      <c r="N625" s="44">
        <f t="shared" ca="1" si="179"/>
        <v>11</v>
      </c>
      <c r="O625" s="94">
        <f t="shared" ca="1" si="180"/>
        <v>2.762784528735815</v>
      </c>
      <c r="P625" s="94">
        <f t="shared" ca="1" si="181"/>
        <v>27.627845287358145</v>
      </c>
      <c r="Q625" s="94">
        <f t="shared" ca="1" si="182"/>
        <v>27.627845287358145</v>
      </c>
      <c r="R625" s="94">
        <f t="shared" ca="1" si="183"/>
        <v>2.7627845287358146</v>
      </c>
      <c r="S625" s="94">
        <f t="shared" ca="1" si="184"/>
        <v>2.762784528735815</v>
      </c>
      <c r="T625" s="4">
        <f t="shared" ca="1" si="185"/>
        <v>0</v>
      </c>
      <c r="U625" s="46">
        <f t="shared" ca="1" si="186"/>
        <v>1431.3993657201947</v>
      </c>
      <c r="V625" s="4">
        <f t="shared" ca="1" si="187"/>
        <v>0</v>
      </c>
      <c r="W625" s="13">
        <f t="shared" ca="1" si="188"/>
        <v>11971.504794244674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6.9499283039999998E-2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123</v>
      </c>
      <c r="M626" s="7">
        <f t="shared" ca="1" si="178"/>
        <v>877</v>
      </c>
      <c r="N626" s="44">
        <f t="shared" ca="1" si="179"/>
        <v>11</v>
      </c>
      <c r="O626" s="94">
        <f t="shared" ca="1" si="180"/>
        <v>2.762784528735815</v>
      </c>
      <c r="P626" s="94">
        <f t="shared" ca="1" si="181"/>
        <v>27.627845287358145</v>
      </c>
      <c r="Q626" s="94">
        <f t="shared" ca="1" si="182"/>
        <v>27.627845287358145</v>
      </c>
      <c r="R626" s="94">
        <f t="shared" ca="1" si="183"/>
        <v>2.7627845287358146</v>
      </c>
      <c r="S626" s="94">
        <f t="shared" ca="1" si="184"/>
        <v>2.762784528735815</v>
      </c>
      <c r="T626" s="4">
        <f t="shared" ca="1" si="185"/>
        <v>0</v>
      </c>
      <c r="U626" s="46">
        <f t="shared" ca="1" si="186"/>
        <v>1418.3993657201947</v>
      </c>
      <c r="V626" s="4">
        <f t="shared" ca="1" si="187"/>
        <v>0</v>
      </c>
      <c r="W626" s="13">
        <f t="shared" ca="1" si="188"/>
        <v>10071.265938015362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6.9499283039999998E-2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110</v>
      </c>
      <c r="M627" s="7">
        <f t="shared" ca="1" si="178"/>
        <v>890</v>
      </c>
      <c r="N627" s="44">
        <f t="shared" ca="1" si="179"/>
        <v>11</v>
      </c>
      <c r="O627" s="94">
        <f t="shared" ca="1" si="180"/>
        <v>2.762784528735815</v>
      </c>
      <c r="P627" s="94">
        <f t="shared" ca="1" si="181"/>
        <v>27.627845287358145</v>
      </c>
      <c r="Q627" s="94">
        <f t="shared" ca="1" si="182"/>
        <v>27.627845287358145</v>
      </c>
      <c r="R627" s="94">
        <f t="shared" ca="1" si="183"/>
        <v>2.7627845287358146</v>
      </c>
      <c r="S627" s="94">
        <f t="shared" ca="1" si="184"/>
        <v>2.762784528735815</v>
      </c>
      <c r="T627" s="4">
        <f t="shared" ca="1" si="185"/>
        <v>0</v>
      </c>
      <c r="U627" s="46">
        <f t="shared" ca="1" si="186"/>
        <v>1405.3993657201947</v>
      </c>
      <c r="V627" s="4">
        <f t="shared" ca="1" si="187"/>
        <v>0</v>
      </c>
      <c r="W627" s="13">
        <f t="shared" ca="1" si="188"/>
        <v>8171.0270817860483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6.9499283039999998E-2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6.4710434942128858E-4</v>
      </c>
      <c r="L628" s="13">
        <f t="shared" ca="1" si="177"/>
        <v>97</v>
      </c>
      <c r="M628" s="7">
        <f t="shared" ca="1" si="178"/>
        <v>903</v>
      </c>
      <c r="N628" s="44">
        <f t="shared" ca="1" si="179"/>
        <v>11</v>
      </c>
      <c r="O628" s="94">
        <f t="shared" ca="1" si="180"/>
        <v>2.762784528735815</v>
      </c>
      <c r="P628" s="94">
        <f t="shared" ca="1" si="181"/>
        <v>27.627845287358145</v>
      </c>
      <c r="Q628" s="94">
        <f t="shared" ca="1" si="182"/>
        <v>27.627845287358145</v>
      </c>
      <c r="R628" s="94">
        <f t="shared" ca="1" si="183"/>
        <v>2.7627845287358146</v>
      </c>
      <c r="S628" s="94">
        <f t="shared" ca="1" si="184"/>
        <v>2.762784528735815</v>
      </c>
      <c r="T628" s="4">
        <f t="shared" ca="1" si="185"/>
        <v>1.787809885058791E-3</v>
      </c>
      <c r="U628" s="46">
        <f t="shared" ca="1" si="186"/>
        <v>1392.3993657201947</v>
      </c>
      <c r="V628" s="4">
        <f t="shared" ca="1" si="187"/>
        <v>0.90102768568898151</v>
      </c>
      <c r="W628" s="13">
        <f t="shared" ca="1" si="188"/>
        <v>6270.7882255567347</v>
      </c>
      <c r="X628" s="4">
        <f t="shared" ca="1" si="189"/>
        <v>4.0578543350575673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6.9499283039999998E-2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1.3072815139824024E-5</v>
      </c>
      <c r="L629" s="13">
        <f t="shared" ca="1" si="177"/>
        <v>84</v>
      </c>
      <c r="M629" s="7">
        <f t="shared" ca="1" si="178"/>
        <v>916</v>
      </c>
      <c r="N629" s="44">
        <f t="shared" ca="1" si="179"/>
        <v>11</v>
      </c>
      <c r="O629" s="94">
        <f t="shared" ca="1" si="180"/>
        <v>2.762784528735815</v>
      </c>
      <c r="P629" s="94">
        <f t="shared" ca="1" si="181"/>
        <v>27.627845287358145</v>
      </c>
      <c r="Q629" s="94">
        <f t="shared" ca="1" si="182"/>
        <v>27.627845287358145</v>
      </c>
      <c r="R629" s="94">
        <f t="shared" ca="1" si="183"/>
        <v>2.7627845287358146</v>
      </c>
      <c r="S629" s="94">
        <f t="shared" ca="1" si="184"/>
        <v>2.762784528735815</v>
      </c>
      <c r="T629" s="4">
        <f t="shared" ca="1" si="185"/>
        <v>3.6117371415329143E-5</v>
      </c>
      <c r="U629" s="46">
        <f t="shared" ca="1" si="186"/>
        <v>1379.3993657201947</v>
      </c>
      <c r="V629" s="4">
        <f t="shared" ca="1" si="187"/>
        <v>1.8032632912050619E-2</v>
      </c>
      <c r="W629" s="13">
        <f t="shared" ca="1" si="188"/>
        <v>4370.5493693274211</v>
      </c>
      <c r="X629" s="4">
        <f t="shared" ca="1" si="189"/>
        <v>5.7135383964691852E-2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6.9499283039999998E-2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6.602431888800017E-8</v>
      </c>
      <c r="L630" s="13">
        <f t="shared" ca="1" si="177"/>
        <v>71</v>
      </c>
      <c r="M630" s="7">
        <f t="shared" ca="1" si="178"/>
        <v>929</v>
      </c>
      <c r="N630" s="44">
        <f t="shared" ca="1" si="179"/>
        <v>12</v>
      </c>
      <c r="O630" s="94">
        <f t="shared" ca="1" si="180"/>
        <v>2.9830819481114386</v>
      </c>
      <c r="P630" s="94">
        <f t="shared" ca="1" si="181"/>
        <v>28.509034964860639</v>
      </c>
      <c r="Q630" s="94">
        <f t="shared" ca="1" si="182"/>
        <v>27.627845287358145</v>
      </c>
      <c r="R630" s="94">
        <f t="shared" ca="1" si="183"/>
        <v>2.8068440126109393</v>
      </c>
      <c r="S630" s="94">
        <f t="shared" ca="1" si="184"/>
        <v>2.9830819481114386</v>
      </c>
      <c r="T630" s="4">
        <f t="shared" ca="1" si="185"/>
        <v>1.9695595381114641E-7</v>
      </c>
      <c r="U630" s="46">
        <f t="shared" ca="1" si="186"/>
        <v>1453.8624313365897</v>
      </c>
      <c r="V630" s="4">
        <f t="shared" ca="1" si="187"/>
        <v>9.5990276785850256E-5</v>
      </c>
      <c r="W630" s="13">
        <f t="shared" ca="1" si="188"/>
        <v>2470.3105130981075</v>
      </c>
      <c r="X630" s="4">
        <f t="shared" ca="1" si="189"/>
        <v>1.6310056906916878E-4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6.9499283039999998E-2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162</v>
      </c>
      <c r="M631" s="7">
        <f t="shared" ca="1" si="178"/>
        <v>838</v>
      </c>
      <c r="N631" s="44">
        <f t="shared" ca="1" si="179"/>
        <v>10</v>
      </c>
      <c r="O631" s="94">
        <f t="shared" ca="1" si="180"/>
        <v>2.5256203850231054</v>
      </c>
      <c r="P631" s="94">
        <f t="shared" ca="1" si="181"/>
        <v>25.256203850231056</v>
      </c>
      <c r="Q631" s="94">
        <f t="shared" ca="1" si="182"/>
        <v>25.256203850231056</v>
      </c>
      <c r="R631" s="94">
        <f t="shared" ca="1" si="183"/>
        <v>2.5256203850231058</v>
      </c>
      <c r="S631" s="94">
        <f t="shared" ca="1" si="184"/>
        <v>2.5256203850231054</v>
      </c>
      <c r="T631" s="4">
        <f t="shared" ca="1" si="185"/>
        <v>0</v>
      </c>
      <c r="U631" s="46">
        <f t="shared" ca="1" si="186"/>
        <v>1363.2398284809851</v>
      </c>
      <c r="V631" s="4">
        <f t="shared" ca="1" si="187"/>
        <v>0</v>
      </c>
      <c r="W631" s="13">
        <f t="shared" ca="1" si="188"/>
        <v>14717.783063372635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6.9499283039999998E-2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149</v>
      </c>
      <c r="M632" s="7">
        <f t="shared" ca="1" si="178"/>
        <v>851</v>
      </c>
      <c r="N632" s="44">
        <f t="shared" ca="1" si="179"/>
        <v>11</v>
      </c>
      <c r="O632" s="94">
        <f t="shared" ca="1" si="180"/>
        <v>2.762784528735815</v>
      </c>
      <c r="P632" s="94">
        <f t="shared" ca="1" si="181"/>
        <v>27.627845287358145</v>
      </c>
      <c r="Q632" s="94">
        <f t="shared" ca="1" si="182"/>
        <v>25.256203850231056</v>
      </c>
      <c r="R632" s="94">
        <f t="shared" ca="1" si="183"/>
        <v>2.64420245687946</v>
      </c>
      <c r="S632" s="94">
        <f t="shared" ca="1" si="184"/>
        <v>2.762784528735815</v>
      </c>
      <c r="T632" s="4">
        <f t="shared" ca="1" si="185"/>
        <v>0</v>
      </c>
      <c r="U632" s="46">
        <f t="shared" ca="1" si="186"/>
        <v>1444.3993657201947</v>
      </c>
      <c r="V632" s="4">
        <f t="shared" ca="1" si="187"/>
        <v>0</v>
      </c>
      <c r="W632" s="13">
        <f t="shared" ca="1" si="188"/>
        <v>12817.544207143323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6.9499283039999998E-2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136</v>
      </c>
      <c r="M633" s="7">
        <f t="shared" ca="1" si="178"/>
        <v>864</v>
      </c>
      <c r="N633" s="44">
        <f t="shared" ca="1" si="179"/>
        <v>11</v>
      </c>
      <c r="O633" s="94">
        <f t="shared" ca="1" si="180"/>
        <v>2.762784528735815</v>
      </c>
      <c r="P633" s="94">
        <f t="shared" ca="1" si="181"/>
        <v>27.627845287358145</v>
      </c>
      <c r="Q633" s="94">
        <f t="shared" ca="1" si="182"/>
        <v>27.627845287358145</v>
      </c>
      <c r="R633" s="94">
        <f t="shared" ca="1" si="183"/>
        <v>2.7627845287358146</v>
      </c>
      <c r="S633" s="94">
        <f t="shared" ca="1" si="184"/>
        <v>2.762784528735815</v>
      </c>
      <c r="T633" s="4">
        <f t="shared" ca="1" si="185"/>
        <v>0</v>
      </c>
      <c r="U633" s="46">
        <f t="shared" ca="1" si="186"/>
        <v>1431.3993657201947</v>
      </c>
      <c r="V633" s="4">
        <f t="shared" ca="1" si="187"/>
        <v>0</v>
      </c>
      <c r="W633" s="13">
        <f t="shared" ca="1" si="188"/>
        <v>10917.305350914008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6.9499283039999998E-2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123</v>
      </c>
      <c r="M634" s="7">
        <f t="shared" ca="1" si="178"/>
        <v>877</v>
      </c>
      <c r="N634" s="44">
        <f t="shared" ca="1" si="179"/>
        <v>11</v>
      </c>
      <c r="O634" s="94">
        <f t="shared" ca="1" si="180"/>
        <v>2.762784528735815</v>
      </c>
      <c r="P634" s="94">
        <f t="shared" ca="1" si="181"/>
        <v>27.627845287358145</v>
      </c>
      <c r="Q634" s="94">
        <f t="shared" ca="1" si="182"/>
        <v>27.627845287358145</v>
      </c>
      <c r="R634" s="94">
        <f t="shared" ca="1" si="183"/>
        <v>2.7627845287358146</v>
      </c>
      <c r="S634" s="94">
        <f t="shared" ca="1" si="184"/>
        <v>2.762784528735815</v>
      </c>
      <c r="T634" s="4">
        <f t="shared" ca="1" si="185"/>
        <v>0</v>
      </c>
      <c r="U634" s="46">
        <f t="shared" ca="1" si="186"/>
        <v>1418.3993657201947</v>
      </c>
      <c r="V634" s="4">
        <f t="shared" ca="1" si="187"/>
        <v>0</v>
      </c>
      <c r="W634" s="13">
        <f t="shared" ca="1" si="188"/>
        <v>9017.0664946846955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6.9499283039999998E-2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110</v>
      </c>
      <c r="M635" s="7">
        <f t="shared" ca="1" si="178"/>
        <v>890</v>
      </c>
      <c r="N635" s="44">
        <f t="shared" ca="1" si="179"/>
        <v>11</v>
      </c>
      <c r="O635" s="94">
        <f t="shared" ca="1" si="180"/>
        <v>2.762784528735815</v>
      </c>
      <c r="P635" s="94">
        <f t="shared" ca="1" si="181"/>
        <v>27.627845287358145</v>
      </c>
      <c r="Q635" s="94">
        <f t="shared" ca="1" si="182"/>
        <v>27.627845287358145</v>
      </c>
      <c r="R635" s="94">
        <f t="shared" ca="1" si="183"/>
        <v>2.7627845287358146</v>
      </c>
      <c r="S635" s="94">
        <f t="shared" ca="1" si="184"/>
        <v>2.762784528735815</v>
      </c>
      <c r="T635" s="4">
        <f t="shared" ca="1" si="185"/>
        <v>0</v>
      </c>
      <c r="U635" s="46">
        <f t="shared" ca="1" si="186"/>
        <v>1405.3993657201947</v>
      </c>
      <c r="V635" s="4">
        <f t="shared" ca="1" si="187"/>
        <v>0</v>
      </c>
      <c r="W635" s="13">
        <f t="shared" ca="1" si="188"/>
        <v>7116.8276384553828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6.9499283039999998E-2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3.3717542417214478E-3</v>
      </c>
      <c r="L636" s="13">
        <f t="shared" ca="1" si="177"/>
        <v>97</v>
      </c>
      <c r="M636" s="7">
        <f t="shared" ca="1" si="178"/>
        <v>903</v>
      </c>
      <c r="N636" s="44">
        <f t="shared" ca="1" si="179"/>
        <v>11</v>
      </c>
      <c r="O636" s="94">
        <f t="shared" ca="1" si="180"/>
        <v>2.762784528735815</v>
      </c>
      <c r="P636" s="94">
        <f t="shared" ca="1" si="181"/>
        <v>27.627845287358145</v>
      </c>
      <c r="Q636" s="94">
        <f t="shared" ca="1" si="182"/>
        <v>27.627845287358145</v>
      </c>
      <c r="R636" s="94">
        <f t="shared" ca="1" si="183"/>
        <v>2.7627845287358146</v>
      </c>
      <c r="S636" s="94">
        <f t="shared" ca="1" si="184"/>
        <v>2.762784528735815</v>
      </c>
      <c r="T636" s="4">
        <f t="shared" ca="1" si="185"/>
        <v>9.3154304537273747E-3</v>
      </c>
      <c r="U636" s="46">
        <f t="shared" ca="1" si="186"/>
        <v>1392.3993657201947</v>
      </c>
      <c r="V636" s="4">
        <f t="shared" ca="1" si="187"/>
        <v>4.6948284675373202</v>
      </c>
      <c r="W636" s="13">
        <f t="shared" ca="1" si="188"/>
        <v>5216.5887822260693</v>
      </c>
      <c r="X636" s="4">
        <f t="shared" ca="1" si="189"/>
        <v>17.58905535378727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6.9499283039999998E-2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6.8116247307504062E-5</v>
      </c>
      <c r="L637" s="13">
        <f t="shared" ca="1" si="177"/>
        <v>84</v>
      </c>
      <c r="M637" s="7">
        <f t="shared" ca="1" si="178"/>
        <v>916</v>
      </c>
      <c r="N637" s="44">
        <f t="shared" ca="1" si="179"/>
        <v>11</v>
      </c>
      <c r="O637" s="94">
        <f t="shared" ca="1" si="180"/>
        <v>2.762784528735815</v>
      </c>
      <c r="P637" s="94">
        <f t="shared" ca="1" si="181"/>
        <v>27.627845287358145</v>
      </c>
      <c r="Q637" s="94">
        <f t="shared" ca="1" si="182"/>
        <v>27.627845287358145</v>
      </c>
      <c r="R637" s="94">
        <f t="shared" ca="1" si="183"/>
        <v>2.7627845287358146</v>
      </c>
      <c r="S637" s="94">
        <f t="shared" ca="1" si="184"/>
        <v>2.762784528735815</v>
      </c>
      <c r="T637" s="4">
        <f t="shared" ca="1" si="185"/>
        <v>1.8819051421671483E-4</v>
      </c>
      <c r="U637" s="46">
        <f t="shared" ca="1" si="186"/>
        <v>1379.3993657201947</v>
      </c>
      <c r="V637" s="4">
        <f t="shared" ca="1" si="187"/>
        <v>9.3959508331211028E-2</v>
      </c>
      <c r="W637" s="13">
        <f t="shared" ca="1" si="188"/>
        <v>3316.3499259967557</v>
      </c>
      <c r="X637" s="4">
        <f t="shared" ca="1" si="189"/>
        <v>0.22589731171741781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6.9499283039999998E-2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3.4402145104800062E-7</v>
      </c>
      <c r="L638" s="13">
        <f t="shared" ca="1" si="177"/>
        <v>71</v>
      </c>
      <c r="M638" s="7">
        <f t="shared" ca="1" si="178"/>
        <v>929</v>
      </c>
      <c r="N638" s="44">
        <f t="shared" ca="1" si="179"/>
        <v>12</v>
      </c>
      <c r="O638" s="94">
        <f t="shared" ca="1" si="180"/>
        <v>2.9830819481114386</v>
      </c>
      <c r="P638" s="94">
        <f t="shared" ca="1" si="181"/>
        <v>28.509034964860639</v>
      </c>
      <c r="Q638" s="94">
        <f t="shared" ca="1" si="182"/>
        <v>27.627845287358145</v>
      </c>
      <c r="R638" s="94">
        <f t="shared" ca="1" si="183"/>
        <v>2.8068440126109393</v>
      </c>
      <c r="S638" s="94">
        <f t="shared" ca="1" si="184"/>
        <v>2.9830819481114386</v>
      </c>
      <c r="T638" s="4">
        <f t="shared" ca="1" si="185"/>
        <v>1.0262441803843935E-6</v>
      </c>
      <c r="U638" s="46">
        <f t="shared" ca="1" si="186"/>
        <v>1453.8624313365897</v>
      </c>
      <c r="V638" s="4">
        <f t="shared" ca="1" si="187"/>
        <v>5.0015986325258771E-4</v>
      </c>
      <c r="W638" s="13">
        <f t="shared" ca="1" si="188"/>
        <v>1416.1110697674419</v>
      </c>
      <c r="X638" s="4">
        <f t="shared" ca="1" si="189"/>
        <v>4.8717258506653181E-4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6.9499283039999998E-2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2.762784528735815</v>
      </c>
      <c r="P639" s="94">
        <f t="shared" ca="1" si="181"/>
        <v>27.627845287358145</v>
      </c>
      <c r="Q639" s="94">
        <f t="shared" ca="1" si="182"/>
        <v>27.627845287358145</v>
      </c>
      <c r="R639" s="94">
        <f t="shared" ca="1" si="183"/>
        <v>2.7627845287358146</v>
      </c>
      <c r="S639" s="94">
        <f t="shared" ca="1" si="184"/>
        <v>2.762784528735815</v>
      </c>
      <c r="T639" s="4">
        <f t="shared" ca="1" si="185"/>
        <v>0</v>
      </c>
      <c r="U639" s="46">
        <f t="shared" ca="1" si="186"/>
        <v>1386.3993657201947</v>
      </c>
      <c r="V639" s="4">
        <f t="shared" ca="1" si="187"/>
        <v>0</v>
      </c>
      <c r="W639" s="13">
        <f t="shared" ca="1" si="188"/>
        <v>13301.671993605194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6.9499283039999998E-2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2.762784528735815</v>
      </c>
      <c r="P640" s="94">
        <f t="shared" ca="1" si="181"/>
        <v>27.627845287358145</v>
      </c>
      <c r="Q640" s="94">
        <f t="shared" ca="1" si="182"/>
        <v>27.627845287358145</v>
      </c>
      <c r="R640" s="94">
        <f t="shared" ca="1" si="183"/>
        <v>2.7627845287358146</v>
      </c>
      <c r="S640" s="94">
        <f t="shared" ca="1" si="184"/>
        <v>2.762784528735815</v>
      </c>
      <c r="T640" s="4">
        <f t="shared" ca="1" si="185"/>
        <v>0</v>
      </c>
      <c r="U640" s="46">
        <f t="shared" ca="1" si="186"/>
        <v>1373.3993657201947</v>
      </c>
      <c r="V640" s="4">
        <f t="shared" ca="1" si="187"/>
        <v>0</v>
      </c>
      <c r="W640" s="13">
        <f t="shared" ca="1" si="188"/>
        <v>11401.433137375881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6.9499283039999998E-2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12</v>
      </c>
      <c r="O641" s="94">
        <f t="shared" ca="1" si="180"/>
        <v>2.9830819481114386</v>
      </c>
      <c r="P641" s="94">
        <f t="shared" ca="1" si="181"/>
        <v>29.830819481114389</v>
      </c>
      <c r="Q641" s="94">
        <f t="shared" ca="1" si="182"/>
        <v>27.627845287358145</v>
      </c>
      <c r="R641" s="94">
        <f t="shared" ca="1" si="183"/>
        <v>2.8729332384236264</v>
      </c>
      <c r="S641" s="94">
        <f t="shared" ca="1" si="184"/>
        <v>2.9830819481114386</v>
      </c>
      <c r="T641" s="4">
        <f t="shared" ca="1" si="185"/>
        <v>0</v>
      </c>
      <c r="U641" s="46">
        <f t="shared" ca="1" si="186"/>
        <v>1447.8624313365897</v>
      </c>
      <c r="V641" s="4">
        <f t="shared" ca="1" si="187"/>
        <v>0</v>
      </c>
      <c r="W641" s="13">
        <f t="shared" ca="1" si="188"/>
        <v>9501.1942811465669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6.9499283039999998E-2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12</v>
      </c>
      <c r="O642" s="94">
        <f t="shared" ca="1" si="180"/>
        <v>2.9830819481114386</v>
      </c>
      <c r="P642" s="94">
        <f t="shared" ca="1" si="181"/>
        <v>29.830819481114389</v>
      </c>
      <c r="Q642" s="94">
        <f t="shared" ca="1" si="182"/>
        <v>29.830819481114389</v>
      </c>
      <c r="R642" s="94">
        <f t="shared" ca="1" si="183"/>
        <v>2.983081948111439</v>
      </c>
      <c r="S642" s="94">
        <f t="shared" ca="1" si="184"/>
        <v>2.9830819481114386</v>
      </c>
      <c r="T642" s="4">
        <f t="shared" ca="1" si="185"/>
        <v>0</v>
      </c>
      <c r="U642" s="46">
        <f t="shared" ca="1" si="186"/>
        <v>1434.8624313365897</v>
      </c>
      <c r="V642" s="4">
        <f t="shared" ca="1" si="187"/>
        <v>0</v>
      </c>
      <c r="W642" s="13">
        <f t="shared" ca="1" si="188"/>
        <v>7600.9554249172543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6.9499283039999998E-2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12</v>
      </c>
      <c r="O643" s="94">
        <f t="shared" ca="1" si="180"/>
        <v>2.9830819481114386</v>
      </c>
      <c r="P643" s="94">
        <f t="shared" ca="1" si="181"/>
        <v>29.830819481114389</v>
      </c>
      <c r="Q643" s="94">
        <f t="shared" ca="1" si="182"/>
        <v>29.830819481114389</v>
      </c>
      <c r="R643" s="94">
        <f t="shared" ca="1" si="183"/>
        <v>2.983081948111439</v>
      </c>
      <c r="S643" s="94">
        <f t="shared" ca="1" si="184"/>
        <v>2.9830819481114386</v>
      </c>
      <c r="T643" s="4">
        <f t="shared" ca="1" si="185"/>
        <v>0</v>
      </c>
      <c r="U643" s="46">
        <f t="shared" ca="1" si="186"/>
        <v>1421.8624313365897</v>
      </c>
      <c r="V643" s="4">
        <f t="shared" ca="1" si="187"/>
        <v>0</v>
      </c>
      <c r="W643" s="13">
        <f t="shared" ca="1" si="188"/>
        <v>5700.7165686879407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6.9499283039999998E-2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3.4058123653752031E-5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12</v>
      </c>
      <c r="O644" s="94">
        <f t="shared" ca="1" si="180"/>
        <v>2.9830819481114386</v>
      </c>
      <c r="P644" s="94">
        <f t="shared" ca="1" si="181"/>
        <v>29.830819481114389</v>
      </c>
      <c r="Q644" s="94">
        <f t="shared" ca="1" si="182"/>
        <v>29.830819481114389</v>
      </c>
      <c r="R644" s="94">
        <f t="shared" ca="1" si="183"/>
        <v>2.983081948111439</v>
      </c>
      <c r="S644" s="94">
        <f t="shared" ca="1" si="184"/>
        <v>2.9830819481114386</v>
      </c>
      <c r="T644" s="4">
        <f t="shared" ca="1" si="185"/>
        <v>1.0159817385805488E-4</v>
      </c>
      <c r="U644" s="46">
        <f t="shared" ca="1" si="186"/>
        <v>1408.8624313365897</v>
      </c>
      <c r="V644" s="4">
        <f t="shared" ca="1" si="187"/>
        <v>4.7983210897587301E-2</v>
      </c>
      <c r="W644" s="13">
        <f t="shared" ca="1" si="188"/>
        <v>3800.4777124586271</v>
      </c>
      <c r="X644" s="4">
        <f t="shared" ca="1" si="189"/>
        <v>0.12943713987424457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6.9499283039999998E-2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6.8804290209600124E-7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2.9830819481114386</v>
      </c>
      <c r="P645" s="94">
        <f t="shared" ca="1" si="181"/>
        <v>29.830819481114389</v>
      </c>
      <c r="Q645" s="94">
        <f t="shared" ca="1" si="182"/>
        <v>29.830819481114389</v>
      </c>
      <c r="R645" s="94">
        <f t="shared" ca="1" si="183"/>
        <v>2.983081948111439</v>
      </c>
      <c r="S645" s="94">
        <f t="shared" ca="1" si="184"/>
        <v>2.9830819481114386</v>
      </c>
      <c r="T645" s="4">
        <f t="shared" ca="1" si="185"/>
        <v>2.052488360768787E-6</v>
      </c>
      <c r="U645" s="46">
        <f t="shared" ca="1" si="186"/>
        <v>1395.8624313365897</v>
      </c>
      <c r="V645" s="4">
        <f t="shared" ca="1" si="187"/>
        <v>9.6041323818360741E-4</v>
      </c>
      <c r="W645" s="13">
        <f t="shared" ca="1" si="188"/>
        <v>1900.2388562293136</v>
      </c>
      <c r="X645" s="4">
        <f t="shared" ca="1" si="189"/>
        <v>1.307445857315603E-3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6.9499283039999998E-2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3.4749641520000092E-9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2.9830819481114386</v>
      </c>
      <c r="P646" s="94">
        <f t="shared" ca="1" si="181"/>
        <v>29.830819481114389</v>
      </c>
      <c r="Q646" s="94">
        <f t="shared" ca="1" si="182"/>
        <v>29.830819481114389</v>
      </c>
      <c r="R646" s="94">
        <f t="shared" ca="1" si="183"/>
        <v>2.983081948111439</v>
      </c>
      <c r="S646" s="94">
        <f t="shared" ca="1" si="184"/>
        <v>2.9830819481114386</v>
      </c>
      <c r="T646" s="4">
        <f t="shared" ca="1" si="185"/>
        <v>1.0366102832165601E-8</v>
      </c>
      <c r="U646" s="46">
        <f t="shared" ca="1" si="186"/>
        <v>1382.8624313365897</v>
      </c>
      <c r="V646" s="4">
        <f t="shared" ca="1" si="187"/>
        <v>4.8053973760422233E-6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2.0647439999999999E-3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233</v>
      </c>
      <c r="M647" s="7">
        <f t="shared" ca="1" si="178"/>
        <v>767</v>
      </c>
      <c r="N647" s="44">
        <f t="shared" ca="1" si="179"/>
        <v>10</v>
      </c>
      <c r="O647" s="94">
        <f t="shared" ca="1" si="180"/>
        <v>2.5256203850231054</v>
      </c>
      <c r="P647" s="94">
        <f t="shared" ca="1" si="181"/>
        <v>25.256203850231056</v>
      </c>
      <c r="Q647" s="94">
        <f t="shared" ca="1" si="182"/>
        <v>23.06124989151396</v>
      </c>
      <c r="R647" s="94">
        <f t="shared" ca="1" si="183"/>
        <v>2.4158726870872504</v>
      </c>
      <c r="S647" s="94">
        <f t="shared" ca="1" si="184"/>
        <v>2.5256203850231054</v>
      </c>
      <c r="T647" s="4">
        <f t="shared" ca="1" si="185"/>
        <v>0</v>
      </c>
      <c r="U647" s="46">
        <f t="shared" ca="1" si="186"/>
        <v>1434.2398284809851</v>
      </c>
      <c r="V647" s="4">
        <f t="shared" ca="1" si="187"/>
        <v>0</v>
      </c>
      <c r="W647" s="13">
        <f t="shared" ca="1" si="188"/>
        <v>17188.093576470743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2.0647439999999999E-3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220</v>
      </c>
      <c r="M648" s="7">
        <f t="shared" ca="1" si="178"/>
        <v>780</v>
      </c>
      <c r="N648" s="44">
        <f t="shared" ca="1" si="179"/>
        <v>10</v>
      </c>
      <c r="O648" s="94">
        <f t="shared" ca="1" si="180"/>
        <v>2.5256203850231054</v>
      </c>
      <c r="P648" s="94">
        <f t="shared" ca="1" si="181"/>
        <v>25.256203850231056</v>
      </c>
      <c r="Q648" s="94">
        <f t="shared" ca="1" si="182"/>
        <v>25.256203850231056</v>
      </c>
      <c r="R648" s="94">
        <f t="shared" ca="1" si="183"/>
        <v>2.5256203850231058</v>
      </c>
      <c r="S648" s="94">
        <f t="shared" ca="1" si="184"/>
        <v>2.5256203850231054</v>
      </c>
      <c r="T648" s="4">
        <f t="shared" ca="1" si="185"/>
        <v>0</v>
      </c>
      <c r="U648" s="46">
        <f t="shared" ca="1" si="186"/>
        <v>1421.2398284809851</v>
      </c>
      <c r="V648" s="4">
        <f t="shared" ca="1" si="187"/>
        <v>0</v>
      </c>
      <c r="W648" s="13">
        <f t="shared" ca="1" si="188"/>
        <v>15287.85472024143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2.0647439999999999E-3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207</v>
      </c>
      <c r="M649" s="7">
        <f t="shared" ca="1" si="178"/>
        <v>793</v>
      </c>
      <c r="N649" s="44">
        <f t="shared" ca="1" si="179"/>
        <v>10</v>
      </c>
      <c r="O649" s="94">
        <f t="shared" ca="1" si="180"/>
        <v>2.5256203850231054</v>
      </c>
      <c r="P649" s="94">
        <f t="shared" ca="1" si="181"/>
        <v>25.256203850231056</v>
      </c>
      <c r="Q649" s="94">
        <f t="shared" ca="1" si="182"/>
        <v>25.256203850231056</v>
      </c>
      <c r="R649" s="94">
        <f t="shared" ca="1" si="183"/>
        <v>2.5256203850231058</v>
      </c>
      <c r="S649" s="94">
        <f t="shared" ca="1" si="184"/>
        <v>2.5256203850231054</v>
      </c>
      <c r="T649" s="4">
        <f t="shared" ca="1" si="185"/>
        <v>0</v>
      </c>
      <c r="U649" s="46">
        <f t="shared" ca="1" si="186"/>
        <v>1408.2398284809851</v>
      </c>
      <c r="V649" s="4">
        <f t="shared" ca="1" si="187"/>
        <v>0</v>
      </c>
      <c r="W649" s="13">
        <f t="shared" ca="1" si="188"/>
        <v>13387.615864012118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2.0647439999999999E-3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194</v>
      </c>
      <c r="M650" s="7">
        <f t="shared" ca="1" si="178"/>
        <v>806</v>
      </c>
      <c r="N650" s="44">
        <f t="shared" ca="1" si="179"/>
        <v>10</v>
      </c>
      <c r="O650" s="94">
        <f t="shared" ca="1" si="180"/>
        <v>2.5256203850231054</v>
      </c>
      <c r="P650" s="94">
        <f t="shared" ca="1" si="181"/>
        <v>25.256203850231056</v>
      </c>
      <c r="Q650" s="94">
        <f t="shared" ca="1" si="182"/>
        <v>25.256203850231056</v>
      </c>
      <c r="R650" s="94">
        <f t="shared" ca="1" si="183"/>
        <v>2.5256203850231058</v>
      </c>
      <c r="S650" s="94">
        <f t="shared" ca="1" si="184"/>
        <v>2.5256203850231054</v>
      </c>
      <c r="T650" s="4">
        <f t="shared" ca="1" si="185"/>
        <v>0</v>
      </c>
      <c r="U650" s="46">
        <f t="shared" ca="1" si="186"/>
        <v>1395.2398284809851</v>
      </c>
      <c r="V650" s="4">
        <f t="shared" ca="1" si="187"/>
        <v>0</v>
      </c>
      <c r="W650" s="13">
        <f t="shared" ca="1" si="188"/>
        <v>11487.377007782805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2.0647439999999999E-3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1.8842156056678677E-3</v>
      </c>
      <c r="L651" s="13">
        <f t="shared" ca="1" si="177"/>
        <v>181</v>
      </c>
      <c r="M651" s="7">
        <f t="shared" ca="1" si="178"/>
        <v>819</v>
      </c>
      <c r="N651" s="44">
        <f t="shared" ca="1" si="179"/>
        <v>10</v>
      </c>
      <c r="O651" s="94">
        <f t="shared" ca="1" si="180"/>
        <v>2.5256203850231054</v>
      </c>
      <c r="P651" s="94">
        <f t="shared" ca="1" si="181"/>
        <v>25.256203850231056</v>
      </c>
      <c r="Q651" s="94">
        <f t="shared" ca="1" si="182"/>
        <v>25.256203850231056</v>
      </c>
      <c r="R651" s="94">
        <f t="shared" ca="1" si="183"/>
        <v>2.5256203850231058</v>
      </c>
      <c r="S651" s="94">
        <f t="shared" ca="1" si="184"/>
        <v>2.5256203850231054</v>
      </c>
      <c r="T651" s="4">
        <f t="shared" ca="1" si="185"/>
        <v>4.7588133434534234E-3</v>
      </c>
      <c r="U651" s="46">
        <f t="shared" ca="1" si="186"/>
        <v>1382.2398284809851</v>
      </c>
      <c r="V651" s="4">
        <f t="shared" ca="1" si="187"/>
        <v>2.6044378555995489</v>
      </c>
      <c r="W651" s="13">
        <f t="shared" ca="1" si="188"/>
        <v>9587.1381515534904</v>
      </c>
      <c r="X651" s="4">
        <f t="shared" ca="1" si="189"/>
        <v>18.06423531885088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2.0647439999999999E-3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5.7097442595996039E-5</v>
      </c>
      <c r="L652" s="13">
        <f t="shared" ca="1" si="177"/>
        <v>168</v>
      </c>
      <c r="M652" s="7">
        <f t="shared" ca="1" si="178"/>
        <v>832</v>
      </c>
      <c r="N652" s="44">
        <f t="shared" ca="1" si="179"/>
        <v>10</v>
      </c>
      <c r="O652" s="94">
        <f t="shared" ca="1" si="180"/>
        <v>2.5256203850231054</v>
      </c>
      <c r="P652" s="94">
        <f t="shared" ca="1" si="181"/>
        <v>25.256203850231056</v>
      </c>
      <c r="Q652" s="94">
        <f t="shared" ca="1" si="182"/>
        <v>25.256203850231056</v>
      </c>
      <c r="R652" s="94">
        <f t="shared" ca="1" si="183"/>
        <v>2.5256203850231058</v>
      </c>
      <c r="S652" s="94">
        <f t="shared" ca="1" si="184"/>
        <v>2.5256203850231054</v>
      </c>
      <c r="T652" s="4">
        <f t="shared" ca="1" si="185"/>
        <v>1.4420646495313418E-4</v>
      </c>
      <c r="U652" s="46">
        <f t="shared" ca="1" si="186"/>
        <v>1369.2398284809851</v>
      </c>
      <c r="V652" s="4">
        <f t="shared" ca="1" si="187"/>
        <v>7.8180092506844517E-2</v>
      </c>
      <c r="W652" s="13">
        <f t="shared" ca="1" si="188"/>
        <v>7686.8992953241768</v>
      </c>
      <c r="X652" s="4">
        <f t="shared" ca="1" si="189"/>
        <v>0.43890229125597457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2.0647439999999999E-3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5.7674184440400103E-7</v>
      </c>
      <c r="L653" s="13">
        <f t="shared" ca="1" si="177"/>
        <v>155</v>
      </c>
      <c r="M653" s="7">
        <f t="shared" ca="1" si="178"/>
        <v>845</v>
      </c>
      <c r="N653" s="44">
        <f t="shared" ca="1" si="179"/>
        <v>11</v>
      </c>
      <c r="O653" s="94">
        <f t="shared" ca="1" si="180"/>
        <v>2.762784528735815</v>
      </c>
      <c r="P653" s="94">
        <f t="shared" ca="1" si="181"/>
        <v>26.204860425081897</v>
      </c>
      <c r="Q653" s="94">
        <f t="shared" ca="1" si="182"/>
        <v>25.256203850231056</v>
      </c>
      <c r="R653" s="94">
        <f t="shared" ca="1" si="183"/>
        <v>2.5730532137656477</v>
      </c>
      <c r="S653" s="94">
        <f t="shared" ca="1" si="184"/>
        <v>2.762784528735815</v>
      </c>
      <c r="T653" s="4">
        <f t="shared" ca="1" si="185"/>
        <v>1.5934134447939328E-6</v>
      </c>
      <c r="U653" s="46">
        <f t="shared" ca="1" si="186"/>
        <v>1450.3993657201947</v>
      </c>
      <c r="V653" s="4">
        <f t="shared" ca="1" si="187"/>
        <v>8.3650600530785831E-4</v>
      </c>
      <c r="W653" s="13">
        <f t="shared" ca="1" si="188"/>
        <v>5786.6604390948632</v>
      </c>
      <c r="X653" s="4">
        <f t="shared" ca="1" si="189"/>
        <v>3.3374092145832378E-3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2.0647439999999999E-3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1.9418917320000051E-9</v>
      </c>
      <c r="L654" s="13">
        <f t="shared" ca="1" si="177"/>
        <v>142</v>
      </c>
      <c r="M654" s="7">
        <f t="shared" ca="1" si="178"/>
        <v>858</v>
      </c>
      <c r="N654" s="44">
        <f t="shared" ca="1" si="179"/>
        <v>11</v>
      </c>
      <c r="O654" s="94">
        <f t="shared" ca="1" si="180"/>
        <v>2.762784528735815</v>
      </c>
      <c r="P654" s="94">
        <f t="shared" ca="1" si="181"/>
        <v>27.627845287358145</v>
      </c>
      <c r="Q654" s="94">
        <f t="shared" ca="1" si="182"/>
        <v>26.916352856220023</v>
      </c>
      <c r="R654" s="94">
        <f t="shared" ca="1" si="183"/>
        <v>2.7272099071789087</v>
      </c>
      <c r="S654" s="94">
        <f t="shared" ca="1" si="184"/>
        <v>2.762784528735815</v>
      </c>
      <c r="T654" s="4">
        <f t="shared" ca="1" si="185"/>
        <v>5.3650284336496101E-9</v>
      </c>
      <c r="U654" s="46">
        <f t="shared" ca="1" si="186"/>
        <v>1437.3993657201947</v>
      </c>
      <c r="V654" s="4">
        <f t="shared" ca="1" si="187"/>
        <v>2.7912739438740977E-6</v>
      </c>
      <c r="W654" s="13">
        <f t="shared" ca="1" si="188"/>
        <v>3886.4215828655497</v>
      </c>
      <c r="X654" s="4">
        <f t="shared" ca="1" si="189"/>
        <v>7.5470099388329834E-6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2.0647439999999999E-3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162</v>
      </c>
      <c r="M655" s="7">
        <f t="shared" ca="1" si="178"/>
        <v>838</v>
      </c>
      <c r="N655" s="44">
        <f t="shared" ca="1" si="179"/>
        <v>10</v>
      </c>
      <c r="O655" s="94">
        <f t="shared" ca="1" si="180"/>
        <v>2.5256203850231054</v>
      </c>
      <c r="P655" s="94">
        <f t="shared" ca="1" si="181"/>
        <v>25.256203850231056</v>
      </c>
      <c r="Q655" s="94">
        <f t="shared" ca="1" si="182"/>
        <v>25.256203850231056</v>
      </c>
      <c r="R655" s="94">
        <f t="shared" ca="1" si="183"/>
        <v>2.5256203850231058</v>
      </c>
      <c r="S655" s="94">
        <f t="shared" ca="1" si="184"/>
        <v>2.5256203850231054</v>
      </c>
      <c r="T655" s="4">
        <f t="shared" ca="1" si="185"/>
        <v>0</v>
      </c>
      <c r="U655" s="46">
        <f t="shared" ca="1" si="186"/>
        <v>1363.2398284809851</v>
      </c>
      <c r="V655" s="4">
        <f t="shared" ca="1" si="187"/>
        <v>0</v>
      </c>
      <c r="W655" s="13">
        <f t="shared" ca="1" si="188"/>
        <v>15771.982506703302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2.0647439999999999E-3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149</v>
      </c>
      <c r="M656" s="7">
        <f t="shared" ca="1" si="178"/>
        <v>851</v>
      </c>
      <c r="N656" s="44">
        <f t="shared" ca="1" si="179"/>
        <v>11</v>
      </c>
      <c r="O656" s="94">
        <f t="shared" ca="1" si="180"/>
        <v>2.762784528735815</v>
      </c>
      <c r="P656" s="94">
        <f t="shared" ca="1" si="181"/>
        <v>27.627845287358145</v>
      </c>
      <c r="Q656" s="94">
        <f t="shared" ca="1" si="182"/>
        <v>25.256203850231056</v>
      </c>
      <c r="R656" s="94">
        <f t="shared" ca="1" si="183"/>
        <v>2.64420245687946</v>
      </c>
      <c r="S656" s="94">
        <f t="shared" ca="1" si="184"/>
        <v>2.762784528735815</v>
      </c>
      <c r="T656" s="4">
        <f t="shared" ca="1" si="185"/>
        <v>0</v>
      </c>
      <c r="U656" s="46">
        <f t="shared" ca="1" si="186"/>
        <v>1444.3993657201947</v>
      </c>
      <c r="V656" s="4">
        <f t="shared" ca="1" si="187"/>
        <v>0</v>
      </c>
      <c r="W656" s="13">
        <f t="shared" ca="1" si="188"/>
        <v>13871.743650473989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2.0647439999999999E-3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136</v>
      </c>
      <c r="M657" s="7">
        <f t="shared" ca="1" si="178"/>
        <v>864</v>
      </c>
      <c r="N657" s="44">
        <f t="shared" ca="1" si="179"/>
        <v>11</v>
      </c>
      <c r="O657" s="94">
        <f t="shared" ca="1" si="180"/>
        <v>2.762784528735815</v>
      </c>
      <c r="P657" s="94">
        <f t="shared" ca="1" si="181"/>
        <v>27.627845287358145</v>
      </c>
      <c r="Q657" s="94">
        <f t="shared" ca="1" si="182"/>
        <v>27.627845287358145</v>
      </c>
      <c r="R657" s="94">
        <f t="shared" ca="1" si="183"/>
        <v>2.7627845287358146</v>
      </c>
      <c r="S657" s="94">
        <f t="shared" ca="1" si="184"/>
        <v>2.762784528735815</v>
      </c>
      <c r="T657" s="4">
        <f t="shared" ca="1" si="185"/>
        <v>0</v>
      </c>
      <c r="U657" s="46">
        <f t="shared" ca="1" si="186"/>
        <v>1431.3993657201947</v>
      </c>
      <c r="V657" s="4">
        <f t="shared" ca="1" si="187"/>
        <v>0</v>
      </c>
      <c r="W657" s="13">
        <f t="shared" ca="1" si="188"/>
        <v>11971.504794244674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2.0647439999999999E-3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123</v>
      </c>
      <c r="M658" s="7">
        <f t="shared" ca="1" si="178"/>
        <v>877</v>
      </c>
      <c r="N658" s="44">
        <f t="shared" ca="1" si="179"/>
        <v>11</v>
      </c>
      <c r="O658" s="94">
        <f t="shared" ca="1" si="180"/>
        <v>2.762784528735815</v>
      </c>
      <c r="P658" s="94">
        <f t="shared" ca="1" si="181"/>
        <v>27.627845287358145</v>
      </c>
      <c r="Q658" s="94">
        <f t="shared" ca="1" si="182"/>
        <v>27.627845287358145</v>
      </c>
      <c r="R658" s="94">
        <f t="shared" ca="1" si="183"/>
        <v>2.7627845287358146</v>
      </c>
      <c r="S658" s="94">
        <f t="shared" ca="1" si="184"/>
        <v>2.762784528735815</v>
      </c>
      <c r="T658" s="4">
        <f t="shared" ca="1" si="185"/>
        <v>0</v>
      </c>
      <c r="U658" s="46">
        <f t="shared" ca="1" si="186"/>
        <v>1418.3993657201947</v>
      </c>
      <c r="V658" s="4">
        <f t="shared" ca="1" si="187"/>
        <v>0</v>
      </c>
      <c r="W658" s="13">
        <f t="shared" ca="1" si="188"/>
        <v>10071.265938015362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2.0647439999999999E-3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1.9032480865332016E-5</v>
      </c>
      <c r="L659" s="13">
        <f t="shared" ca="1" si="177"/>
        <v>110</v>
      </c>
      <c r="M659" s="7">
        <f t="shared" ca="1" si="178"/>
        <v>890</v>
      </c>
      <c r="N659" s="44">
        <f t="shared" ca="1" si="179"/>
        <v>11</v>
      </c>
      <c r="O659" s="94">
        <f t="shared" ca="1" si="180"/>
        <v>2.762784528735815</v>
      </c>
      <c r="P659" s="94">
        <f t="shared" ca="1" si="181"/>
        <v>27.627845287358145</v>
      </c>
      <c r="Q659" s="94">
        <f t="shared" ca="1" si="182"/>
        <v>27.627845287358145</v>
      </c>
      <c r="R659" s="94">
        <f t="shared" ca="1" si="183"/>
        <v>2.7627845287358146</v>
      </c>
      <c r="S659" s="94">
        <f t="shared" ca="1" si="184"/>
        <v>2.762784528735815</v>
      </c>
      <c r="T659" s="4">
        <f t="shared" ca="1" si="185"/>
        <v>5.2582643678199729E-5</v>
      </c>
      <c r="U659" s="46">
        <f t="shared" ca="1" si="186"/>
        <v>1405.3993657201947</v>
      </c>
      <c r="V659" s="4">
        <f t="shared" ca="1" si="187"/>
        <v>2.6748236536219359E-2</v>
      </c>
      <c r="W659" s="13">
        <f t="shared" ca="1" si="188"/>
        <v>8171.0270817860483</v>
      </c>
      <c r="X659" s="4">
        <f t="shared" ca="1" si="189"/>
        <v>0.15551491658420266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2.0647439999999999E-3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5.7674184440400092E-7</v>
      </c>
      <c r="L660" s="13">
        <f t="shared" ca="1" si="177"/>
        <v>97</v>
      </c>
      <c r="M660" s="7">
        <f t="shared" ca="1" si="178"/>
        <v>903</v>
      </c>
      <c r="N660" s="44">
        <f t="shared" ca="1" si="179"/>
        <v>11</v>
      </c>
      <c r="O660" s="94">
        <f t="shared" ca="1" si="180"/>
        <v>2.762784528735815</v>
      </c>
      <c r="P660" s="94">
        <f t="shared" ca="1" si="181"/>
        <v>27.627845287358145</v>
      </c>
      <c r="Q660" s="94">
        <f t="shared" ca="1" si="182"/>
        <v>27.627845287358145</v>
      </c>
      <c r="R660" s="94">
        <f t="shared" ca="1" si="183"/>
        <v>2.7627845287358146</v>
      </c>
      <c r="S660" s="94">
        <f t="shared" ca="1" si="184"/>
        <v>2.762784528735815</v>
      </c>
      <c r="T660" s="4">
        <f t="shared" ca="1" si="185"/>
        <v>1.5934134447939324E-6</v>
      </c>
      <c r="U660" s="46">
        <f t="shared" ca="1" si="186"/>
        <v>1392.3993657201947</v>
      </c>
      <c r="V660" s="4">
        <f t="shared" ca="1" si="187"/>
        <v>8.0305497833242612E-4</v>
      </c>
      <c r="W660" s="13">
        <f t="shared" ca="1" si="188"/>
        <v>6270.7882255567347</v>
      </c>
      <c r="X660" s="4">
        <f t="shared" ca="1" si="189"/>
        <v>3.6166259670744835E-3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2.0647439999999999E-3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5.8256751960000153E-9</v>
      </c>
      <c r="L661" s="13">
        <f t="shared" ca="1" si="177"/>
        <v>84</v>
      </c>
      <c r="M661" s="7">
        <f t="shared" ca="1" si="178"/>
        <v>916</v>
      </c>
      <c r="N661" s="44">
        <f t="shared" ca="1" si="179"/>
        <v>11</v>
      </c>
      <c r="O661" s="94">
        <f t="shared" ca="1" si="180"/>
        <v>2.762784528735815</v>
      </c>
      <c r="P661" s="94">
        <f t="shared" ca="1" si="181"/>
        <v>27.627845287358145</v>
      </c>
      <c r="Q661" s="94">
        <f t="shared" ca="1" si="182"/>
        <v>27.627845287358145</v>
      </c>
      <c r="R661" s="94">
        <f t="shared" ca="1" si="183"/>
        <v>2.7627845287358146</v>
      </c>
      <c r="S661" s="94">
        <f t="shared" ca="1" si="184"/>
        <v>2.762784528735815</v>
      </c>
      <c r="T661" s="4">
        <f t="shared" ca="1" si="185"/>
        <v>1.6095085300948828E-8</v>
      </c>
      <c r="U661" s="46">
        <f t="shared" ca="1" si="186"/>
        <v>1379.3993657201947</v>
      </c>
      <c r="V661" s="4">
        <f t="shared" ca="1" si="187"/>
        <v>8.0359326702542926E-6</v>
      </c>
      <c r="W661" s="13">
        <f t="shared" ca="1" si="188"/>
        <v>4370.5493693274211</v>
      </c>
      <c r="X661" s="4">
        <f t="shared" ca="1" si="189"/>
        <v>2.5461401053784267E-5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2.0647439999999999E-3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1.961506800000007E-11</v>
      </c>
      <c r="L662" s="13">
        <f t="shared" ca="1" si="177"/>
        <v>71</v>
      </c>
      <c r="M662" s="7">
        <f t="shared" ca="1" si="178"/>
        <v>929</v>
      </c>
      <c r="N662" s="44">
        <f t="shared" ca="1" si="179"/>
        <v>12</v>
      </c>
      <c r="O662" s="94">
        <f t="shared" ca="1" si="180"/>
        <v>2.9830819481114386</v>
      </c>
      <c r="P662" s="94">
        <f t="shared" ca="1" si="181"/>
        <v>28.509034964860639</v>
      </c>
      <c r="Q662" s="94">
        <f t="shared" ca="1" si="182"/>
        <v>27.627845287358145</v>
      </c>
      <c r="R662" s="94">
        <f t="shared" ca="1" si="183"/>
        <v>2.8068440126109393</v>
      </c>
      <c r="S662" s="94">
        <f t="shared" ca="1" si="184"/>
        <v>2.9830819481114386</v>
      </c>
      <c r="T662" s="4">
        <f t="shared" ca="1" si="185"/>
        <v>5.8513355261778551E-11</v>
      </c>
      <c r="U662" s="46">
        <f t="shared" ca="1" si="186"/>
        <v>1453.8624313365897</v>
      </c>
      <c r="V662" s="4">
        <f t="shared" ca="1" si="187"/>
        <v>2.851761045331264E-8</v>
      </c>
      <c r="W662" s="13">
        <f t="shared" ca="1" si="188"/>
        <v>2470.3105130981075</v>
      </c>
      <c r="X662" s="4">
        <f t="shared" ca="1" si="189"/>
        <v>4.8455308695534446E-8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2.0647439999999999E-3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162</v>
      </c>
      <c r="M663" s="7">
        <f t="shared" ca="1" si="178"/>
        <v>838</v>
      </c>
      <c r="N663" s="44">
        <f t="shared" ca="1" si="179"/>
        <v>10</v>
      </c>
      <c r="O663" s="94">
        <f t="shared" ca="1" si="180"/>
        <v>2.5256203850231054</v>
      </c>
      <c r="P663" s="94">
        <f t="shared" ca="1" si="181"/>
        <v>25.256203850231056</v>
      </c>
      <c r="Q663" s="94">
        <f t="shared" ca="1" si="182"/>
        <v>25.256203850231056</v>
      </c>
      <c r="R663" s="94">
        <f t="shared" ca="1" si="183"/>
        <v>2.5256203850231058</v>
      </c>
      <c r="S663" s="94">
        <f t="shared" ca="1" si="184"/>
        <v>2.5256203850231054</v>
      </c>
      <c r="T663" s="4">
        <f t="shared" ca="1" si="185"/>
        <v>0</v>
      </c>
      <c r="U663" s="46">
        <f t="shared" ca="1" si="186"/>
        <v>1363.2398284809851</v>
      </c>
      <c r="V663" s="4">
        <f t="shared" ca="1" si="187"/>
        <v>0</v>
      </c>
      <c r="W663" s="13">
        <f t="shared" ca="1" si="188"/>
        <v>14717.783063372635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2.0647439999999999E-3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149</v>
      </c>
      <c r="M664" s="7">
        <f t="shared" ca="1" si="178"/>
        <v>851</v>
      </c>
      <c r="N664" s="44">
        <f t="shared" ca="1" si="179"/>
        <v>11</v>
      </c>
      <c r="O664" s="94">
        <f t="shared" ca="1" si="180"/>
        <v>2.762784528735815</v>
      </c>
      <c r="P664" s="94">
        <f t="shared" ca="1" si="181"/>
        <v>27.627845287358145</v>
      </c>
      <c r="Q664" s="94">
        <f t="shared" ca="1" si="182"/>
        <v>25.256203850231056</v>
      </c>
      <c r="R664" s="94">
        <f t="shared" ca="1" si="183"/>
        <v>2.64420245687946</v>
      </c>
      <c r="S664" s="94">
        <f t="shared" ca="1" si="184"/>
        <v>2.762784528735815</v>
      </c>
      <c r="T664" s="4">
        <f t="shared" ca="1" si="185"/>
        <v>0</v>
      </c>
      <c r="U664" s="46">
        <f t="shared" ca="1" si="186"/>
        <v>1444.3993657201947</v>
      </c>
      <c r="V664" s="4">
        <f t="shared" ca="1" si="187"/>
        <v>0</v>
      </c>
      <c r="W664" s="13">
        <f t="shared" ca="1" si="188"/>
        <v>12817.544207143323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2.0647439999999999E-3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136</v>
      </c>
      <c r="M665" s="7">
        <f t="shared" ca="1" si="178"/>
        <v>864</v>
      </c>
      <c r="N665" s="44">
        <f t="shared" ca="1" si="179"/>
        <v>11</v>
      </c>
      <c r="O665" s="94">
        <f t="shared" ca="1" si="180"/>
        <v>2.762784528735815</v>
      </c>
      <c r="P665" s="94">
        <f t="shared" ca="1" si="181"/>
        <v>27.627845287358145</v>
      </c>
      <c r="Q665" s="94">
        <f t="shared" ca="1" si="182"/>
        <v>27.627845287358145</v>
      </c>
      <c r="R665" s="94">
        <f t="shared" ca="1" si="183"/>
        <v>2.7627845287358146</v>
      </c>
      <c r="S665" s="94">
        <f t="shared" ca="1" si="184"/>
        <v>2.762784528735815</v>
      </c>
      <c r="T665" s="4">
        <f t="shared" ca="1" si="185"/>
        <v>0</v>
      </c>
      <c r="U665" s="46">
        <f t="shared" ca="1" si="186"/>
        <v>1431.3993657201947</v>
      </c>
      <c r="V665" s="4">
        <f t="shared" ca="1" si="187"/>
        <v>0</v>
      </c>
      <c r="W665" s="13">
        <f t="shared" ca="1" si="188"/>
        <v>10917.305350914008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2.0647439999999999E-3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123</v>
      </c>
      <c r="M666" s="7">
        <f t="shared" ca="1" si="178"/>
        <v>877</v>
      </c>
      <c r="N666" s="44">
        <f t="shared" ca="1" si="179"/>
        <v>11</v>
      </c>
      <c r="O666" s="94">
        <f t="shared" ca="1" si="180"/>
        <v>2.762784528735815</v>
      </c>
      <c r="P666" s="94">
        <f t="shared" ca="1" si="181"/>
        <v>27.627845287358145</v>
      </c>
      <c r="Q666" s="94">
        <f t="shared" ca="1" si="182"/>
        <v>27.627845287358145</v>
      </c>
      <c r="R666" s="94">
        <f t="shared" ca="1" si="183"/>
        <v>2.7627845287358146</v>
      </c>
      <c r="S666" s="94">
        <f t="shared" ca="1" si="184"/>
        <v>2.762784528735815</v>
      </c>
      <c r="T666" s="4">
        <f t="shared" ca="1" si="185"/>
        <v>0</v>
      </c>
      <c r="U666" s="46">
        <f t="shared" ca="1" si="186"/>
        <v>1418.3993657201947</v>
      </c>
      <c r="V666" s="4">
        <f t="shared" ca="1" si="187"/>
        <v>0</v>
      </c>
      <c r="W666" s="13">
        <f t="shared" ca="1" si="188"/>
        <v>9017.0664946846955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2.0647439999999999E-3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9.9169242403571986E-5</v>
      </c>
      <c r="L667" s="13">
        <f t="shared" ca="1" si="177"/>
        <v>110</v>
      </c>
      <c r="M667" s="7">
        <f t="shared" ca="1" si="178"/>
        <v>890</v>
      </c>
      <c r="N667" s="44">
        <f t="shared" ca="1" si="179"/>
        <v>11</v>
      </c>
      <c r="O667" s="94">
        <f t="shared" ca="1" si="180"/>
        <v>2.762784528735815</v>
      </c>
      <c r="P667" s="94">
        <f t="shared" ca="1" si="181"/>
        <v>27.627845287358145</v>
      </c>
      <c r="Q667" s="94">
        <f t="shared" ca="1" si="182"/>
        <v>27.627845287358145</v>
      </c>
      <c r="R667" s="94">
        <f t="shared" ca="1" si="183"/>
        <v>2.7627845287358146</v>
      </c>
      <c r="S667" s="94">
        <f t="shared" ca="1" si="184"/>
        <v>2.762784528735815</v>
      </c>
      <c r="T667" s="4">
        <f t="shared" ca="1" si="185"/>
        <v>2.7398324863904045E-4</v>
      </c>
      <c r="U667" s="46">
        <f t="shared" ca="1" si="186"/>
        <v>1405.3993657201947</v>
      </c>
      <c r="V667" s="4">
        <f t="shared" ca="1" si="187"/>
        <v>0.13937239037293231</v>
      </c>
      <c r="W667" s="13">
        <f t="shared" ca="1" si="188"/>
        <v>7116.8276384553828</v>
      </c>
      <c r="X667" s="4">
        <f t="shared" ca="1" si="189"/>
        <v>0.70577040522242263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2.0647439999999999E-3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3.0051285576840024E-6</v>
      </c>
      <c r="L668" s="13">
        <f t="shared" ca="1" si="177"/>
        <v>97</v>
      </c>
      <c r="M668" s="7">
        <f t="shared" ca="1" si="178"/>
        <v>903</v>
      </c>
      <c r="N668" s="44">
        <f t="shared" ca="1" si="179"/>
        <v>11</v>
      </c>
      <c r="O668" s="94">
        <f t="shared" ca="1" si="180"/>
        <v>2.762784528735815</v>
      </c>
      <c r="P668" s="94">
        <f t="shared" ca="1" si="181"/>
        <v>27.627845287358145</v>
      </c>
      <c r="Q668" s="94">
        <f t="shared" ca="1" si="182"/>
        <v>27.627845287358145</v>
      </c>
      <c r="R668" s="94">
        <f t="shared" ca="1" si="183"/>
        <v>2.7627845287358146</v>
      </c>
      <c r="S668" s="94">
        <f t="shared" ca="1" si="184"/>
        <v>2.762784528735815</v>
      </c>
      <c r="T668" s="4">
        <f t="shared" ca="1" si="185"/>
        <v>8.3025226860315359E-6</v>
      </c>
      <c r="U668" s="46">
        <f t="shared" ca="1" si="186"/>
        <v>1392.3993657201947</v>
      </c>
      <c r="V668" s="4">
        <f t="shared" ca="1" si="187"/>
        <v>4.1843390976268489E-3</v>
      </c>
      <c r="W668" s="13">
        <f t="shared" ca="1" si="188"/>
        <v>5216.5887822260693</v>
      </c>
      <c r="X668" s="4">
        <f t="shared" ca="1" si="189"/>
        <v>1.5676519923161575E-2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2.0647439999999999E-3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3.0354833916000056E-8</v>
      </c>
      <c r="L669" s="13">
        <f t="shared" ca="1" si="177"/>
        <v>84</v>
      </c>
      <c r="M669" s="7">
        <f t="shared" ca="1" si="178"/>
        <v>916</v>
      </c>
      <c r="N669" s="44">
        <f t="shared" ca="1" si="179"/>
        <v>11</v>
      </c>
      <c r="O669" s="94">
        <f t="shared" ca="1" si="180"/>
        <v>2.762784528735815</v>
      </c>
      <c r="P669" s="94">
        <f t="shared" ca="1" si="181"/>
        <v>27.627845287358145</v>
      </c>
      <c r="Q669" s="94">
        <f t="shared" ca="1" si="182"/>
        <v>27.627845287358145</v>
      </c>
      <c r="R669" s="94">
        <f t="shared" ca="1" si="183"/>
        <v>2.7627845287358146</v>
      </c>
      <c r="S669" s="94">
        <f t="shared" ca="1" si="184"/>
        <v>2.762784528735815</v>
      </c>
      <c r="T669" s="4">
        <f t="shared" ca="1" si="185"/>
        <v>8.3863865515470148E-8</v>
      </c>
      <c r="U669" s="46">
        <f t="shared" ca="1" si="186"/>
        <v>1379.3993657201947</v>
      </c>
      <c r="V669" s="4">
        <f t="shared" ca="1" si="187"/>
        <v>4.1871438650272334E-5</v>
      </c>
      <c r="W669" s="13">
        <f t="shared" ca="1" si="188"/>
        <v>3316.3499259967557</v>
      </c>
      <c r="X669" s="4">
        <f t="shared" ca="1" si="189"/>
        <v>1.0066725121097059E-4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2.0647439999999999E-3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1.0220482800000029E-10</v>
      </c>
      <c r="L670" s="13">
        <f t="shared" ca="1" si="177"/>
        <v>71</v>
      </c>
      <c r="M670" s="7">
        <f t="shared" ca="1" si="178"/>
        <v>929</v>
      </c>
      <c r="N670" s="44">
        <f t="shared" ca="1" si="179"/>
        <v>12</v>
      </c>
      <c r="O670" s="94">
        <f t="shared" ca="1" si="180"/>
        <v>2.9830819481114386</v>
      </c>
      <c r="P670" s="94">
        <f t="shared" ca="1" si="181"/>
        <v>28.509034964860639</v>
      </c>
      <c r="Q670" s="94">
        <f t="shared" ca="1" si="182"/>
        <v>27.627845287358145</v>
      </c>
      <c r="R670" s="94">
        <f t="shared" ca="1" si="183"/>
        <v>2.8068440126109393</v>
      </c>
      <c r="S670" s="94">
        <f t="shared" ca="1" si="184"/>
        <v>2.9830819481114386</v>
      </c>
      <c r="T670" s="4">
        <f t="shared" ca="1" si="185"/>
        <v>3.0488537741663535E-10</v>
      </c>
      <c r="U670" s="46">
        <f t="shared" ca="1" si="186"/>
        <v>1453.8624313365897</v>
      </c>
      <c r="V670" s="4">
        <f t="shared" ca="1" si="187"/>
        <v>1.4859175973041839E-7</v>
      </c>
      <c r="W670" s="13">
        <f t="shared" ca="1" si="188"/>
        <v>1416.1110697674419</v>
      </c>
      <c r="X670" s="4">
        <f t="shared" ca="1" si="189"/>
        <v>1.447333883144778E-7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2.0647439999999999E-3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2.762784528735815</v>
      </c>
      <c r="P671" s="94">
        <f t="shared" ca="1" si="181"/>
        <v>27.627845287358145</v>
      </c>
      <c r="Q671" s="94">
        <f t="shared" ca="1" si="182"/>
        <v>27.627845287358145</v>
      </c>
      <c r="R671" s="94">
        <f t="shared" ca="1" si="183"/>
        <v>2.7627845287358146</v>
      </c>
      <c r="S671" s="94">
        <f t="shared" ca="1" si="184"/>
        <v>2.762784528735815</v>
      </c>
      <c r="T671" s="4">
        <f t="shared" ca="1" si="185"/>
        <v>0</v>
      </c>
      <c r="U671" s="46">
        <f t="shared" ca="1" si="186"/>
        <v>1386.3993657201947</v>
      </c>
      <c r="V671" s="4">
        <f t="shared" ca="1" si="187"/>
        <v>0</v>
      </c>
      <c r="W671" s="13">
        <f t="shared" ca="1" si="188"/>
        <v>13301.671993605194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2.0647439999999999E-3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2.762784528735815</v>
      </c>
      <c r="P672" s="94">
        <f t="shared" ca="1" si="181"/>
        <v>27.627845287358145</v>
      </c>
      <c r="Q672" s="94">
        <f t="shared" ca="1" si="182"/>
        <v>27.627845287358145</v>
      </c>
      <c r="R672" s="94">
        <f t="shared" ca="1" si="183"/>
        <v>2.7627845287358146</v>
      </c>
      <c r="S672" s="94">
        <f t="shared" ca="1" si="184"/>
        <v>2.762784528735815</v>
      </c>
      <c r="T672" s="4">
        <f t="shared" ca="1" si="185"/>
        <v>0</v>
      </c>
      <c r="U672" s="46">
        <f t="shared" ca="1" si="186"/>
        <v>1373.3993657201947</v>
      </c>
      <c r="V672" s="4">
        <f t="shared" ca="1" si="187"/>
        <v>0</v>
      </c>
      <c r="W672" s="13">
        <f t="shared" ca="1" si="188"/>
        <v>11401.433137375881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2.0647439999999999E-3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12</v>
      </c>
      <c r="O673" s="94">
        <f t="shared" ca="1" si="180"/>
        <v>2.9830819481114386</v>
      </c>
      <c r="P673" s="94">
        <f t="shared" ca="1" si="181"/>
        <v>29.830819481114389</v>
      </c>
      <c r="Q673" s="94">
        <f t="shared" ca="1" si="182"/>
        <v>27.627845287358145</v>
      </c>
      <c r="R673" s="94">
        <f t="shared" ca="1" si="183"/>
        <v>2.8729332384236264</v>
      </c>
      <c r="S673" s="94">
        <f t="shared" ca="1" si="184"/>
        <v>2.9830819481114386</v>
      </c>
      <c r="T673" s="4">
        <f t="shared" ca="1" si="185"/>
        <v>0</v>
      </c>
      <c r="U673" s="46">
        <f t="shared" ca="1" si="186"/>
        <v>1447.8624313365897</v>
      </c>
      <c r="V673" s="4">
        <f t="shared" ca="1" si="187"/>
        <v>0</v>
      </c>
      <c r="W673" s="13">
        <f t="shared" ca="1" si="188"/>
        <v>9501.1942811465669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2.0647439999999999E-3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12</v>
      </c>
      <c r="O674" s="94">
        <f t="shared" ca="1" si="180"/>
        <v>2.9830819481114386</v>
      </c>
      <c r="P674" s="94">
        <f t="shared" ca="1" si="181"/>
        <v>29.830819481114389</v>
      </c>
      <c r="Q674" s="94">
        <f t="shared" ca="1" si="182"/>
        <v>29.830819481114389</v>
      </c>
      <c r="R674" s="94">
        <f t="shared" ca="1" si="183"/>
        <v>2.983081948111439</v>
      </c>
      <c r="S674" s="94">
        <f t="shared" ca="1" si="184"/>
        <v>2.9830819481114386</v>
      </c>
      <c r="T674" s="4">
        <f t="shared" ca="1" si="185"/>
        <v>0</v>
      </c>
      <c r="U674" s="46">
        <f t="shared" ca="1" si="186"/>
        <v>1434.8624313365897</v>
      </c>
      <c r="V674" s="4">
        <f t="shared" ca="1" si="187"/>
        <v>0</v>
      </c>
      <c r="W674" s="13">
        <f t="shared" ca="1" si="188"/>
        <v>7600.9554249172543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2.0647439999999999E-3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1.0017095192280007E-6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12</v>
      </c>
      <c r="O675" s="94">
        <f t="shared" ca="1" si="180"/>
        <v>2.9830819481114386</v>
      </c>
      <c r="P675" s="94">
        <f t="shared" ca="1" si="181"/>
        <v>29.830819481114389</v>
      </c>
      <c r="Q675" s="94">
        <f t="shared" ca="1" si="182"/>
        <v>29.830819481114389</v>
      </c>
      <c r="R675" s="94">
        <f t="shared" ca="1" si="183"/>
        <v>2.983081948111439</v>
      </c>
      <c r="S675" s="94">
        <f t="shared" ca="1" si="184"/>
        <v>2.9830819481114386</v>
      </c>
      <c r="T675" s="4">
        <f t="shared" ca="1" si="185"/>
        <v>2.9881815840604368E-6</v>
      </c>
      <c r="U675" s="46">
        <f t="shared" ca="1" si="186"/>
        <v>1421.8624313365897</v>
      </c>
      <c r="V675" s="4">
        <f t="shared" ca="1" si="187"/>
        <v>1.4242931325025314E-3</v>
      </c>
      <c r="W675" s="13">
        <f t="shared" ca="1" si="188"/>
        <v>5700.7165686879407</v>
      </c>
      <c r="X675" s="4">
        <f t="shared" ca="1" si="189"/>
        <v>5.7104620532754946E-3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2.0647439999999999E-3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3.035483391600005E-8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12</v>
      </c>
      <c r="O676" s="94">
        <f t="shared" ca="1" si="180"/>
        <v>2.9830819481114386</v>
      </c>
      <c r="P676" s="94">
        <f t="shared" ca="1" si="181"/>
        <v>29.830819481114389</v>
      </c>
      <c r="Q676" s="94">
        <f t="shared" ca="1" si="182"/>
        <v>29.830819481114389</v>
      </c>
      <c r="R676" s="94">
        <f t="shared" ca="1" si="183"/>
        <v>2.983081948111439</v>
      </c>
      <c r="S676" s="94">
        <f t="shared" ca="1" si="184"/>
        <v>2.9830819481114386</v>
      </c>
      <c r="T676" s="4">
        <f t="shared" ca="1" si="185"/>
        <v>9.0550957092740596E-8</v>
      </c>
      <c r="U676" s="46">
        <f t="shared" ca="1" si="186"/>
        <v>1408.8624313365897</v>
      </c>
      <c r="V676" s="4">
        <f t="shared" ca="1" si="187"/>
        <v>4.2765785113714202E-5</v>
      </c>
      <c r="W676" s="13">
        <f t="shared" ca="1" si="188"/>
        <v>3800.4777124586271</v>
      </c>
      <c r="X676" s="4">
        <f t="shared" ca="1" si="189"/>
        <v>1.1536286976314142E-4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2.0647439999999999E-3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3.0661448400000085E-10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2.9830819481114386</v>
      </c>
      <c r="P677" s="94">
        <f t="shared" ca="1" si="181"/>
        <v>29.830819481114389</v>
      </c>
      <c r="Q677" s="94">
        <f t="shared" ca="1" si="182"/>
        <v>29.830819481114389</v>
      </c>
      <c r="R677" s="94">
        <f t="shared" ca="1" si="183"/>
        <v>2.983081948111439</v>
      </c>
      <c r="S677" s="94">
        <f t="shared" ca="1" si="184"/>
        <v>2.9830819481114386</v>
      </c>
      <c r="T677" s="4">
        <f t="shared" ca="1" si="185"/>
        <v>9.1465613224990599E-10</v>
      </c>
      <c r="U677" s="46">
        <f t="shared" ca="1" si="186"/>
        <v>1395.8624313365897</v>
      </c>
      <c r="V677" s="4">
        <f t="shared" ca="1" si="187"/>
        <v>4.2799163911925506E-7</v>
      </c>
      <c r="W677" s="13">
        <f t="shared" ca="1" si="188"/>
        <v>1900.2388562293136</v>
      </c>
      <c r="X677" s="4">
        <f t="shared" ca="1" si="189"/>
        <v>5.8264075637950281E-7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2.0647439999999999E-3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1.0323720000000036E-12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2.9830819481114386</v>
      </c>
      <c r="P678" s="94">
        <f t="shared" ca="1" si="181"/>
        <v>29.830819481114389</v>
      </c>
      <c r="Q678" s="94">
        <f t="shared" ca="1" si="182"/>
        <v>29.830819481114389</v>
      </c>
      <c r="R678" s="94">
        <f t="shared" ca="1" si="183"/>
        <v>2.983081948111439</v>
      </c>
      <c r="S678" s="94">
        <f t="shared" ca="1" si="184"/>
        <v>2.9830819481114386</v>
      </c>
      <c r="T678" s="4">
        <f t="shared" ca="1" si="185"/>
        <v>3.0796502769357128E-12</v>
      </c>
      <c r="U678" s="46">
        <f t="shared" ca="1" si="186"/>
        <v>1382.8624313365897</v>
      </c>
      <c r="V678" s="4">
        <f t="shared" ca="1" si="187"/>
        <v>1.4276284539638227E-9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0.17794003641559195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233</v>
      </c>
      <c r="M679" s="7">
        <f t="shared" ref="M679:M742" ca="1" si="197">MAX(Set2MinTP-(L679+Set2Regain), 0)</f>
        <v>767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2.5256203850231054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25.256203850231056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23.06124989151396</v>
      </c>
      <c r="R679" s="94">
        <f t="shared" ref="R679:R742" ca="1" si="202">(P679+Q679)/20</f>
        <v>2.4158726870872504</v>
      </c>
      <c r="S679" s="94">
        <f t="shared" ref="S679:S742" ca="1" si="203">R679*Set2ConserveTP + O679*(1-Set2ConserveTP)</f>
        <v>2.5256203850231054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1434.2398284809851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17188.093576470743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0.17794003641559195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220</v>
      </c>
      <c r="M680" s="7">
        <f t="shared" ca="1" si="197"/>
        <v>780</v>
      </c>
      <c r="N680" s="44">
        <f t="shared" ca="1" si="198"/>
        <v>10</v>
      </c>
      <c r="O680" s="94">
        <f t="shared" ca="1" si="199"/>
        <v>2.5256203850231054</v>
      </c>
      <c r="P680" s="94">
        <f t="shared" ca="1" si="200"/>
        <v>25.256203850231056</v>
      </c>
      <c r="Q680" s="94">
        <f t="shared" ca="1" si="201"/>
        <v>25.256203850231056</v>
      </c>
      <c r="R680" s="94">
        <f t="shared" ca="1" si="202"/>
        <v>2.5256203850231058</v>
      </c>
      <c r="S680" s="94">
        <f t="shared" ca="1" si="203"/>
        <v>2.5256203850231054</v>
      </c>
      <c r="T680" s="4">
        <f t="shared" ca="1" si="204"/>
        <v>0</v>
      </c>
      <c r="U680" s="46">
        <f t="shared" ca="1" si="205"/>
        <v>1421.2398284809851</v>
      </c>
      <c r="V680" s="4">
        <f t="shared" ca="1" si="206"/>
        <v>0</v>
      </c>
      <c r="W680" s="13">
        <f t="shared" ca="1" si="207"/>
        <v>15287.85472024143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0.17794003641559195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207</v>
      </c>
      <c r="M681" s="7">
        <f t="shared" ca="1" si="197"/>
        <v>793</v>
      </c>
      <c r="N681" s="44">
        <f t="shared" ca="1" si="198"/>
        <v>10</v>
      </c>
      <c r="O681" s="94">
        <f t="shared" ca="1" si="199"/>
        <v>2.5256203850231054</v>
      </c>
      <c r="P681" s="94">
        <f t="shared" ca="1" si="200"/>
        <v>25.256203850231056</v>
      </c>
      <c r="Q681" s="94">
        <f t="shared" ca="1" si="201"/>
        <v>25.256203850231056</v>
      </c>
      <c r="R681" s="94">
        <f t="shared" ca="1" si="202"/>
        <v>2.5256203850231058</v>
      </c>
      <c r="S681" s="94">
        <f t="shared" ca="1" si="203"/>
        <v>2.5256203850231054</v>
      </c>
      <c r="T681" s="4">
        <f t="shared" ca="1" si="204"/>
        <v>0</v>
      </c>
      <c r="U681" s="46">
        <f t="shared" ca="1" si="205"/>
        <v>1408.2398284809851</v>
      </c>
      <c r="V681" s="4">
        <f t="shared" ca="1" si="206"/>
        <v>0</v>
      </c>
      <c r="W681" s="13">
        <f t="shared" ca="1" si="207"/>
        <v>13387.615864012118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0.17794003641559195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194</v>
      </c>
      <c r="M682" s="7">
        <f t="shared" ca="1" si="197"/>
        <v>806</v>
      </c>
      <c r="N682" s="44">
        <f t="shared" ca="1" si="198"/>
        <v>10</v>
      </c>
      <c r="O682" s="94">
        <f t="shared" ca="1" si="199"/>
        <v>2.5256203850231054</v>
      </c>
      <c r="P682" s="94">
        <f t="shared" ca="1" si="200"/>
        <v>25.256203850231056</v>
      </c>
      <c r="Q682" s="94">
        <f t="shared" ca="1" si="201"/>
        <v>25.256203850231056</v>
      </c>
      <c r="R682" s="94">
        <f t="shared" ca="1" si="202"/>
        <v>2.5256203850231058</v>
      </c>
      <c r="S682" s="94">
        <f t="shared" ca="1" si="203"/>
        <v>2.5256203850231054</v>
      </c>
      <c r="T682" s="4">
        <f t="shared" ca="1" si="204"/>
        <v>0</v>
      </c>
      <c r="U682" s="46">
        <f t="shared" ca="1" si="205"/>
        <v>1395.2398284809851</v>
      </c>
      <c r="V682" s="4">
        <f t="shared" ca="1" si="206"/>
        <v>0</v>
      </c>
      <c r="W682" s="13">
        <f t="shared" ca="1" si="207"/>
        <v>11487.377007782805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0.17794003641559195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181</v>
      </c>
      <c r="M683" s="7">
        <f t="shared" ca="1" si="197"/>
        <v>819</v>
      </c>
      <c r="N683" s="44">
        <f t="shared" ca="1" si="198"/>
        <v>10</v>
      </c>
      <c r="O683" s="94">
        <f t="shared" ca="1" si="199"/>
        <v>2.5256203850231054</v>
      </c>
      <c r="P683" s="94">
        <f t="shared" ca="1" si="200"/>
        <v>25.256203850231056</v>
      </c>
      <c r="Q683" s="94">
        <f t="shared" ca="1" si="201"/>
        <v>25.256203850231056</v>
      </c>
      <c r="R683" s="94">
        <f t="shared" ca="1" si="202"/>
        <v>2.5256203850231058</v>
      </c>
      <c r="S683" s="94">
        <f t="shared" ca="1" si="203"/>
        <v>2.5256203850231054</v>
      </c>
      <c r="T683" s="4">
        <f t="shared" ca="1" si="204"/>
        <v>0</v>
      </c>
      <c r="U683" s="46">
        <f t="shared" ca="1" si="205"/>
        <v>1382.2398284809851</v>
      </c>
      <c r="V683" s="4">
        <f t="shared" ca="1" si="206"/>
        <v>0</v>
      </c>
      <c r="W683" s="13">
        <f t="shared" ca="1" si="207"/>
        <v>9587.1381515534904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0.17794003641559195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168</v>
      </c>
      <c r="M684" s="7">
        <f t="shared" ca="1" si="197"/>
        <v>832</v>
      </c>
      <c r="N684" s="44">
        <f t="shared" ca="1" si="198"/>
        <v>10</v>
      </c>
      <c r="O684" s="94">
        <f t="shared" ca="1" si="199"/>
        <v>2.5256203850231054</v>
      </c>
      <c r="P684" s="94">
        <f t="shared" ca="1" si="200"/>
        <v>25.256203850231056</v>
      </c>
      <c r="Q684" s="94">
        <f t="shared" ca="1" si="201"/>
        <v>25.256203850231056</v>
      </c>
      <c r="R684" s="94">
        <f t="shared" ca="1" si="202"/>
        <v>2.5256203850231058</v>
      </c>
      <c r="S684" s="94">
        <f t="shared" ca="1" si="203"/>
        <v>2.5256203850231054</v>
      </c>
      <c r="T684" s="4">
        <f t="shared" ca="1" si="204"/>
        <v>0</v>
      </c>
      <c r="U684" s="46">
        <f t="shared" ca="1" si="205"/>
        <v>1369.2398284809851</v>
      </c>
      <c r="V684" s="4">
        <f t="shared" ca="1" si="206"/>
        <v>0</v>
      </c>
      <c r="W684" s="13">
        <f t="shared" ca="1" si="207"/>
        <v>7686.8992953241768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0.17794003641559195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0.16567907820637559</v>
      </c>
      <c r="L685" s="13">
        <f t="shared" ca="1" si="196"/>
        <v>155</v>
      </c>
      <c r="M685" s="7">
        <f t="shared" ca="1" si="197"/>
        <v>845</v>
      </c>
      <c r="N685" s="44">
        <f t="shared" ca="1" si="198"/>
        <v>11</v>
      </c>
      <c r="O685" s="94">
        <f t="shared" ca="1" si="199"/>
        <v>2.762784528735815</v>
      </c>
      <c r="P685" s="94">
        <f t="shared" ca="1" si="200"/>
        <v>26.204860425081897</v>
      </c>
      <c r="Q685" s="94">
        <f t="shared" ca="1" si="201"/>
        <v>25.256203850231056</v>
      </c>
      <c r="R685" s="94">
        <f t="shared" ca="1" si="202"/>
        <v>2.5730532137656477</v>
      </c>
      <c r="S685" s="94">
        <f t="shared" ca="1" si="203"/>
        <v>2.762784528735815</v>
      </c>
      <c r="T685" s="4">
        <f t="shared" ca="1" si="204"/>
        <v>0.45773559400378561</v>
      </c>
      <c r="U685" s="46">
        <f t="shared" ca="1" si="205"/>
        <v>1450.3993657201947</v>
      </c>
      <c r="V685" s="4">
        <f t="shared" ca="1" si="206"/>
        <v>240.30082994363369</v>
      </c>
      <c r="W685" s="13">
        <f t="shared" ca="1" si="207"/>
        <v>5786.6604390948632</v>
      </c>
      <c r="X685" s="4">
        <f t="shared" ca="1" si="208"/>
        <v>958.72856744253761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0.17794003641559195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1.6735260424886437E-3</v>
      </c>
      <c r="L686" s="13">
        <f t="shared" ca="1" si="196"/>
        <v>142</v>
      </c>
      <c r="M686" s="7">
        <f t="shared" ca="1" si="197"/>
        <v>858</v>
      </c>
      <c r="N686" s="44">
        <f t="shared" ca="1" si="198"/>
        <v>11</v>
      </c>
      <c r="O686" s="94">
        <f t="shared" ca="1" si="199"/>
        <v>2.762784528735815</v>
      </c>
      <c r="P686" s="94">
        <f t="shared" ca="1" si="200"/>
        <v>27.627845287358145</v>
      </c>
      <c r="Q686" s="94">
        <f t="shared" ca="1" si="201"/>
        <v>26.916352856220023</v>
      </c>
      <c r="R686" s="94">
        <f t="shared" ca="1" si="202"/>
        <v>2.7272099071789087</v>
      </c>
      <c r="S686" s="94">
        <f t="shared" ca="1" si="203"/>
        <v>2.762784528735815</v>
      </c>
      <c r="T686" s="4">
        <f t="shared" ca="1" si="204"/>
        <v>4.6235918586241013E-3</v>
      </c>
      <c r="U686" s="46">
        <f t="shared" ca="1" si="205"/>
        <v>1437.3993657201947</v>
      </c>
      <c r="V686" s="4">
        <f t="shared" ca="1" si="206"/>
        <v>2.4055252719894042</v>
      </c>
      <c r="W686" s="13">
        <f t="shared" ca="1" si="207"/>
        <v>3886.4215828655497</v>
      </c>
      <c r="X686" s="4">
        <f t="shared" ca="1" si="208"/>
        <v>6.5040277310154337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0.17794003641559195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162</v>
      </c>
      <c r="M687" s="7">
        <f t="shared" ca="1" si="197"/>
        <v>838</v>
      </c>
      <c r="N687" s="44">
        <f t="shared" ca="1" si="198"/>
        <v>10</v>
      </c>
      <c r="O687" s="94">
        <f t="shared" ca="1" si="199"/>
        <v>2.5256203850231054</v>
      </c>
      <c r="P687" s="94">
        <f t="shared" ca="1" si="200"/>
        <v>25.256203850231056</v>
      </c>
      <c r="Q687" s="94">
        <f t="shared" ca="1" si="201"/>
        <v>25.256203850231056</v>
      </c>
      <c r="R687" s="94">
        <f t="shared" ca="1" si="202"/>
        <v>2.5256203850231058</v>
      </c>
      <c r="S687" s="94">
        <f t="shared" ca="1" si="203"/>
        <v>2.5256203850231054</v>
      </c>
      <c r="T687" s="4">
        <f t="shared" ca="1" si="204"/>
        <v>0</v>
      </c>
      <c r="U687" s="46">
        <f t="shared" ca="1" si="205"/>
        <v>1363.2398284809851</v>
      </c>
      <c r="V687" s="4">
        <f t="shared" ca="1" si="206"/>
        <v>0</v>
      </c>
      <c r="W687" s="13">
        <f t="shared" ca="1" si="207"/>
        <v>15771.982506703302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0.17794003641559195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149</v>
      </c>
      <c r="M688" s="7">
        <f t="shared" ca="1" si="197"/>
        <v>851</v>
      </c>
      <c r="N688" s="44">
        <f t="shared" ca="1" si="198"/>
        <v>11</v>
      </c>
      <c r="O688" s="94">
        <f t="shared" ca="1" si="199"/>
        <v>2.762784528735815</v>
      </c>
      <c r="P688" s="94">
        <f t="shared" ca="1" si="200"/>
        <v>27.627845287358145</v>
      </c>
      <c r="Q688" s="94">
        <f t="shared" ca="1" si="201"/>
        <v>25.256203850231056</v>
      </c>
      <c r="R688" s="94">
        <f t="shared" ca="1" si="202"/>
        <v>2.64420245687946</v>
      </c>
      <c r="S688" s="94">
        <f t="shared" ca="1" si="203"/>
        <v>2.762784528735815</v>
      </c>
      <c r="T688" s="4">
        <f t="shared" ca="1" si="204"/>
        <v>0</v>
      </c>
      <c r="U688" s="46">
        <f t="shared" ca="1" si="205"/>
        <v>1444.3993657201947</v>
      </c>
      <c r="V688" s="4">
        <f t="shared" ca="1" si="206"/>
        <v>0</v>
      </c>
      <c r="W688" s="13">
        <f t="shared" ca="1" si="207"/>
        <v>13871.743650473989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0.17794003641559195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136</v>
      </c>
      <c r="M689" s="7">
        <f t="shared" ca="1" si="197"/>
        <v>864</v>
      </c>
      <c r="N689" s="44">
        <f t="shared" ca="1" si="198"/>
        <v>11</v>
      </c>
      <c r="O689" s="94">
        <f t="shared" ca="1" si="199"/>
        <v>2.762784528735815</v>
      </c>
      <c r="P689" s="94">
        <f t="shared" ca="1" si="200"/>
        <v>27.627845287358145</v>
      </c>
      <c r="Q689" s="94">
        <f t="shared" ca="1" si="201"/>
        <v>27.627845287358145</v>
      </c>
      <c r="R689" s="94">
        <f t="shared" ca="1" si="202"/>
        <v>2.7627845287358146</v>
      </c>
      <c r="S689" s="94">
        <f t="shared" ca="1" si="203"/>
        <v>2.762784528735815</v>
      </c>
      <c r="T689" s="4">
        <f t="shared" ca="1" si="204"/>
        <v>0</v>
      </c>
      <c r="U689" s="46">
        <f t="shared" ca="1" si="205"/>
        <v>1431.3993657201947</v>
      </c>
      <c r="V689" s="4">
        <f t="shared" ca="1" si="206"/>
        <v>0</v>
      </c>
      <c r="W689" s="13">
        <f t="shared" ca="1" si="207"/>
        <v>11971.504794244674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0.17794003641559195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123</v>
      </c>
      <c r="M690" s="7">
        <f t="shared" ca="1" si="197"/>
        <v>877</v>
      </c>
      <c r="N690" s="44">
        <f t="shared" ca="1" si="198"/>
        <v>11</v>
      </c>
      <c r="O690" s="94">
        <f t="shared" ca="1" si="199"/>
        <v>2.762784528735815</v>
      </c>
      <c r="P690" s="94">
        <f t="shared" ca="1" si="200"/>
        <v>27.627845287358145</v>
      </c>
      <c r="Q690" s="94">
        <f t="shared" ca="1" si="201"/>
        <v>27.627845287358145</v>
      </c>
      <c r="R690" s="94">
        <f t="shared" ca="1" si="202"/>
        <v>2.7627845287358146</v>
      </c>
      <c r="S690" s="94">
        <f t="shared" ca="1" si="203"/>
        <v>2.762784528735815</v>
      </c>
      <c r="T690" s="4">
        <f t="shared" ca="1" si="204"/>
        <v>0</v>
      </c>
      <c r="U690" s="46">
        <f t="shared" ca="1" si="205"/>
        <v>1418.3993657201947</v>
      </c>
      <c r="V690" s="4">
        <f t="shared" ca="1" si="206"/>
        <v>0</v>
      </c>
      <c r="W690" s="13">
        <f t="shared" ca="1" si="207"/>
        <v>10071.265938015362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0.17794003641559195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110</v>
      </c>
      <c r="M691" s="7">
        <f t="shared" ca="1" si="197"/>
        <v>890</v>
      </c>
      <c r="N691" s="44">
        <f t="shared" ca="1" si="198"/>
        <v>11</v>
      </c>
      <c r="O691" s="94">
        <f t="shared" ca="1" si="199"/>
        <v>2.762784528735815</v>
      </c>
      <c r="P691" s="94">
        <f t="shared" ca="1" si="200"/>
        <v>27.627845287358145</v>
      </c>
      <c r="Q691" s="94">
        <f t="shared" ca="1" si="201"/>
        <v>27.627845287358145</v>
      </c>
      <c r="R691" s="94">
        <f t="shared" ca="1" si="202"/>
        <v>2.7627845287358146</v>
      </c>
      <c r="S691" s="94">
        <f t="shared" ca="1" si="203"/>
        <v>2.762784528735815</v>
      </c>
      <c r="T691" s="4">
        <f t="shared" ca="1" si="204"/>
        <v>0</v>
      </c>
      <c r="U691" s="46">
        <f t="shared" ca="1" si="205"/>
        <v>1405.3993657201947</v>
      </c>
      <c r="V691" s="4">
        <f t="shared" ca="1" si="206"/>
        <v>0</v>
      </c>
      <c r="W691" s="13">
        <f t="shared" ca="1" si="207"/>
        <v>8171.0270817860483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0.17794003641559195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97</v>
      </c>
      <c r="M692" s="7">
        <f t="shared" ca="1" si="197"/>
        <v>903</v>
      </c>
      <c r="N692" s="44">
        <f t="shared" ca="1" si="198"/>
        <v>11</v>
      </c>
      <c r="O692" s="94">
        <f t="shared" ca="1" si="199"/>
        <v>2.762784528735815</v>
      </c>
      <c r="P692" s="94">
        <f t="shared" ca="1" si="200"/>
        <v>27.627845287358145</v>
      </c>
      <c r="Q692" s="94">
        <f t="shared" ca="1" si="201"/>
        <v>27.627845287358145</v>
      </c>
      <c r="R692" s="94">
        <f t="shared" ca="1" si="202"/>
        <v>2.7627845287358146</v>
      </c>
      <c r="S692" s="94">
        <f t="shared" ca="1" si="203"/>
        <v>2.762784528735815</v>
      </c>
      <c r="T692" s="4">
        <f t="shared" ca="1" si="204"/>
        <v>0</v>
      </c>
      <c r="U692" s="46">
        <f t="shared" ca="1" si="205"/>
        <v>1392.3993657201947</v>
      </c>
      <c r="V692" s="4">
        <f t="shared" ca="1" si="206"/>
        <v>0</v>
      </c>
      <c r="W692" s="13">
        <f t="shared" ca="1" si="207"/>
        <v>6270.7882255567347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0.17794003641559195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1.6735260424886437E-3</v>
      </c>
      <c r="L693" s="13">
        <f t="shared" ca="1" si="196"/>
        <v>84</v>
      </c>
      <c r="M693" s="7">
        <f t="shared" ca="1" si="197"/>
        <v>916</v>
      </c>
      <c r="N693" s="44">
        <f t="shared" ca="1" si="198"/>
        <v>11</v>
      </c>
      <c r="O693" s="94">
        <f t="shared" ca="1" si="199"/>
        <v>2.762784528735815</v>
      </c>
      <c r="P693" s="94">
        <f t="shared" ca="1" si="200"/>
        <v>27.627845287358145</v>
      </c>
      <c r="Q693" s="94">
        <f t="shared" ca="1" si="201"/>
        <v>27.627845287358145</v>
      </c>
      <c r="R693" s="94">
        <f t="shared" ca="1" si="202"/>
        <v>2.7627845287358146</v>
      </c>
      <c r="S693" s="94">
        <f t="shared" ca="1" si="203"/>
        <v>2.762784528735815</v>
      </c>
      <c r="T693" s="4">
        <f t="shared" ca="1" si="204"/>
        <v>4.6235918586241013E-3</v>
      </c>
      <c r="U693" s="46">
        <f t="shared" ca="1" si="205"/>
        <v>1379.3993657201947</v>
      </c>
      <c r="V693" s="4">
        <f t="shared" ca="1" si="206"/>
        <v>2.3084607615250627</v>
      </c>
      <c r="W693" s="13">
        <f t="shared" ca="1" si="207"/>
        <v>4370.5493693274211</v>
      </c>
      <c r="X693" s="4">
        <f t="shared" ca="1" si="208"/>
        <v>7.3142281895517565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0.17794003641559195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1.6904303459481264E-5</v>
      </c>
      <c r="L694" s="13">
        <f t="shared" ca="1" si="196"/>
        <v>71</v>
      </c>
      <c r="M694" s="7">
        <f t="shared" ca="1" si="197"/>
        <v>929</v>
      </c>
      <c r="N694" s="44">
        <f t="shared" ca="1" si="198"/>
        <v>12</v>
      </c>
      <c r="O694" s="94">
        <f t="shared" ca="1" si="199"/>
        <v>2.9830819481114386</v>
      </c>
      <c r="P694" s="94">
        <f t="shared" ca="1" si="200"/>
        <v>28.509034964860639</v>
      </c>
      <c r="Q694" s="94">
        <f t="shared" ca="1" si="201"/>
        <v>27.627845287358145</v>
      </c>
      <c r="R694" s="94">
        <f t="shared" ca="1" si="202"/>
        <v>2.8068440126109393</v>
      </c>
      <c r="S694" s="94">
        <f t="shared" ca="1" si="203"/>
        <v>2.9830819481114386</v>
      </c>
      <c r="T694" s="4">
        <f t="shared" ca="1" si="204"/>
        <v>5.0426922495376299E-5</v>
      </c>
      <c r="U694" s="46">
        <f t="shared" ca="1" si="205"/>
        <v>1453.8624313365897</v>
      </c>
      <c r="V694" s="4">
        <f t="shared" ca="1" si="206"/>
        <v>2.4576531727652954E-2</v>
      </c>
      <c r="W694" s="13">
        <f t="shared" ca="1" si="207"/>
        <v>2470.3105130981075</v>
      </c>
      <c r="X694" s="4">
        <f t="shared" ca="1" si="208"/>
        <v>4.1758878552557277E-2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0.17794003641559195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162</v>
      </c>
      <c r="M695" s="7">
        <f t="shared" ca="1" si="197"/>
        <v>838</v>
      </c>
      <c r="N695" s="44">
        <f t="shared" ca="1" si="198"/>
        <v>10</v>
      </c>
      <c r="O695" s="94">
        <f t="shared" ca="1" si="199"/>
        <v>2.5256203850231054</v>
      </c>
      <c r="P695" s="94">
        <f t="shared" ca="1" si="200"/>
        <v>25.256203850231056</v>
      </c>
      <c r="Q695" s="94">
        <f t="shared" ca="1" si="201"/>
        <v>25.256203850231056</v>
      </c>
      <c r="R695" s="94">
        <f t="shared" ca="1" si="202"/>
        <v>2.5256203850231058</v>
      </c>
      <c r="S695" s="94">
        <f t="shared" ca="1" si="203"/>
        <v>2.5256203850231054</v>
      </c>
      <c r="T695" s="4">
        <f t="shared" ca="1" si="204"/>
        <v>0</v>
      </c>
      <c r="U695" s="46">
        <f t="shared" ca="1" si="205"/>
        <v>1363.2398284809851</v>
      </c>
      <c r="V695" s="4">
        <f t="shared" ca="1" si="206"/>
        <v>0</v>
      </c>
      <c r="W695" s="13">
        <f t="shared" ca="1" si="207"/>
        <v>14717.783063372635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0.17794003641559195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149</v>
      </c>
      <c r="M696" s="7">
        <f t="shared" ca="1" si="197"/>
        <v>851</v>
      </c>
      <c r="N696" s="44">
        <f t="shared" ca="1" si="198"/>
        <v>11</v>
      </c>
      <c r="O696" s="94">
        <f t="shared" ca="1" si="199"/>
        <v>2.762784528735815</v>
      </c>
      <c r="P696" s="94">
        <f t="shared" ca="1" si="200"/>
        <v>27.627845287358145</v>
      </c>
      <c r="Q696" s="94">
        <f t="shared" ca="1" si="201"/>
        <v>25.256203850231056</v>
      </c>
      <c r="R696" s="94">
        <f t="shared" ca="1" si="202"/>
        <v>2.64420245687946</v>
      </c>
      <c r="S696" s="94">
        <f t="shared" ca="1" si="203"/>
        <v>2.762784528735815</v>
      </c>
      <c r="T696" s="4">
        <f t="shared" ca="1" si="204"/>
        <v>0</v>
      </c>
      <c r="U696" s="46">
        <f t="shared" ca="1" si="205"/>
        <v>1444.3993657201947</v>
      </c>
      <c r="V696" s="4">
        <f t="shared" ca="1" si="206"/>
        <v>0</v>
      </c>
      <c r="W696" s="13">
        <f t="shared" ca="1" si="207"/>
        <v>12817.544207143323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0.17794003641559195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136</v>
      </c>
      <c r="M697" s="7">
        <f t="shared" ca="1" si="197"/>
        <v>864</v>
      </c>
      <c r="N697" s="44">
        <f t="shared" ca="1" si="198"/>
        <v>11</v>
      </c>
      <c r="O697" s="94">
        <f t="shared" ca="1" si="199"/>
        <v>2.762784528735815</v>
      </c>
      <c r="P697" s="94">
        <f t="shared" ca="1" si="200"/>
        <v>27.627845287358145</v>
      </c>
      <c r="Q697" s="94">
        <f t="shared" ca="1" si="201"/>
        <v>27.627845287358145</v>
      </c>
      <c r="R697" s="94">
        <f t="shared" ca="1" si="202"/>
        <v>2.7627845287358146</v>
      </c>
      <c r="S697" s="94">
        <f t="shared" ca="1" si="203"/>
        <v>2.762784528735815</v>
      </c>
      <c r="T697" s="4">
        <f t="shared" ca="1" si="204"/>
        <v>0</v>
      </c>
      <c r="U697" s="46">
        <f t="shared" ca="1" si="205"/>
        <v>1431.3993657201947</v>
      </c>
      <c r="V697" s="4">
        <f t="shared" ca="1" si="206"/>
        <v>0</v>
      </c>
      <c r="W697" s="13">
        <f t="shared" ca="1" si="207"/>
        <v>10917.305350914008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0.17794003641559195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123</v>
      </c>
      <c r="M698" s="7">
        <f t="shared" ca="1" si="197"/>
        <v>877</v>
      </c>
      <c r="N698" s="44">
        <f t="shared" ca="1" si="198"/>
        <v>11</v>
      </c>
      <c r="O698" s="94">
        <f t="shared" ca="1" si="199"/>
        <v>2.762784528735815</v>
      </c>
      <c r="P698" s="94">
        <f t="shared" ca="1" si="200"/>
        <v>27.627845287358145</v>
      </c>
      <c r="Q698" s="94">
        <f t="shared" ca="1" si="201"/>
        <v>27.627845287358145</v>
      </c>
      <c r="R698" s="94">
        <f t="shared" ca="1" si="202"/>
        <v>2.7627845287358146</v>
      </c>
      <c r="S698" s="94">
        <f t="shared" ca="1" si="203"/>
        <v>2.762784528735815</v>
      </c>
      <c r="T698" s="4">
        <f t="shared" ca="1" si="204"/>
        <v>0</v>
      </c>
      <c r="U698" s="46">
        <f t="shared" ca="1" si="205"/>
        <v>1418.3993657201947</v>
      </c>
      <c r="V698" s="4">
        <f t="shared" ca="1" si="206"/>
        <v>0</v>
      </c>
      <c r="W698" s="13">
        <f t="shared" ca="1" si="207"/>
        <v>9017.0664946846955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0.17794003641559195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110</v>
      </c>
      <c r="M699" s="7">
        <f t="shared" ca="1" si="197"/>
        <v>890</v>
      </c>
      <c r="N699" s="44">
        <f t="shared" ca="1" si="198"/>
        <v>11</v>
      </c>
      <c r="O699" s="94">
        <f t="shared" ca="1" si="199"/>
        <v>2.762784528735815</v>
      </c>
      <c r="P699" s="94">
        <f t="shared" ca="1" si="200"/>
        <v>27.627845287358145</v>
      </c>
      <c r="Q699" s="94">
        <f t="shared" ca="1" si="201"/>
        <v>27.627845287358145</v>
      </c>
      <c r="R699" s="94">
        <f t="shared" ca="1" si="202"/>
        <v>2.7627845287358146</v>
      </c>
      <c r="S699" s="94">
        <f t="shared" ca="1" si="203"/>
        <v>2.762784528735815</v>
      </c>
      <c r="T699" s="4">
        <f t="shared" ca="1" si="204"/>
        <v>0</v>
      </c>
      <c r="U699" s="46">
        <f t="shared" ca="1" si="205"/>
        <v>1405.3993657201947</v>
      </c>
      <c r="V699" s="4">
        <f t="shared" ca="1" si="206"/>
        <v>0</v>
      </c>
      <c r="W699" s="13">
        <f t="shared" ca="1" si="207"/>
        <v>7116.8276384553828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0.17794003641559195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97</v>
      </c>
      <c r="M700" s="7">
        <f t="shared" ca="1" si="197"/>
        <v>903</v>
      </c>
      <c r="N700" s="44">
        <f t="shared" ca="1" si="198"/>
        <v>11</v>
      </c>
      <c r="O700" s="94">
        <f t="shared" ca="1" si="199"/>
        <v>2.762784528735815</v>
      </c>
      <c r="P700" s="94">
        <f t="shared" ca="1" si="200"/>
        <v>27.627845287358145</v>
      </c>
      <c r="Q700" s="94">
        <f t="shared" ca="1" si="201"/>
        <v>27.627845287358145</v>
      </c>
      <c r="R700" s="94">
        <f t="shared" ca="1" si="202"/>
        <v>2.7627845287358146</v>
      </c>
      <c r="S700" s="94">
        <f t="shared" ca="1" si="203"/>
        <v>2.762784528735815</v>
      </c>
      <c r="T700" s="4">
        <f t="shared" ca="1" si="204"/>
        <v>0</v>
      </c>
      <c r="U700" s="46">
        <f t="shared" ca="1" si="205"/>
        <v>1392.3993657201947</v>
      </c>
      <c r="V700" s="4">
        <f t="shared" ca="1" si="206"/>
        <v>0</v>
      </c>
      <c r="W700" s="13">
        <f t="shared" ca="1" si="207"/>
        <v>5216.5887822260693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0.17794003641559195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8.7199514845460839E-3</v>
      </c>
      <c r="L701" s="13">
        <f t="shared" ca="1" si="196"/>
        <v>84</v>
      </c>
      <c r="M701" s="7">
        <f t="shared" ca="1" si="197"/>
        <v>916</v>
      </c>
      <c r="N701" s="44">
        <f t="shared" ca="1" si="198"/>
        <v>11</v>
      </c>
      <c r="O701" s="94">
        <f t="shared" ca="1" si="199"/>
        <v>2.762784528735815</v>
      </c>
      <c r="P701" s="94">
        <f t="shared" ca="1" si="200"/>
        <v>27.627845287358145</v>
      </c>
      <c r="Q701" s="94">
        <f t="shared" ca="1" si="201"/>
        <v>27.627845287358145</v>
      </c>
      <c r="R701" s="94">
        <f t="shared" ca="1" si="202"/>
        <v>2.7627845287358146</v>
      </c>
      <c r="S701" s="94">
        <f t="shared" ca="1" si="203"/>
        <v>2.762784528735815</v>
      </c>
      <c r="T701" s="4">
        <f t="shared" ca="1" si="204"/>
        <v>2.4091347052830822E-2</v>
      </c>
      <c r="U701" s="46">
        <f t="shared" ca="1" si="205"/>
        <v>1379.3993657201947</v>
      </c>
      <c r="V701" s="4">
        <f t="shared" ca="1" si="206"/>
        <v>12.028295546893739</v>
      </c>
      <c r="W701" s="13">
        <f t="shared" ca="1" si="207"/>
        <v>3316.3499259967557</v>
      </c>
      <c r="X701" s="4">
        <f t="shared" ca="1" si="208"/>
        <v>28.918410460469705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0.17794003641559195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8.8080318025718089E-5</v>
      </c>
      <c r="L702" s="13">
        <f t="shared" ca="1" si="196"/>
        <v>71</v>
      </c>
      <c r="M702" s="7">
        <f t="shared" ca="1" si="197"/>
        <v>929</v>
      </c>
      <c r="N702" s="44">
        <f t="shared" ca="1" si="198"/>
        <v>12</v>
      </c>
      <c r="O702" s="94">
        <f t="shared" ca="1" si="199"/>
        <v>2.9830819481114386</v>
      </c>
      <c r="P702" s="94">
        <f t="shared" ca="1" si="200"/>
        <v>28.509034964860639</v>
      </c>
      <c r="Q702" s="94">
        <f t="shared" ca="1" si="201"/>
        <v>27.627845287358145</v>
      </c>
      <c r="R702" s="94">
        <f t="shared" ca="1" si="202"/>
        <v>2.8068440126109393</v>
      </c>
      <c r="S702" s="94">
        <f t="shared" ca="1" si="203"/>
        <v>2.9830819481114386</v>
      </c>
      <c r="T702" s="4">
        <f t="shared" ca="1" si="204"/>
        <v>2.6275080668643419E-4</v>
      </c>
      <c r="U702" s="46">
        <f t="shared" ca="1" si="205"/>
        <v>1453.8624313365897</v>
      </c>
      <c r="V702" s="4">
        <f t="shared" ca="1" si="206"/>
        <v>0.12805666531777055</v>
      </c>
      <c r="W702" s="13">
        <f t="shared" ca="1" si="207"/>
        <v>1416.1110697674419</v>
      </c>
      <c r="X702" s="4">
        <f t="shared" ca="1" si="208"/>
        <v>0.12473151338485614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0.17794003641559195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2.762784528735815</v>
      </c>
      <c r="P703" s="94">
        <f t="shared" ca="1" si="200"/>
        <v>27.627845287358145</v>
      </c>
      <c r="Q703" s="94">
        <f t="shared" ca="1" si="201"/>
        <v>27.627845287358145</v>
      </c>
      <c r="R703" s="94">
        <f t="shared" ca="1" si="202"/>
        <v>2.7627845287358146</v>
      </c>
      <c r="S703" s="94">
        <f t="shared" ca="1" si="203"/>
        <v>2.762784528735815</v>
      </c>
      <c r="T703" s="4">
        <f t="shared" ca="1" si="204"/>
        <v>0</v>
      </c>
      <c r="U703" s="46">
        <f t="shared" ca="1" si="205"/>
        <v>1386.3993657201947</v>
      </c>
      <c r="V703" s="4">
        <f t="shared" ca="1" si="206"/>
        <v>0</v>
      </c>
      <c r="W703" s="13">
        <f t="shared" ca="1" si="207"/>
        <v>13301.671993605194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0.17794003641559195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2.762784528735815</v>
      </c>
      <c r="P704" s="94">
        <f t="shared" ca="1" si="200"/>
        <v>27.627845287358145</v>
      </c>
      <c r="Q704" s="94">
        <f t="shared" ca="1" si="201"/>
        <v>27.627845287358145</v>
      </c>
      <c r="R704" s="94">
        <f t="shared" ca="1" si="202"/>
        <v>2.7627845287358146</v>
      </c>
      <c r="S704" s="94">
        <f t="shared" ca="1" si="203"/>
        <v>2.762784528735815</v>
      </c>
      <c r="T704" s="4">
        <f t="shared" ca="1" si="204"/>
        <v>0</v>
      </c>
      <c r="U704" s="46">
        <f t="shared" ca="1" si="205"/>
        <v>1373.3993657201947</v>
      </c>
      <c r="V704" s="4">
        <f t="shared" ca="1" si="206"/>
        <v>0</v>
      </c>
      <c r="W704" s="13">
        <f t="shared" ca="1" si="207"/>
        <v>11401.433137375881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0.17794003641559195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12</v>
      </c>
      <c r="O705" s="94">
        <f t="shared" ca="1" si="199"/>
        <v>2.9830819481114386</v>
      </c>
      <c r="P705" s="94">
        <f t="shared" ca="1" si="200"/>
        <v>29.830819481114389</v>
      </c>
      <c r="Q705" s="94">
        <f t="shared" ca="1" si="201"/>
        <v>27.627845287358145</v>
      </c>
      <c r="R705" s="94">
        <f t="shared" ca="1" si="202"/>
        <v>2.8729332384236264</v>
      </c>
      <c r="S705" s="94">
        <f t="shared" ca="1" si="203"/>
        <v>2.9830819481114386</v>
      </c>
      <c r="T705" s="4">
        <f t="shared" ca="1" si="204"/>
        <v>0</v>
      </c>
      <c r="U705" s="46">
        <f t="shared" ca="1" si="205"/>
        <v>1447.8624313365897</v>
      </c>
      <c r="V705" s="4">
        <f t="shared" ca="1" si="206"/>
        <v>0</v>
      </c>
      <c r="W705" s="13">
        <f t="shared" ca="1" si="207"/>
        <v>9501.1942811465669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0.17794003641559195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12</v>
      </c>
      <c r="O706" s="94">
        <f t="shared" ca="1" si="199"/>
        <v>2.9830819481114386</v>
      </c>
      <c r="P706" s="94">
        <f t="shared" ca="1" si="200"/>
        <v>29.830819481114389</v>
      </c>
      <c r="Q706" s="94">
        <f t="shared" ca="1" si="201"/>
        <v>29.830819481114389</v>
      </c>
      <c r="R706" s="94">
        <f t="shared" ca="1" si="202"/>
        <v>2.983081948111439</v>
      </c>
      <c r="S706" s="94">
        <f t="shared" ca="1" si="203"/>
        <v>2.9830819481114386</v>
      </c>
      <c r="T706" s="4">
        <f t="shared" ca="1" si="204"/>
        <v>0</v>
      </c>
      <c r="U706" s="46">
        <f t="shared" ca="1" si="205"/>
        <v>1434.8624313365897</v>
      </c>
      <c r="V706" s="4">
        <f t="shared" ca="1" si="206"/>
        <v>0</v>
      </c>
      <c r="W706" s="13">
        <f t="shared" ca="1" si="207"/>
        <v>7600.9554249172543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0.17794003641559195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12</v>
      </c>
      <c r="O707" s="94">
        <f t="shared" ca="1" si="199"/>
        <v>2.9830819481114386</v>
      </c>
      <c r="P707" s="94">
        <f t="shared" ca="1" si="200"/>
        <v>29.830819481114389</v>
      </c>
      <c r="Q707" s="94">
        <f t="shared" ca="1" si="201"/>
        <v>29.830819481114389</v>
      </c>
      <c r="R707" s="94">
        <f t="shared" ca="1" si="202"/>
        <v>2.983081948111439</v>
      </c>
      <c r="S707" s="94">
        <f t="shared" ca="1" si="203"/>
        <v>2.9830819481114386</v>
      </c>
      <c r="T707" s="4">
        <f t="shared" ca="1" si="204"/>
        <v>0</v>
      </c>
      <c r="U707" s="46">
        <f t="shared" ca="1" si="205"/>
        <v>1421.8624313365897</v>
      </c>
      <c r="V707" s="4">
        <f t="shared" ca="1" si="206"/>
        <v>0</v>
      </c>
      <c r="W707" s="13">
        <f t="shared" ca="1" si="207"/>
        <v>5700.7165686879407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0.17794003641559195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12</v>
      </c>
      <c r="O708" s="94">
        <f t="shared" ca="1" si="199"/>
        <v>2.9830819481114386</v>
      </c>
      <c r="P708" s="94">
        <f t="shared" ca="1" si="200"/>
        <v>29.830819481114389</v>
      </c>
      <c r="Q708" s="94">
        <f t="shared" ca="1" si="201"/>
        <v>29.830819481114389</v>
      </c>
      <c r="R708" s="94">
        <f t="shared" ca="1" si="202"/>
        <v>2.983081948111439</v>
      </c>
      <c r="S708" s="94">
        <f t="shared" ca="1" si="203"/>
        <v>2.9830819481114386</v>
      </c>
      <c r="T708" s="4">
        <f t="shared" ca="1" si="204"/>
        <v>0</v>
      </c>
      <c r="U708" s="46">
        <f t="shared" ca="1" si="205"/>
        <v>1408.8624313365897</v>
      </c>
      <c r="V708" s="4">
        <f t="shared" ca="1" si="206"/>
        <v>0</v>
      </c>
      <c r="W708" s="13">
        <f t="shared" ca="1" si="207"/>
        <v>3800.4777124586271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0.17794003641559195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8.8080318025718089E-5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2.9830819481114386</v>
      </c>
      <c r="P709" s="94">
        <f t="shared" ca="1" si="200"/>
        <v>29.830819481114389</v>
      </c>
      <c r="Q709" s="94">
        <f t="shared" ca="1" si="201"/>
        <v>29.830819481114389</v>
      </c>
      <c r="R709" s="94">
        <f t="shared" ca="1" si="202"/>
        <v>2.983081948111439</v>
      </c>
      <c r="S709" s="94">
        <f t="shared" ca="1" si="203"/>
        <v>2.9830819481114386</v>
      </c>
      <c r="T709" s="4">
        <f t="shared" ca="1" si="204"/>
        <v>2.6275080668643419E-4</v>
      </c>
      <c r="U709" s="46">
        <f t="shared" ca="1" si="205"/>
        <v>1395.8624313365897</v>
      </c>
      <c r="V709" s="4">
        <f t="shared" ca="1" si="206"/>
        <v>0.1229480068722789</v>
      </c>
      <c r="W709" s="13">
        <f t="shared" ca="1" si="207"/>
        <v>1900.2388562293136</v>
      </c>
      <c r="X709" s="4">
        <f t="shared" ca="1" si="208"/>
        <v>0.16737364278150474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0.17794003641559195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8.8970018207796129E-7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2.9830819481114386</v>
      </c>
      <c r="P710" s="94">
        <f t="shared" ca="1" si="200"/>
        <v>29.830819481114389</v>
      </c>
      <c r="Q710" s="94">
        <f t="shared" ca="1" si="201"/>
        <v>29.830819481114389</v>
      </c>
      <c r="R710" s="94">
        <f t="shared" ca="1" si="202"/>
        <v>2.983081948111439</v>
      </c>
      <c r="S710" s="94">
        <f t="shared" ca="1" si="203"/>
        <v>2.9830819481114386</v>
      </c>
      <c r="T710" s="4">
        <f t="shared" ca="1" si="204"/>
        <v>2.6540485523882264E-6</v>
      </c>
      <c r="U710" s="46">
        <f t="shared" ca="1" si="205"/>
        <v>1382.8624313365897</v>
      </c>
      <c r="V710" s="4">
        <f t="shared" ca="1" si="206"/>
        <v>1.2303329569489361E-3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4.7300516009207982E-2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233</v>
      </c>
      <c r="M711" s="7">
        <f t="shared" ca="1" si="197"/>
        <v>767</v>
      </c>
      <c r="N711" s="44">
        <f t="shared" ca="1" si="198"/>
        <v>10</v>
      </c>
      <c r="O711" s="94">
        <f t="shared" ca="1" si="199"/>
        <v>2.5256203850231054</v>
      </c>
      <c r="P711" s="94">
        <f t="shared" ca="1" si="200"/>
        <v>25.256203850231056</v>
      </c>
      <c r="Q711" s="94">
        <f t="shared" ca="1" si="201"/>
        <v>23.06124989151396</v>
      </c>
      <c r="R711" s="94">
        <f t="shared" ca="1" si="202"/>
        <v>2.4158726870872504</v>
      </c>
      <c r="S711" s="94">
        <f t="shared" ca="1" si="203"/>
        <v>2.5256203850231054</v>
      </c>
      <c r="T711" s="4">
        <f t="shared" ca="1" si="204"/>
        <v>0</v>
      </c>
      <c r="U711" s="46">
        <f t="shared" ca="1" si="205"/>
        <v>1434.2398284809851</v>
      </c>
      <c r="V711" s="4">
        <f t="shared" ca="1" si="206"/>
        <v>0</v>
      </c>
      <c r="W711" s="13">
        <f t="shared" ca="1" si="207"/>
        <v>17188.093576470743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4.7300516009207982E-2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220</v>
      </c>
      <c r="M712" s="7">
        <f t="shared" ca="1" si="197"/>
        <v>780</v>
      </c>
      <c r="N712" s="44">
        <f t="shared" ca="1" si="198"/>
        <v>10</v>
      </c>
      <c r="O712" s="94">
        <f t="shared" ca="1" si="199"/>
        <v>2.5256203850231054</v>
      </c>
      <c r="P712" s="94">
        <f t="shared" ca="1" si="200"/>
        <v>25.256203850231056</v>
      </c>
      <c r="Q712" s="94">
        <f t="shared" ca="1" si="201"/>
        <v>25.256203850231056</v>
      </c>
      <c r="R712" s="94">
        <f t="shared" ca="1" si="202"/>
        <v>2.5256203850231058</v>
      </c>
      <c r="S712" s="94">
        <f t="shared" ca="1" si="203"/>
        <v>2.5256203850231054</v>
      </c>
      <c r="T712" s="4">
        <f t="shared" ca="1" si="204"/>
        <v>0</v>
      </c>
      <c r="U712" s="46">
        <f t="shared" ca="1" si="205"/>
        <v>1421.2398284809851</v>
      </c>
      <c r="V712" s="4">
        <f t="shared" ca="1" si="206"/>
        <v>0</v>
      </c>
      <c r="W712" s="13">
        <f t="shared" ca="1" si="207"/>
        <v>15287.85472024143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4.7300516009207982E-2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207</v>
      </c>
      <c r="M713" s="7">
        <f t="shared" ca="1" si="197"/>
        <v>793</v>
      </c>
      <c r="N713" s="44">
        <f t="shared" ca="1" si="198"/>
        <v>10</v>
      </c>
      <c r="O713" s="94">
        <f t="shared" ca="1" si="199"/>
        <v>2.5256203850231054</v>
      </c>
      <c r="P713" s="94">
        <f t="shared" ca="1" si="200"/>
        <v>25.256203850231056</v>
      </c>
      <c r="Q713" s="94">
        <f t="shared" ca="1" si="201"/>
        <v>25.256203850231056</v>
      </c>
      <c r="R713" s="94">
        <f t="shared" ca="1" si="202"/>
        <v>2.5256203850231058</v>
      </c>
      <c r="S713" s="94">
        <f t="shared" ca="1" si="203"/>
        <v>2.5256203850231054</v>
      </c>
      <c r="T713" s="4">
        <f t="shared" ca="1" si="204"/>
        <v>0</v>
      </c>
      <c r="U713" s="46">
        <f t="shared" ca="1" si="205"/>
        <v>1408.2398284809851</v>
      </c>
      <c r="V713" s="4">
        <f t="shared" ca="1" si="206"/>
        <v>0</v>
      </c>
      <c r="W713" s="13">
        <f t="shared" ca="1" si="207"/>
        <v>13387.615864012118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4.7300516009207982E-2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194</v>
      </c>
      <c r="M714" s="7">
        <f t="shared" ca="1" si="197"/>
        <v>806</v>
      </c>
      <c r="N714" s="44">
        <f t="shared" ca="1" si="198"/>
        <v>10</v>
      </c>
      <c r="O714" s="94">
        <f t="shared" ca="1" si="199"/>
        <v>2.5256203850231054</v>
      </c>
      <c r="P714" s="94">
        <f t="shared" ca="1" si="200"/>
        <v>25.256203850231056</v>
      </c>
      <c r="Q714" s="94">
        <f t="shared" ca="1" si="201"/>
        <v>25.256203850231056</v>
      </c>
      <c r="R714" s="94">
        <f t="shared" ca="1" si="202"/>
        <v>2.5256203850231058</v>
      </c>
      <c r="S714" s="94">
        <f t="shared" ca="1" si="203"/>
        <v>2.5256203850231054</v>
      </c>
      <c r="T714" s="4">
        <f t="shared" ca="1" si="204"/>
        <v>0</v>
      </c>
      <c r="U714" s="46">
        <f t="shared" ca="1" si="205"/>
        <v>1395.2398284809851</v>
      </c>
      <c r="V714" s="4">
        <f t="shared" ca="1" si="206"/>
        <v>0</v>
      </c>
      <c r="W714" s="13">
        <f t="shared" ca="1" si="207"/>
        <v>11487.377007782805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4.7300516009207982E-2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181</v>
      </c>
      <c r="M715" s="7">
        <f t="shared" ca="1" si="197"/>
        <v>819</v>
      </c>
      <c r="N715" s="44">
        <f t="shared" ca="1" si="198"/>
        <v>10</v>
      </c>
      <c r="O715" s="94">
        <f t="shared" ca="1" si="199"/>
        <v>2.5256203850231054</v>
      </c>
      <c r="P715" s="94">
        <f t="shared" ca="1" si="200"/>
        <v>25.256203850231056</v>
      </c>
      <c r="Q715" s="94">
        <f t="shared" ca="1" si="201"/>
        <v>25.256203850231056</v>
      </c>
      <c r="R715" s="94">
        <f t="shared" ca="1" si="202"/>
        <v>2.5256203850231058</v>
      </c>
      <c r="S715" s="94">
        <f t="shared" ca="1" si="203"/>
        <v>2.5256203850231054</v>
      </c>
      <c r="T715" s="4">
        <f t="shared" ca="1" si="204"/>
        <v>0</v>
      </c>
      <c r="U715" s="46">
        <f t="shared" ca="1" si="205"/>
        <v>1382.2398284809851</v>
      </c>
      <c r="V715" s="4">
        <f t="shared" ca="1" si="206"/>
        <v>0</v>
      </c>
      <c r="W715" s="13">
        <f t="shared" ca="1" si="207"/>
        <v>9587.1381515534904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4.7300516009207982E-2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4.3600861214057568E-2</v>
      </c>
      <c r="L716" s="13">
        <f t="shared" ca="1" si="196"/>
        <v>168</v>
      </c>
      <c r="M716" s="7">
        <f t="shared" ca="1" si="197"/>
        <v>832</v>
      </c>
      <c r="N716" s="44">
        <f t="shared" ca="1" si="198"/>
        <v>10</v>
      </c>
      <c r="O716" s="94">
        <f t="shared" ca="1" si="199"/>
        <v>2.5256203850231054</v>
      </c>
      <c r="P716" s="94">
        <f t="shared" ca="1" si="200"/>
        <v>25.256203850231056</v>
      </c>
      <c r="Q716" s="94">
        <f t="shared" ca="1" si="201"/>
        <v>25.256203850231056</v>
      </c>
      <c r="R716" s="94">
        <f t="shared" ca="1" si="202"/>
        <v>2.5256203850231058</v>
      </c>
      <c r="S716" s="94">
        <f t="shared" ca="1" si="203"/>
        <v>2.5256203850231054</v>
      </c>
      <c r="T716" s="4">
        <f t="shared" ca="1" si="204"/>
        <v>0.11011922388678706</v>
      </c>
      <c r="U716" s="46">
        <f t="shared" ca="1" si="205"/>
        <v>1369.2398284809851</v>
      </c>
      <c r="V716" s="4">
        <f t="shared" ca="1" si="206"/>
        <v>59.700035730359424</v>
      </c>
      <c r="W716" s="13">
        <f t="shared" ca="1" si="207"/>
        <v>7686.8992953241768</v>
      </c>
      <c r="X716" s="4">
        <f t="shared" ca="1" si="208"/>
        <v>335.15542934186635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4.7300516009207982E-2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8.8082547907187094E-4</v>
      </c>
      <c r="L717" s="13">
        <f t="shared" ca="1" si="196"/>
        <v>155</v>
      </c>
      <c r="M717" s="7">
        <f t="shared" ca="1" si="197"/>
        <v>845</v>
      </c>
      <c r="N717" s="44">
        <f t="shared" ca="1" si="198"/>
        <v>11</v>
      </c>
      <c r="O717" s="94">
        <f t="shared" ca="1" si="199"/>
        <v>2.762784528735815</v>
      </c>
      <c r="P717" s="94">
        <f t="shared" ca="1" si="200"/>
        <v>26.204860425081897</v>
      </c>
      <c r="Q717" s="94">
        <f t="shared" ca="1" si="201"/>
        <v>25.256203850231056</v>
      </c>
      <c r="R717" s="94">
        <f t="shared" ca="1" si="202"/>
        <v>2.5730532137656477</v>
      </c>
      <c r="S717" s="94">
        <f t="shared" ca="1" si="203"/>
        <v>2.762784528735815</v>
      </c>
      <c r="T717" s="4">
        <f t="shared" ca="1" si="204"/>
        <v>2.4335310060960773E-3</v>
      </c>
      <c r="U717" s="46">
        <f t="shared" ca="1" si="205"/>
        <v>1450.3993657201947</v>
      </c>
      <c r="V717" s="4">
        <f t="shared" ca="1" si="206"/>
        <v>1.2775487161560284</v>
      </c>
      <c r="W717" s="13">
        <f t="shared" ca="1" si="207"/>
        <v>5786.6604390948632</v>
      </c>
      <c r="X717" s="4">
        <f t="shared" ca="1" si="208"/>
        <v>5.0970379534919763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4.7300516009207982E-2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4.4486135306660193E-6</v>
      </c>
      <c r="L718" s="13">
        <f t="shared" ca="1" si="196"/>
        <v>142</v>
      </c>
      <c r="M718" s="7">
        <f t="shared" ca="1" si="197"/>
        <v>858</v>
      </c>
      <c r="N718" s="44">
        <f t="shared" ca="1" si="198"/>
        <v>11</v>
      </c>
      <c r="O718" s="94">
        <f t="shared" ca="1" si="199"/>
        <v>2.762784528735815</v>
      </c>
      <c r="P718" s="94">
        <f t="shared" ca="1" si="200"/>
        <v>27.627845287358145</v>
      </c>
      <c r="Q718" s="94">
        <f t="shared" ca="1" si="201"/>
        <v>26.916352856220023</v>
      </c>
      <c r="R718" s="94">
        <f t="shared" ca="1" si="202"/>
        <v>2.7272099071789087</v>
      </c>
      <c r="S718" s="94">
        <f t="shared" ca="1" si="203"/>
        <v>2.762784528735815</v>
      </c>
      <c r="T718" s="4">
        <f t="shared" ca="1" si="204"/>
        <v>1.2290560636848888E-5</v>
      </c>
      <c r="U718" s="46">
        <f t="shared" ca="1" si="205"/>
        <v>1437.3993657201947</v>
      </c>
      <c r="V718" s="4">
        <f t="shared" ca="1" si="206"/>
        <v>6.3944342673136123E-3</v>
      </c>
      <c r="W718" s="13">
        <f t="shared" ca="1" si="207"/>
        <v>3886.4215828655497</v>
      </c>
      <c r="X718" s="4">
        <f t="shared" ca="1" si="208"/>
        <v>1.7289187639408132E-2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4.7300516009207982E-2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162</v>
      </c>
      <c r="M719" s="7">
        <f t="shared" ca="1" si="197"/>
        <v>838</v>
      </c>
      <c r="N719" s="44">
        <f t="shared" ca="1" si="198"/>
        <v>10</v>
      </c>
      <c r="O719" s="94">
        <f t="shared" ca="1" si="199"/>
        <v>2.5256203850231054</v>
      </c>
      <c r="P719" s="94">
        <f t="shared" ca="1" si="200"/>
        <v>25.256203850231056</v>
      </c>
      <c r="Q719" s="94">
        <f t="shared" ca="1" si="201"/>
        <v>25.256203850231056</v>
      </c>
      <c r="R719" s="94">
        <f t="shared" ca="1" si="202"/>
        <v>2.5256203850231058</v>
      </c>
      <c r="S719" s="94">
        <f t="shared" ca="1" si="203"/>
        <v>2.5256203850231054</v>
      </c>
      <c r="T719" s="4">
        <f t="shared" ca="1" si="204"/>
        <v>0</v>
      </c>
      <c r="U719" s="46">
        <f t="shared" ca="1" si="205"/>
        <v>1363.2398284809851</v>
      </c>
      <c r="V719" s="4">
        <f t="shared" ca="1" si="206"/>
        <v>0</v>
      </c>
      <c r="W719" s="13">
        <f t="shared" ca="1" si="207"/>
        <v>15771.982506703302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4.7300516009207982E-2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149</v>
      </c>
      <c r="M720" s="7">
        <f t="shared" ca="1" si="197"/>
        <v>851</v>
      </c>
      <c r="N720" s="44">
        <f t="shared" ca="1" si="198"/>
        <v>11</v>
      </c>
      <c r="O720" s="94">
        <f t="shared" ca="1" si="199"/>
        <v>2.762784528735815</v>
      </c>
      <c r="P720" s="94">
        <f t="shared" ca="1" si="200"/>
        <v>27.627845287358145</v>
      </c>
      <c r="Q720" s="94">
        <f t="shared" ca="1" si="201"/>
        <v>25.256203850231056</v>
      </c>
      <c r="R720" s="94">
        <f t="shared" ca="1" si="202"/>
        <v>2.64420245687946</v>
      </c>
      <c r="S720" s="94">
        <f t="shared" ca="1" si="203"/>
        <v>2.762784528735815</v>
      </c>
      <c r="T720" s="4">
        <f t="shared" ca="1" si="204"/>
        <v>0</v>
      </c>
      <c r="U720" s="46">
        <f t="shared" ca="1" si="205"/>
        <v>1444.3993657201947</v>
      </c>
      <c r="V720" s="4">
        <f t="shared" ca="1" si="206"/>
        <v>0</v>
      </c>
      <c r="W720" s="13">
        <f t="shared" ca="1" si="207"/>
        <v>13871.743650473989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4.7300516009207982E-2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136</v>
      </c>
      <c r="M721" s="7">
        <f t="shared" ca="1" si="197"/>
        <v>864</v>
      </c>
      <c r="N721" s="44">
        <f t="shared" ca="1" si="198"/>
        <v>11</v>
      </c>
      <c r="O721" s="94">
        <f t="shared" ca="1" si="199"/>
        <v>2.762784528735815</v>
      </c>
      <c r="P721" s="94">
        <f t="shared" ca="1" si="200"/>
        <v>27.627845287358145</v>
      </c>
      <c r="Q721" s="94">
        <f t="shared" ca="1" si="201"/>
        <v>27.627845287358145</v>
      </c>
      <c r="R721" s="94">
        <f t="shared" ca="1" si="202"/>
        <v>2.7627845287358146</v>
      </c>
      <c r="S721" s="94">
        <f t="shared" ca="1" si="203"/>
        <v>2.762784528735815</v>
      </c>
      <c r="T721" s="4">
        <f t="shared" ca="1" si="204"/>
        <v>0</v>
      </c>
      <c r="U721" s="46">
        <f t="shared" ca="1" si="205"/>
        <v>1431.3993657201947</v>
      </c>
      <c r="V721" s="4">
        <f t="shared" ca="1" si="206"/>
        <v>0</v>
      </c>
      <c r="W721" s="13">
        <f t="shared" ca="1" si="207"/>
        <v>11971.504794244674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4.7300516009207982E-2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123</v>
      </c>
      <c r="M722" s="7">
        <f t="shared" ca="1" si="197"/>
        <v>877</v>
      </c>
      <c r="N722" s="44">
        <f t="shared" ca="1" si="198"/>
        <v>11</v>
      </c>
      <c r="O722" s="94">
        <f t="shared" ca="1" si="199"/>
        <v>2.762784528735815</v>
      </c>
      <c r="P722" s="94">
        <f t="shared" ca="1" si="200"/>
        <v>27.627845287358145</v>
      </c>
      <c r="Q722" s="94">
        <f t="shared" ca="1" si="201"/>
        <v>27.627845287358145</v>
      </c>
      <c r="R722" s="94">
        <f t="shared" ca="1" si="202"/>
        <v>2.7627845287358146</v>
      </c>
      <c r="S722" s="94">
        <f t="shared" ca="1" si="203"/>
        <v>2.762784528735815</v>
      </c>
      <c r="T722" s="4">
        <f t="shared" ca="1" si="204"/>
        <v>0</v>
      </c>
      <c r="U722" s="46">
        <f t="shared" ca="1" si="205"/>
        <v>1418.3993657201947</v>
      </c>
      <c r="V722" s="4">
        <f t="shared" ca="1" si="206"/>
        <v>0</v>
      </c>
      <c r="W722" s="13">
        <f t="shared" ca="1" si="207"/>
        <v>10071.265938015362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4.7300516009207982E-2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110</v>
      </c>
      <c r="M723" s="7">
        <f t="shared" ca="1" si="197"/>
        <v>890</v>
      </c>
      <c r="N723" s="44">
        <f t="shared" ca="1" si="198"/>
        <v>11</v>
      </c>
      <c r="O723" s="94">
        <f t="shared" ca="1" si="199"/>
        <v>2.762784528735815</v>
      </c>
      <c r="P723" s="94">
        <f t="shared" ca="1" si="200"/>
        <v>27.627845287358145</v>
      </c>
      <c r="Q723" s="94">
        <f t="shared" ca="1" si="201"/>
        <v>27.627845287358145</v>
      </c>
      <c r="R723" s="94">
        <f t="shared" ca="1" si="202"/>
        <v>2.7627845287358146</v>
      </c>
      <c r="S723" s="94">
        <f t="shared" ca="1" si="203"/>
        <v>2.762784528735815</v>
      </c>
      <c r="T723" s="4">
        <f t="shared" ca="1" si="204"/>
        <v>0</v>
      </c>
      <c r="U723" s="46">
        <f t="shared" ca="1" si="205"/>
        <v>1405.3993657201947</v>
      </c>
      <c r="V723" s="4">
        <f t="shared" ca="1" si="206"/>
        <v>0</v>
      </c>
      <c r="W723" s="13">
        <f t="shared" ca="1" si="207"/>
        <v>8171.0270817860483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4.7300516009207982E-2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4.4041273953593547E-4</v>
      </c>
      <c r="L724" s="13">
        <f t="shared" ca="1" si="196"/>
        <v>97</v>
      </c>
      <c r="M724" s="7">
        <f t="shared" ca="1" si="197"/>
        <v>903</v>
      </c>
      <c r="N724" s="44">
        <f t="shared" ca="1" si="198"/>
        <v>11</v>
      </c>
      <c r="O724" s="94">
        <f t="shared" ca="1" si="199"/>
        <v>2.762784528735815</v>
      </c>
      <c r="P724" s="94">
        <f t="shared" ca="1" si="200"/>
        <v>27.627845287358145</v>
      </c>
      <c r="Q724" s="94">
        <f t="shared" ca="1" si="201"/>
        <v>27.627845287358145</v>
      </c>
      <c r="R724" s="94">
        <f t="shared" ca="1" si="202"/>
        <v>2.7627845287358146</v>
      </c>
      <c r="S724" s="94">
        <f t="shared" ca="1" si="203"/>
        <v>2.762784528735815</v>
      </c>
      <c r="T724" s="4">
        <f t="shared" ca="1" si="204"/>
        <v>1.2167655030480386E-3</v>
      </c>
      <c r="U724" s="46">
        <f t="shared" ca="1" si="205"/>
        <v>1392.3993657201947</v>
      </c>
      <c r="V724" s="4">
        <f t="shared" ca="1" si="206"/>
        <v>0.61323041918492993</v>
      </c>
      <c r="W724" s="13">
        <f t="shared" ca="1" si="207"/>
        <v>6270.7882255567347</v>
      </c>
      <c r="X724" s="4">
        <f t="shared" ca="1" si="208"/>
        <v>2.7617350214671292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4.7300516009207982E-2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8.8972270613320385E-6</v>
      </c>
      <c r="L725" s="13">
        <f t="shared" ca="1" si="196"/>
        <v>84</v>
      </c>
      <c r="M725" s="7">
        <f t="shared" ca="1" si="197"/>
        <v>916</v>
      </c>
      <c r="N725" s="44">
        <f t="shared" ca="1" si="198"/>
        <v>11</v>
      </c>
      <c r="O725" s="94">
        <f t="shared" ca="1" si="199"/>
        <v>2.762784528735815</v>
      </c>
      <c r="P725" s="94">
        <f t="shared" ca="1" si="200"/>
        <v>27.627845287358145</v>
      </c>
      <c r="Q725" s="94">
        <f t="shared" ca="1" si="201"/>
        <v>27.627845287358145</v>
      </c>
      <c r="R725" s="94">
        <f t="shared" ca="1" si="202"/>
        <v>2.7627845287358146</v>
      </c>
      <c r="S725" s="94">
        <f t="shared" ca="1" si="203"/>
        <v>2.762784528735815</v>
      </c>
      <c r="T725" s="4">
        <f t="shared" ca="1" si="204"/>
        <v>2.4581121273697777E-5</v>
      </c>
      <c r="U725" s="46">
        <f t="shared" ca="1" si="205"/>
        <v>1379.3993657201947</v>
      </c>
      <c r="V725" s="4">
        <f t="shared" ca="1" si="206"/>
        <v>1.2272829365069966E-2</v>
      </c>
      <c r="W725" s="13">
        <f t="shared" ca="1" si="207"/>
        <v>4370.5493693274211</v>
      </c>
      <c r="X725" s="4">
        <f t="shared" ca="1" si="208"/>
        <v>3.8885770121667607E-2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4.7300516009207982E-2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4.4935490208747705E-8</v>
      </c>
      <c r="L726" s="13">
        <f t="shared" ca="1" si="196"/>
        <v>71</v>
      </c>
      <c r="M726" s="7">
        <f t="shared" ca="1" si="197"/>
        <v>929</v>
      </c>
      <c r="N726" s="44">
        <f t="shared" ca="1" si="198"/>
        <v>12</v>
      </c>
      <c r="O726" s="94">
        <f t="shared" ca="1" si="199"/>
        <v>2.9830819481114386</v>
      </c>
      <c r="P726" s="94">
        <f t="shared" ca="1" si="200"/>
        <v>28.509034964860639</v>
      </c>
      <c r="Q726" s="94">
        <f t="shared" ca="1" si="201"/>
        <v>27.627845287358145</v>
      </c>
      <c r="R726" s="94">
        <f t="shared" ca="1" si="202"/>
        <v>2.8068440126109393</v>
      </c>
      <c r="S726" s="94">
        <f t="shared" ca="1" si="203"/>
        <v>2.9830819481114386</v>
      </c>
      <c r="T726" s="4">
        <f t="shared" ca="1" si="204"/>
        <v>1.3404624967125358E-7</v>
      </c>
      <c r="U726" s="46">
        <f t="shared" ca="1" si="205"/>
        <v>1453.8624313365897</v>
      </c>
      <c r="V726" s="4">
        <f t="shared" ca="1" si="206"/>
        <v>6.5330021048191455E-5</v>
      </c>
      <c r="W726" s="13">
        <f t="shared" ca="1" si="207"/>
        <v>2470.3105130981075</v>
      </c>
      <c r="X726" s="4">
        <f t="shared" ca="1" si="208"/>
        <v>1.1100461387388653E-4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4.7300516009207982E-2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162</v>
      </c>
      <c r="M727" s="7">
        <f t="shared" ca="1" si="197"/>
        <v>838</v>
      </c>
      <c r="N727" s="44">
        <f t="shared" ca="1" si="198"/>
        <v>10</v>
      </c>
      <c r="O727" s="94">
        <f t="shared" ca="1" si="199"/>
        <v>2.5256203850231054</v>
      </c>
      <c r="P727" s="94">
        <f t="shared" ca="1" si="200"/>
        <v>25.256203850231056</v>
      </c>
      <c r="Q727" s="94">
        <f t="shared" ca="1" si="201"/>
        <v>25.256203850231056</v>
      </c>
      <c r="R727" s="94">
        <f t="shared" ca="1" si="202"/>
        <v>2.5256203850231058</v>
      </c>
      <c r="S727" s="94">
        <f t="shared" ca="1" si="203"/>
        <v>2.5256203850231054</v>
      </c>
      <c r="T727" s="4">
        <f t="shared" ca="1" si="204"/>
        <v>0</v>
      </c>
      <c r="U727" s="46">
        <f t="shared" ca="1" si="205"/>
        <v>1363.2398284809851</v>
      </c>
      <c r="V727" s="4">
        <f t="shared" ca="1" si="206"/>
        <v>0</v>
      </c>
      <c r="W727" s="13">
        <f t="shared" ca="1" si="207"/>
        <v>14717.783063372635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4.7300516009207982E-2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149</v>
      </c>
      <c r="M728" s="7">
        <f t="shared" ca="1" si="197"/>
        <v>851</v>
      </c>
      <c r="N728" s="44">
        <f t="shared" ca="1" si="198"/>
        <v>11</v>
      </c>
      <c r="O728" s="94">
        <f t="shared" ca="1" si="199"/>
        <v>2.762784528735815</v>
      </c>
      <c r="P728" s="94">
        <f t="shared" ca="1" si="200"/>
        <v>27.627845287358145</v>
      </c>
      <c r="Q728" s="94">
        <f t="shared" ca="1" si="201"/>
        <v>25.256203850231056</v>
      </c>
      <c r="R728" s="94">
        <f t="shared" ca="1" si="202"/>
        <v>2.64420245687946</v>
      </c>
      <c r="S728" s="94">
        <f t="shared" ca="1" si="203"/>
        <v>2.762784528735815</v>
      </c>
      <c r="T728" s="4">
        <f t="shared" ca="1" si="204"/>
        <v>0</v>
      </c>
      <c r="U728" s="46">
        <f t="shared" ca="1" si="205"/>
        <v>1444.3993657201947</v>
      </c>
      <c r="V728" s="4">
        <f t="shared" ca="1" si="206"/>
        <v>0</v>
      </c>
      <c r="W728" s="13">
        <f t="shared" ca="1" si="207"/>
        <v>12817.544207143323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4.7300516009207982E-2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136</v>
      </c>
      <c r="M729" s="7">
        <f t="shared" ca="1" si="197"/>
        <v>864</v>
      </c>
      <c r="N729" s="44">
        <f t="shared" ca="1" si="198"/>
        <v>11</v>
      </c>
      <c r="O729" s="94">
        <f t="shared" ca="1" si="199"/>
        <v>2.762784528735815</v>
      </c>
      <c r="P729" s="94">
        <f t="shared" ca="1" si="200"/>
        <v>27.627845287358145</v>
      </c>
      <c r="Q729" s="94">
        <f t="shared" ca="1" si="201"/>
        <v>27.627845287358145</v>
      </c>
      <c r="R729" s="94">
        <f t="shared" ca="1" si="202"/>
        <v>2.7627845287358146</v>
      </c>
      <c r="S729" s="94">
        <f t="shared" ca="1" si="203"/>
        <v>2.762784528735815</v>
      </c>
      <c r="T729" s="4">
        <f t="shared" ca="1" si="204"/>
        <v>0</v>
      </c>
      <c r="U729" s="46">
        <f t="shared" ca="1" si="205"/>
        <v>1431.3993657201947</v>
      </c>
      <c r="V729" s="4">
        <f t="shared" ca="1" si="206"/>
        <v>0</v>
      </c>
      <c r="W729" s="13">
        <f t="shared" ca="1" si="207"/>
        <v>10917.305350914008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4.7300516009207982E-2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123</v>
      </c>
      <c r="M730" s="7">
        <f t="shared" ca="1" si="197"/>
        <v>877</v>
      </c>
      <c r="N730" s="44">
        <f t="shared" ca="1" si="198"/>
        <v>11</v>
      </c>
      <c r="O730" s="94">
        <f t="shared" ca="1" si="199"/>
        <v>2.762784528735815</v>
      </c>
      <c r="P730" s="94">
        <f t="shared" ca="1" si="200"/>
        <v>27.627845287358145</v>
      </c>
      <c r="Q730" s="94">
        <f t="shared" ca="1" si="201"/>
        <v>27.627845287358145</v>
      </c>
      <c r="R730" s="94">
        <f t="shared" ca="1" si="202"/>
        <v>2.7627845287358146</v>
      </c>
      <c r="S730" s="94">
        <f t="shared" ca="1" si="203"/>
        <v>2.762784528735815</v>
      </c>
      <c r="T730" s="4">
        <f t="shared" ca="1" si="204"/>
        <v>0</v>
      </c>
      <c r="U730" s="46">
        <f t="shared" ca="1" si="205"/>
        <v>1418.3993657201947</v>
      </c>
      <c r="V730" s="4">
        <f t="shared" ca="1" si="206"/>
        <v>0</v>
      </c>
      <c r="W730" s="13">
        <f t="shared" ca="1" si="207"/>
        <v>9017.0664946846955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4.7300516009207982E-2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110</v>
      </c>
      <c r="M731" s="7">
        <f t="shared" ca="1" si="197"/>
        <v>890</v>
      </c>
      <c r="N731" s="44">
        <f t="shared" ca="1" si="198"/>
        <v>11</v>
      </c>
      <c r="O731" s="94">
        <f t="shared" ca="1" si="199"/>
        <v>2.762784528735815</v>
      </c>
      <c r="P731" s="94">
        <f t="shared" ca="1" si="200"/>
        <v>27.627845287358145</v>
      </c>
      <c r="Q731" s="94">
        <f t="shared" ca="1" si="201"/>
        <v>27.627845287358145</v>
      </c>
      <c r="R731" s="94">
        <f t="shared" ca="1" si="202"/>
        <v>2.7627845287358146</v>
      </c>
      <c r="S731" s="94">
        <f t="shared" ca="1" si="203"/>
        <v>2.762784528735815</v>
      </c>
      <c r="T731" s="4">
        <f t="shared" ca="1" si="204"/>
        <v>0</v>
      </c>
      <c r="U731" s="46">
        <f t="shared" ca="1" si="205"/>
        <v>1405.3993657201947</v>
      </c>
      <c r="V731" s="4">
        <f t="shared" ca="1" si="206"/>
        <v>0</v>
      </c>
      <c r="W731" s="13">
        <f t="shared" ca="1" si="207"/>
        <v>7116.8276384553828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4.7300516009207982E-2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2.2947821691609248E-3</v>
      </c>
      <c r="L732" s="13">
        <f t="shared" ca="1" si="196"/>
        <v>97</v>
      </c>
      <c r="M732" s="7">
        <f t="shared" ca="1" si="197"/>
        <v>903</v>
      </c>
      <c r="N732" s="44">
        <f t="shared" ca="1" si="198"/>
        <v>11</v>
      </c>
      <c r="O732" s="94">
        <f t="shared" ca="1" si="199"/>
        <v>2.762784528735815</v>
      </c>
      <c r="P732" s="94">
        <f t="shared" ca="1" si="200"/>
        <v>27.627845287358145</v>
      </c>
      <c r="Q732" s="94">
        <f t="shared" ca="1" si="201"/>
        <v>27.627845287358145</v>
      </c>
      <c r="R732" s="94">
        <f t="shared" ca="1" si="202"/>
        <v>2.7627845287358146</v>
      </c>
      <c r="S732" s="94">
        <f t="shared" ca="1" si="203"/>
        <v>2.762784528735815</v>
      </c>
      <c r="T732" s="4">
        <f t="shared" ca="1" si="204"/>
        <v>6.3399886737766174E-3</v>
      </c>
      <c r="U732" s="46">
        <f t="shared" ca="1" si="205"/>
        <v>1392.3993657201947</v>
      </c>
      <c r="V732" s="4">
        <f t="shared" ca="1" si="206"/>
        <v>3.1952532368056845</v>
      </c>
      <c r="W732" s="13">
        <f t="shared" ca="1" si="207"/>
        <v>5216.5887822260693</v>
      </c>
      <c r="X732" s="4">
        <f t="shared" ca="1" si="208"/>
        <v>11.970934921297287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4.7300516009207982E-2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4.6359235740624783E-5</v>
      </c>
      <c r="L733" s="13">
        <f t="shared" ca="1" si="196"/>
        <v>84</v>
      </c>
      <c r="M733" s="7">
        <f t="shared" ca="1" si="197"/>
        <v>916</v>
      </c>
      <c r="N733" s="44">
        <f t="shared" ca="1" si="198"/>
        <v>11</v>
      </c>
      <c r="O733" s="94">
        <f t="shared" ca="1" si="199"/>
        <v>2.762784528735815</v>
      </c>
      <c r="P733" s="94">
        <f t="shared" ca="1" si="200"/>
        <v>27.627845287358145</v>
      </c>
      <c r="Q733" s="94">
        <f t="shared" ca="1" si="201"/>
        <v>27.627845287358145</v>
      </c>
      <c r="R733" s="94">
        <f t="shared" ca="1" si="202"/>
        <v>2.7627845287358146</v>
      </c>
      <c r="S733" s="94">
        <f t="shared" ca="1" si="203"/>
        <v>2.762784528735815</v>
      </c>
      <c r="T733" s="4">
        <f t="shared" ca="1" si="204"/>
        <v>1.2808057926821459E-4</v>
      </c>
      <c r="U733" s="46">
        <f t="shared" ca="1" si="205"/>
        <v>1379.3993657201947</v>
      </c>
      <c r="V733" s="4">
        <f t="shared" ca="1" si="206"/>
        <v>6.3947900375890807E-2</v>
      </c>
      <c r="W733" s="13">
        <f t="shared" ca="1" si="207"/>
        <v>3316.3499259967557</v>
      </c>
      <c r="X733" s="4">
        <f t="shared" ca="1" si="208"/>
        <v>0.15374344801768716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4.7300516009207982E-2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2.3413755424557994E-7</v>
      </c>
      <c r="L734" s="13">
        <f t="shared" ca="1" si="196"/>
        <v>71</v>
      </c>
      <c r="M734" s="7">
        <f t="shared" ca="1" si="197"/>
        <v>929</v>
      </c>
      <c r="N734" s="44">
        <f t="shared" ca="1" si="198"/>
        <v>12</v>
      </c>
      <c r="O734" s="94">
        <f t="shared" ca="1" si="199"/>
        <v>2.9830819481114386</v>
      </c>
      <c r="P734" s="94">
        <f t="shared" ca="1" si="200"/>
        <v>28.509034964860639</v>
      </c>
      <c r="Q734" s="94">
        <f t="shared" ca="1" si="201"/>
        <v>27.627845287358145</v>
      </c>
      <c r="R734" s="94">
        <f t="shared" ca="1" si="202"/>
        <v>2.8068440126109393</v>
      </c>
      <c r="S734" s="94">
        <f t="shared" ca="1" si="203"/>
        <v>2.9830819481114386</v>
      </c>
      <c r="T734" s="4">
        <f t="shared" ca="1" si="204"/>
        <v>6.9845151144495227E-7</v>
      </c>
      <c r="U734" s="46">
        <f t="shared" ca="1" si="205"/>
        <v>1453.8624313365897</v>
      </c>
      <c r="V734" s="4">
        <f t="shared" ca="1" si="206"/>
        <v>3.4040379388268152E-4</v>
      </c>
      <c r="W734" s="13">
        <f t="shared" ca="1" si="207"/>
        <v>1416.1110697674419</v>
      </c>
      <c r="X734" s="4">
        <f t="shared" ca="1" si="208"/>
        <v>3.3156478241544066E-4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4.7300516009207982E-2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2.762784528735815</v>
      </c>
      <c r="P735" s="94">
        <f t="shared" ca="1" si="200"/>
        <v>27.627845287358145</v>
      </c>
      <c r="Q735" s="94">
        <f t="shared" ca="1" si="201"/>
        <v>27.627845287358145</v>
      </c>
      <c r="R735" s="94">
        <f t="shared" ca="1" si="202"/>
        <v>2.7627845287358146</v>
      </c>
      <c r="S735" s="94">
        <f t="shared" ca="1" si="203"/>
        <v>2.762784528735815</v>
      </c>
      <c r="T735" s="4">
        <f t="shared" ca="1" si="204"/>
        <v>0</v>
      </c>
      <c r="U735" s="46">
        <f t="shared" ca="1" si="205"/>
        <v>1386.3993657201947</v>
      </c>
      <c r="V735" s="4">
        <f t="shared" ca="1" si="206"/>
        <v>0</v>
      </c>
      <c r="W735" s="13">
        <f t="shared" ca="1" si="207"/>
        <v>13301.671993605194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4.7300516009207982E-2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2.762784528735815</v>
      </c>
      <c r="P736" s="94">
        <f t="shared" ca="1" si="200"/>
        <v>27.627845287358145</v>
      </c>
      <c r="Q736" s="94">
        <f t="shared" ca="1" si="201"/>
        <v>27.627845287358145</v>
      </c>
      <c r="R736" s="94">
        <f t="shared" ca="1" si="202"/>
        <v>2.7627845287358146</v>
      </c>
      <c r="S736" s="94">
        <f t="shared" ca="1" si="203"/>
        <v>2.762784528735815</v>
      </c>
      <c r="T736" s="4">
        <f t="shared" ca="1" si="204"/>
        <v>0</v>
      </c>
      <c r="U736" s="46">
        <f t="shared" ca="1" si="205"/>
        <v>1373.3993657201947</v>
      </c>
      <c r="V736" s="4">
        <f t="shared" ca="1" si="206"/>
        <v>0</v>
      </c>
      <c r="W736" s="13">
        <f t="shared" ca="1" si="207"/>
        <v>11401.433137375881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4.7300516009207982E-2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12</v>
      </c>
      <c r="O737" s="94">
        <f t="shared" ca="1" si="199"/>
        <v>2.9830819481114386</v>
      </c>
      <c r="P737" s="94">
        <f t="shared" ca="1" si="200"/>
        <v>29.830819481114389</v>
      </c>
      <c r="Q737" s="94">
        <f t="shared" ca="1" si="201"/>
        <v>27.627845287358145</v>
      </c>
      <c r="R737" s="94">
        <f t="shared" ca="1" si="202"/>
        <v>2.8729332384236264</v>
      </c>
      <c r="S737" s="94">
        <f t="shared" ca="1" si="203"/>
        <v>2.9830819481114386</v>
      </c>
      <c r="T737" s="4">
        <f t="shared" ca="1" si="204"/>
        <v>0</v>
      </c>
      <c r="U737" s="46">
        <f t="shared" ca="1" si="205"/>
        <v>1447.8624313365897</v>
      </c>
      <c r="V737" s="4">
        <f t="shared" ca="1" si="206"/>
        <v>0</v>
      </c>
      <c r="W737" s="13">
        <f t="shared" ca="1" si="207"/>
        <v>9501.1942811465669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4.7300516009207982E-2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12</v>
      </c>
      <c r="O738" s="94">
        <f t="shared" ca="1" si="199"/>
        <v>2.9830819481114386</v>
      </c>
      <c r="P738" s="94">
        <f t="shared" ca="1" si="200"/>
        <v>29.830819481114389</v>
      </c>
      <c r="Q738" s="94">
        <f t="shared" ca="1" si="201"/>
        <v>29.830819481114389</v>
      </c>
      <c r="R738" s="94">
        <f t="shared" ca="1" si="202"/>
        <v>2.983081948111439</v>
      </c>
      <c r="S738" s="94">
        <f t="shared" ca="1" si="203"/>
        <v>2.9830819481114386</v>
      </c>
      <c r="T738" s="4">
        <f t="shared" ca="1" si="204"/>
        <v>0</v>
      </c>
      <c r="U738" s="46">
        <f t="shared" ca="1" si="205"/>
        <v>1434.8624313365897</v>
      </c>
      <c r="V738" s="4">
        <f t="shared" ca="1" si="206"/>
        <v>0</v>
      </c>
      <c r="W738" s="13">
        <f t="shared" ca="1" si="207"/>
        <v>7600.9554249172543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4.7300516009207982E-2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12</v>
      </c>
      <c r="O739" s="94">
        <f t="shared" ca="1" si="199"/>
        <v>2.9830819481114386</v>
      </c>
      <c r="P739" s="94">
        <f t="shared" ca="1" si="200"/>
        <v>29.830819481114389</v>
      </c>
      <c r="Q739" s="94">
        <f t="shared" ca="1" si="201"/>
        <v>29.830819481114389</v>
      </c>
      <c r="R739" s="94">
        <f t="shared" ca="1" si="202"/>
        <v>2.983081948111439</v>
      </c>
      <c r="S739" s="94">
        <f t="shared" ca="1" si="203"/>
        <v>2.9830819481114386</v>
      </c>
      <c r="T739" s="4">
        <f t="shared" ca="1" si="204"/>
        <v>0</v>
      </c>
      <c r="U739" s="46">
        <f t="shared" ca="1" si="205"/>
        <v>1421.8624313365897</v>
      </c>
      <c r="V739" s="4">
        <f t="shared" ca="1" si="206"/>
        <v>0</v>
      </c>
      <c r="W739" s="13">
        <f t="shared" ca="1" si="207"/>
        <v>5700.7165686879407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4.7300516009207982E-2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2.3179617870312391E-5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12</v>
      </c>
      <c r="O740" s="94">
        <f t="shared" ca="1" si="199"/>
        <v>2.9830819481114386</v>
      </c>
      <c r="P740" s="94">
        <f t="shared" ca="1" si="200"/>
        <v>29.830819481114389</v>
      </c>
      <c r="Q740" s="94">
        <f t="shared" ca="1" si="201"/>
        <v>29.830819481114389</v>
      </c>
      <c r="R740" s="94">
        <f t="shared" ca="1" si="202"/>
        <v>2.983081948111439</v>
      </c>
      <c r="S740" s="94">
        <f t="shared" ca="1" si="203"/>
        <v>2.9830819481114386</v>
      </c>
      <c r="T740" s="4">
        <f t="shared" ca="1" si="204"/>
        <v>6.9146699633050202E-5</v>
      </c>
      <c r="U740" s="46">
        <f t="shared" ca="1" si="205"/>
        <v>1408.8624313365897</v>
      </c>
      <c r="V740" s="4">
        <f t="shared" ca="1" si="206"/>
        <v>3.2656892790221381E-2</v>
      </c>
      <c r="W740" s="13">
        <f t="shared" ca="1" si="207"/>
        <v>3800.4777124586271</v>
      </c>
      <c r="X740" s="4">
        <f t="shared" ca="1" si="208"/>
        <v>8.8093621099429947E-2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4.7300516009207982E-2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4.6827510849115989E-7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2.9830819481114386</v>
      </c>
      <c r="P741" s="94">
        <f t="shared" ca="1" si="200"/>
        <v>29.830819481114389</v>
      </c>
      <c r="Q741" s="94">
        <f t="shared" ca="1" si="201"/>
        <v>29.830819481114389</v>
      </c>
      <c r="R741" s="94">
        <f t="shared" ca="1" si="202"/>
        <v>2.983081948111439</v>
      </c>
      <c r="S741" s="94">
        <f t="shared" ca="1" si="203"/>
        <v>2.9830819481114386</v>
      </c>
      <c r="T741" s="4">
        <f t="shared" ca="1" si="204"/>
        <v>1.3969030228899045E-6</v>
      </c>
      <c r="U741" s="46">
        <f t="shared" ca="1" si="205"/>
        <v>1395.8624313365897</v>
      </c>
      <c r="V741" s="4">
        <f t="shared" ca="1" si="206"/>
        <v>6.5364763147287576E-4</v>
      </c>
      <c r="W741" s="13">
        <f t="shared" ca="1" si="207"/>
        <v>1900.2388562293136</v>
      </c>
      <c r="X741" s="4">
        <f t="shared" ca="1" si="208"/>
        <v>8.8983455655989934E-4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4.7300516009207982E-2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2.3650258004604058E-9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2.9830819481114386</v>
      </c>
      <c r="P742" s="94">
        <f t="shared" ca="1" si="200"/>
        <v>29.830819481114389</v>
      </c>
      <c r="Q742" s="94">
        <f t="shared" ca="1" si="201"/>
        <v>29.830819481114389</v>
      </c>
      <c r="R742" s="94">
        <f t="shared" ca="1" si="202"/>
        <v>2.983081948111439</v>
      </c>
      <c r="S742" s="94">
        <f t="shared" ca="1" si="203"/>
        <v>2.9830819481114386</v>
      </c>
      <c r="T742" s="4">
        <f t="shared" ca="1" si="204"/>
        <v>7.0550657721712417E-9</v>
      </c>
      <c r="U742" s="46">
        <f t="shared" ca="1" si="205"/>
        <v>1382.8624313365897</v>
      </c>
      <c r="V742" s="4">
        <f t="shared" ca="1" si="206"/>
        <v>3.2705053285984408E-6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0.11603301185519999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233</v>
      </c>
      <c r="M743" s="7">
        <f t="shared" ref="M743:M806" ca="1" si="216">MAX(Set2MinTP-(L743+Set2Regain), 0)</f>
        <v>767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2.5256203850231054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25.256203850231056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23.06124989151396</v>
      </c>
      <c r="R743" s="94">
        <f t="shared" ref="R743:R806" ca="1" si="221">(P743+Q743)/20</f>
        <v>2.4158726870872504</v>
      </c>
      <c r="S743" s="94">
        <f t="shared" ref="S743:S806" ca="1" si="222">R743*Set2ConserveTP + O743*(1-Set2ConserveTP)</f>
        <v>2.5256203850231054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1434.2398284809851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17188.093576470743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0.11603301185519999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220</v>
      </c>
      <c r="M744" s="7">
        <f t="shared" ca="1" si="216"/>
        <v>780</v>
      </c>
      <c r="N744" s="44">
        <f t="shared" ca="1" si="217"/>
        <v>10</v>
      </c>
      <c r="O744" s="94">
        <f t="shared" ca="1" si="218"/>
        <v>2.5256203850231054</v>
      </c>
      <c r="P744" s="94">
        <f t="shared" ca="1" si="219"/>
        <v>25.256203850231056</v>
      </c>
      <c r="Q744" s="94">
        <f t="shared" ca="1" si="220"/>
        <v>25.256203850231056</v>
      </c>
      <c r="R744" s="94">
        <f t="shared" ca="1" si="221"/>
        <v>2.5256203850231058</v>
      </c>
      <c r="S744" s="94">
        <f t="shared" ca="1" si="222"/>
        <v>2.5256203850231054</v>
      </c>
      <c r="T744" s="4">
        <f t="shared" ca="1" si="223"/>
        <v>0</v>
      </c>
      <c r="U744" s="46">
        <f t="shared" ca="1" si="224"/>
        <v>1421.2398284809851</v>
      </c>
      <c r="V744" s="4">
        <f t="shared" ca="1" si="225"/>
        <v>0</v>
      </c>
      <c r="W744" s="13">
        <f t="shared" ca="1" si="226"/>
        <v>15287.85472024143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0.11603301185519999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207</v>
      </c>
      <c r="M745" s="7">
        <f t="shared" ca="1" si="216"/>
        <v>793</v>
      </c>
      <c r="N745" s="44">
        <f t="shared" ca="1" si="217"/>
        <v>10</v>
      </c>
      <c r="O745" s="94">
        <f t="shared" ca="1" si="218"/>
        <v>2.5256203850231054</v>
      </c>
      <c r="P745" s="94">
        <f t="shared" ca="1" si="219"/>
        <v>25.256203850231056</v>
      </c>
      <c r="Q745" s="94">
        <f t="shared" ca="1" si="220"/>
        <v>25.256203850231056</v>
      </c>
      <c r="R745" s="94">
        <f t="shared" ca="1" si="221"/>
        <v>2.5256203850231058</v>
      </c>
      <c r="S745" s="94">
        <f t="shared" ca="1" si="222"/>
        <v>2.5256203850231054</v>
      </c>
      <c r="T745" s="4">
        <f t="shared" ca="1" si="223"/>
        <v>0</v>
      </c>
      <c r="U745" s="46">
        <f t="shared" ca="1" si="224"/>
        <v>1408.2398284809851</v>
      </c>
      <c r="V745" s="4">
        <f t="shared" ca="1" si="225"/>
        <v>0</v>
      </c>
      <c r="W745" s="13">
        <f t="shared" ca="1" si="226"/>
        <v>13387.615864012118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0.11603301185519999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194</v>
      </c>
      <c r="M746" s="7">
        <f t="shared" ca="1" si="216"/>
        <v>806</v>
      </c>
      <c r="N746" s="44">
        <f t="shared" ca="1" si="217"/>
        <v>10</v>
      </c>
      <c r="O746" s="94">
        <f t="shared" ca="1" si="218"/>
        <v>2.5256203850231054</v>
      </c>
      <c r="P746" s="94">
        <f t="shared" ca="1" si="219"/>
        <v>25.256203850231056</v>
      </c>
      <c r="Q746" s="94">
        <f t="shared" ca="1" si="220"/>
        <v>25.256203850231056</v>
      </c>
      <c r="R746" s="94">
        <f t="shared" ca="1" si="221"/>
        <v>2.5256203850231058</v>
      </c>
      <c r="S746" s="94">
        <f t="shared" ca="1" si="222"/>
        <v>2.5256203850231054</v>
      </c>
      <c r="T746" s="4">
        <f t="shared" ca="1" si="223"/>
        <v>0</v>
      </c>
      <c r="U746" s="46">
        <f t="shared" ca="1" si="224"/>
        <v>1395.2398284809851</v>
      </c>
      <c r="V746" s="4">
        <f t="shared" ca="1" si="225"/>
        <v>0</v>
      </c>
      <c r="W746" s="13">
        <f t="shared" ca="1" si="226"/>
        <v>11487.377007782805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0.11603301185519999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0.10588780580556841</v>
      </c>
      <c r="L747" s="13">
        <f t="shared" ca="1" si="215"/>
        <v>181</v>
      </c>
      <c r="M747" s="7">
        <f t="shared" ca="1" si="216"/>
        <v>819</v>
      </c>
      <c r="N747" s="44">
        <f t="shared" ca="1" si="217"/>
        <v>10</v>
      </c>
      <c r="O747" s="94">
        <f t="shared" ca="1" si="218"/>
        <v>2.5256203850231054</v>
      </c>
      <c r="P747" s="94">
        <f t="shared" ca="1" si="219"/>
        <v>25.256203850231056</v>
      </c>
      <c r="Q747" s="94">
        <f t="shared" ca="1" si="220"/>
        <v>25.256203850231056</v>
      </c>
      <c r="R747" s="94">
        <f t="shared" ca="1" si="221"/>
        <v>2.5256203850231058</v>
      </c>
      <c r="S747" s="94">
        <f t="shared" ca="1" si="222"/>
        <v>2.5256203850231054</v>
      </c>
      <c r="T747" s="4">
        <f t="shared" ca="1" si="223"/>
        <v>0.26743240086791148</v>
      </c>
      <c r="U747" s="46">
        <f t="shared" ca="1" si="224"/>
        <v>1382.2398284809851</v>
      </c>
      <c r="V747" s="4">
        <f t="shared" ca="1" si="225"/>
        <v>146.36234253491673</v>
      </c>
      <c r="W747" s="13">
        <f t="shared" ca="1" si="226"/>
        <v>9587.1381515534904</v>
      </c>
      <c r="X747" s="4">
        <f t="shared" ca="1" si="227"/>
        <v>1015.161022822852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0.11603301185519999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3.2087213880475302E-3</v>
      </c>
      <c r="L748" s="13">
        <f t="shared" ca="1" si="215"/>
        <v>168</v>
      </c>
      <c r="M748" s="7">
        <f t="shared" ca="1" si="216"/>
        <v>832</v>
      </c>
      <c r="N748" s="44">
        <f t="shared" ca="1" si="217"/>
        <v>10</v>
      </c>
      <c r="O748" s="94">
        <f t="shared" ca="1" si="218"/>
        <v>2.5256203850231054</v>
      </c>
      <c r="P748" s="94">
        <f t="shared" ca="1" si="219"/>
        <v>25.256203850231056</v>
      </c>
      <c r="Q748" s="94">
        <f t="shared" ca="1" si="220"/>
        <v>25.256203850231056</v>
      </c>
      <c r="R748" s="94">
        <f t="shared" ca="1" si="221"/>
        <v>2.5256203850231058</v>
      </c>
      <c r="S748" s="94">
        <f t="shared" ca="1" si="222"/>
        <v>2.5256203850231054</v>
      </c>
      <c r="T748" s="4">
        <f t="shared" ca="1" si="223"/>
        <v>8.1040121475124769E-3</v>
      </c>
      <c r="U748" s="46">
        <f t="shared" ca="1" si="224"/>
        <v>1369.2398284809851</v>
      </c>
      <c r="V748" s="4">
        <f t="shared" ca="1" si="225"/>
        <v>4.3935091230134686</v>
      </c>
      <c r="W748" s="13">
        <f t="shared" ca="1" si="226"/>
        <v>7686.8992953241768</v>
      </c>
      <c r="X748" s="4">
        <f t="shared" ca="1" si="227"/>
        <v>24.665118176674174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0.11603301185519999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3.2411327151995292E-5</v>
      </c>
      <c r="L749" s="13">
        <f t="shared" ca="1" si="215"/>
        <v>155</v>
      </c>
      <c r="M749" s="7">
        <f t="shared" ca="1" si="216"/>
        <v>845</v>
      </c>
      <c r="N749" s="44">
        <f t="shared" ca="1" si="217"/>
        <v>11</v>
      </c>
      <c r="O749" s="94">
        <f t="shared" ca="1" si="218"/>
        <v>2.762784528735815</v>
      </c>
      <c r="P749" s="94">
        <f t="shared" ca="1" si="219"/>
        <v>26.204860425081897</v>
      </c>
      <c r="Q749" s="94">
        <f t="shared" ca="1" si="220"/>
        <v>25.256203850231056</v>
      </c>
      <c r="R749" s="94">
        <f t="shared" ca="1" si="221"/>
        <v>2.5730532137656477</v>
      </c>
      <c r="S749" s="94">
        <f t="shared" ca="1" si="222"/>
        <v>2.762784528735815</v>
      </c>
      <c r="T749" s="4">
        <f t="shared" ca="1" si="223"/>
        <v>8.954551321132764E-5</v>
      </c>
      <c r="U749" s="46">
        <f t="shared" ca="1" si="224"/>
        <v>1450.3993657201947</v>
      </c>
      <c r="V749" s="4">
        <f t="shared" ca="1" si="225"/>
        <v>4.7009368343403697E-2</v>
      </c>
      <c r="W749" s="13">
        <f t="shared" ca="1" si="226"/>
        <v>5786.6604390948632</v>
      </c>
      <c r="X749" s="4">
        <f t="shared" ca="1" si="227"/>
        <v>0.18755334460901235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0.11603301185519999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1.0912904764981588E-7</v>
      </c>
      <c r="L750" s="13">
        <f t="shared" ca="1" si="215"/>
        <v>142</v>
      </c>
      <c r="M750" s="7">
        <f t="shared" ca="1" si="216"/>
        <v>858</v>
      </c>
      <c r="N750" s="44">
        <f t="shared" ca="1" si="217"/>
        <v>11</v>
      </c>
      <c r="O750" s="94">
        <f t="shared" ca="1" si="218"/>
        <v>2.762784528735815</v>
      </c>
      <c r="P750" s="94">
        <f t="shared" ca="1" si="219"/>
        <v>27.627845287358145</v>
      </c>
      <c r="Q750" s="94">
        <f t="shared" ca="1" si="220"/>
        <v>26.916352856220023</v>
      </c>
      <c r="R750" s="94">
        <f t="shared" ca="1" si="221"/>
        <v>2.7272099071789087</v>
      </c>
      <c r="S750" s="94">
        <f t="shared" ca="1" si="222"/>
        <v>2.762784528735815</v>
      </c>
      <c r="T750" s="4">
        <f t="shared" ca="1" si="223"/>
        <v>3.0150004448258489E-7</v>
      </c>
      <c r="U750" s="46">
        <f t="shared" ca="1" si="224"/>
        <v>1437.3993657201947</v>
      </c>
      <c r="V750" s="4">
        <f t="shared" ca="1" si="225"/>
        <v>1.5686202387349426E-4</v>
      </c>
      <c r="W750" s="13">
        <f t="shared" ca="1" si="226"/>
        <v>3886.4215828655497</v>
      </c>
      <c r="X750" s="4">
        <f t="shared" ca="1" si="227"/>
        <v>4.2412148610380745E-4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0.11603301185519999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162</v>
      </c>
      <c r="M751" s="7">
        <f t="shared" ca="1" si="216"/>
        <v>838</v>
      </c>
      <c r="N751" s="44">
        <f t="shared" ca="1" si="217"/>
        <v>10</v>
      </c>
      <c r="O751" s="94">
        <f t="shared" ca="1" si="218"/>
        <v>2.5256203850231054</v>
      </c>
      <c r="P751" s="94">
        <f t="shared" ca="1" si="219"/>
        <v>25.256203850231056</v>
      </c>
      <c r="Q751" s="94">
        <f t="shared" ca="1" si="220"/>
        <v>25.256203850231056</v>
      </c>
      <c r="R751" s="94">
        <f t="shared" ca="1" si="221"/>
        <v>2.5256203850231058</v>
      </c>
      <c r="S751" s="94">
        <f t="shared" ca="1" si="222"/>
        <v>2.5256203850231054</v>
      </c>
      <c r="T751" s="4">
        <f t="shared" ca="1" si="223"/>
        <v>0</v>
      </c>
      <c r="U751" s="46">
        <f t="shared" ca="1" si="224"/>
        <v>1363.2398284809851</v>
      </c>
      <c r="V751" s="4">
        <f t="shared" ca="1" si="225"/>
        <v>0</v>
      </c>
      <c r="W751" s="13">
        <f t="shared" ca="1" si="226"/>
        <v>15771.982506703302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0.11603301185519999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149</v>
      </c>
      <c r="M752" s="7">
        <f t="shared" ca="1" si="216"/>
        <v>851</v>
      </c>
      <c r="N752" s="44">
        <f t="shared" ca="1" si="217"/>
        <v>11</v>
      </c>
      <c r="O752" s="94">
        <f t="shared" ca="1" si="218"/>
        <v>2.762784528735815</v>
      </c>
      <c r="P752" s="94">
        <f t="shared" ca="1" si="219"/>
        <v>27.627845287358145</v>
      </c>
      <c r="Q752" s="94">
        <f t="shared" ca="1" si="220"/>
        <v>25.256203850231056</v>
      </c>
      <c r="R752" s="94">
        <f t="shared" ca="1" si="221"/>
        <v>2.64420245687946</v>
      </c>
      <c r="S752" s="94">
        <f t="shared" ca="1" si="222"/>
        <v>2.762784528735815</v>
      </c>
      <c r="T752" s="4">
        <f t="shared" ca="1" si="223"/>
        <v>0</v>
      </c>
      <c r="U752" s="46">
        <f t="shared" ca="1" si="224"/>
        <v>1444.3993657201947</v>
      </c>
      <c r="V752" s="4">
        <f t="shared" ca="1" si="225"/>
        <v>0</v>
      </c>
      <c r="W752" s="13">
        <f t="shared" ca="1" si="226"/>
        <v>13871.743650473989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0.11603301185519999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136</v>
      </c>
      <c r="M753" s="7">
        <f t="shared" ca="1" si="216"/>
        <v>864</v>
      </c>
      <c r="N753" s="44">
        <f t="shared" ca="1" si="217"/>
        <v>11</v>
      </c>
      <c r="O753" s="94">
        <f t="shared" ca="1" si="218"/>
        <v>2.762784528735815</v>
      </c>
      <c r="P753" s="94">
        <f t="shared" ca="1" si="219"/>
        <v>27.627845287358145</v>
      </c>
      <c r="Q753" s="94">
        <f t="shared" ca="1" si="220"/>
        <v>27.627845287358145</v>
      </c>
      <c r="R753" s="94">
        <f t="shared" ca="1" si="221"/>
        <v>2.7627845287358146</v>
      </c>
      <c r="S753" s="94">
        <f t="shared" ca="1" si="222"/>
        <v>2.762784528735815</v>
      </c>
      <c r="T753" s="4">
        <f t="shared" ca="1" si="223"/>
        <v>0</v>
      </c>
      <c r="U753" s="46">
        <f t="shared" ca="1" si="224"/>
        <v>1431.3993657201947</v>
      </c>
      <c r="V753" s="4">
        <f t="shared" ca="1" si="225"/>
        <v>0</v>
      </c>
      <c r="W753" s="13">
        <f t="shared" ca="1" si="226"/>
        <v>11971.504794244674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0.11603301185519999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123</v>
      </c>
      <c r="M754" s="7">
        <f t="shared" ca="1" si="216"/>
        <v>877</v>
      </c>
      <c r="N754" s="44">
        <f t="shared" ca="1" si="217"/>
        <v>11</v>
      </c>
      <c r="O754" s="94">
        <f t="shared" ca="1" si="218"/>
        <v>2.762784528735815</v>
      </c>
      <c r="P754" s="94">
        <f t="shared" ca="1" si="219"/>
        <v>27.627845287358145</v>
      </c>
      <c r="Q754" s="94">
        <f t="shared" ca="1" si="220"/>
        <v>27.627845287358145</v>
      </c>
      <c r="R754" s="94">
        <f t="shared" ca="1" si="221"/>
        <v>2.7627845287358146</v>
      </c>
      <c r="S754" s="94">
        <f t="shared" ca="1" si="222"/>
        <v>2.762784528735815</v>
      </c>
      <c r="T754" s="4">
        <f t="shared" ca="1" si="223"/>
        <v>0</v>
      </c>
      <c r="U754" s="46">
        <f t="shared" ca="1" si="224"/>
        <v>1418.3993657201947</v>
      </c>
      <c r="V754" s="4">
        <f t="shared" ca="1" si="225"/>
        <v>0</v>
      </c>
      <c r="W754" s="13">
        <f t="shared" ca="1" si="226"/>
        <v>10071.265938015362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0.11603301185519999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1.0695737960158436E-3</v>
      </c>
      <c r="L755" s="13">
        <f t="shared" ca="1" si="215"/>
        <v>110</v>
      </c>
      <c r="M755" s="7">
        <f t="shared" ca="1" si="216"/>
        <v>890</v>
      </c>
      <c r="N755" s="44">
        <f t="shared" ca="1" si="217"/>
        <v>11</v>
      </c>
      <c r="O755" s="94">
        <f t="shared" ca="1" si="218"/>
        <v>2.762784528735815</v>
      </c>
      <c r="P755" s="94">
        <f t="shared" ca="1" si="219"/>
        <v>27.627845287358145</v>
      </c>
      <c r="Q755" s="94">
        <f t="shared" ca="1" si="220"/>
        <v>27.627845287358145</v>
      </c>
      <c r="R755" s="94">
        <f t="shared" ca="1" si="221"/>
        <v>2.7627845287358146</v>
      </c>
      <c r="S755" s="94">
        <f t="shared" ca="1" si="222"/>
        <v>2.762784528735815</v>
      </c>
      <c r="T755" s="4">
        <f t="shared" ca="1" si="223"/>
        <v>2.9550019359738094E-3</v>
      </c>
      <c r="U755" s="46">
        <f t="shared" ca="1" si="224"/>
        <v>1405.3993657201947</v>
      </c>
      <c r="V755" s="4">
        <f t="shared" ca="1" si="225"/>
        <v>1.5031783345116077</v>
      </c>
      <c r="W755" s="13">
        <f t="shared" ca="1" si="226"/>
        <v>8171.0270817860483</v>
      </c>
      <c r="X755" s="4">
        <f t="shared" ca="1" si="227"/>
        <v>8.7395164532141649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0.11603301185519999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3.2411327151995285E-5</v>
      </c>
      <c r="L756" s="13">
        <f t="shared" ca="1" si="215"/>
        <v>97</v>
      </c>
      <c r="M756" s="7">
        <f t="shared" ca="1" si="216"/>
        <v>903</v>
      </c>
      <c r="N756" s="44">
        <f t="shared" ca="1" si="217"/>
        <v>11</v>
      </c>
      <c r="O756" s="94">
        <f t="shared" ca="1" si="218"/>
        <v>2.762784528735815</v>
      </c>
      <c r="P756" s="94">
        <f t="shared" ca="1" si="219"/>
        <v>27.627845287358145</v>
      </c>
      <c r="Q756" s="94">
        <f t="shared" ca="1" si="220"/>
        <v>27.627845287358145</v>
      </c>
      <c r="R756" s="94">
        <f t="shared" ca="1" si="221"/>
        <v>2.7627845287358146</v>
      </c>
      <c r="S756" s="94">
        <f t="shared" ca="1" si="222"/>
        <v>2.762784528735815</v>
      </c>
      <c r="T756" s="4">
        <f t="shared" ca="1" si="223"/>
        <v>8.9545513211327613E-5</v>
      </c>
      <c r="U756" s="46">
        <f t="shared" ca="1" si="224"/>
        <v>1392.3993657201947</v>
      </c>
      <c r="V756" s="4">
        <f t="shared" ca="1" si="225"/>
        <v>4.5129511368587963E-2</v>
      </c>
      <c r="W756" s="13">
        <f t="shared" ca="1" si="226"/>
        <v>6270.7882255567347</v>
      </c>
      <c r="X756" s="4">
        <f t="shared" ca="1" si="227"/>
        <v>0.20324456867939933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0.11603301185519999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3.2738714294944763E-7</v>
      </c>
      <c r="L757" s="13">
        <f t="shared" ca="1" si="215"/>
        <v>84</v>
      </c>
      <c r="M757" s="7">
        <f t="shared" ca="1" si="216"/>
        <v>916</v>
      </c>
      <c r="N757" s="44">
        <f t="shared" ca="1" si="217"/>
        <v>11</v>
      </c>
      <c r="O757" s="94">
        <f t="shared" ca="1" si="218"/>
        <v>2.762784528735815</v>
      </c>
      <c r="P757" s="94">
        <f t="shared" ca="1" si="219"/>
        <v>27.627845287358145</v>
      </c>
      <c r="Q757" s="94">
        <f t="shared" ca="1" si="220"/>
        <v>27.627845287358145</v>
      </c>
      <c r="R757" s="94">
        <f t="shared" ca="1" si="221"/>
        <v>2.7627845287358146</v>
      </c>
      <c r="S757" s="94">
        <f t="shared" ca="1" si="222"/>
        <v>2.762784528735815</v>
      </c>
      <c r="T757" s="4">
        <f t="shared" ca="1" si="223"/>
        <v>9.0450013344775457E-7</v>
      </c>
      <c r="U757" s="46">
        <f t="shared" ca="1" si="224"/>
        <v>1379.3993657201947</v>
      </c>
      <c r="V757" s="4">
        <f t="shared" ca="1" si="225"/>
        <v>4.5159761732941478E-4</v>
      </c>
      <c r="W757" s="13">
        <f t="shared" ca="1" si="226"/>
        <v>4370.5493693274211</v>
      </c>
      <c r="X757" s="4">
        <f t="shared" ca="1" si="227"/>
        <v>1.4308616711436145E-3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0.11603301185519999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1.1023136126244038E-9</v>
      </c>
      <c r="L758" s="13">
        <f t="shared" ca="1" si="215"/>
        <v>71</v>
      </c>
      <c r="M758" s="7">
        <f t="shared" ca="1" si="216"/>
        <v>929</v>
      </c>
      <c r="N758" s="44">
        <f t="shared" ca="1" si="217"/>
        <v>12</v>
      </c>
      <c r="O758" s="94">
        <f t="shared" ca="1" si="218"/>
        <v>2.9830819481114386</v>
      </c>
      <c r="P758" s="94">
        <f t="shared" ca="1" si="219"/>
        <v>28.509034964860639</v>
      </c>
      <c r="Q758" s="94">
        <f t="shared" ca="1" si="220"/>
        <v>27.627845287358145</v>
      </c>
      <c r="R758" s="94">
        <f t="shared" ca="1" si="221"/>
        <v>2.8068440126109393</v>
      </c>
      <c r="S758" s="94">
        <f t="shared" ca="1" si="222"/>
        <v>2.9830819481114386</v>
      </c>
      <c r="T758" s="4">
        <f t="shared" ca="1" si="223"/>
        <v>3.2882918389773644E-9</v>
      </c>
      <c r="U758" s="46">
        <f t="shared" ca="1" si="224"/>
        <v>1453.8624313365897</v>
      </c>
      <c r="V758" s="4">
        <f t="shared" ca="1" si="225"/>
        <v>1.6026123489455355E-6</v>
      </c>
      <c r="W758" s="13">
        <f t="shared" ca="1" si="226"/>
        <v>2470.3105130981075</v>
      </c>
      <c r="X758" s="4">
        <f t="shared" ca="1" si="227"/>
        <v>2.7230569059972196E-6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0.11603301185519999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162</v>
      </c>
      <c r="M759" s="7">
        <f t="shared" ca="1" si="216"/>
        <v>838</v>
      </c>
      <c r="N759" s="44">
        <f t="shared" ca="1" si="217"/>
        <v>10</v>
      </c>
      <c r="O759" s="94">
        <f t="shared" ca="1" si="218"/>
        <v>2.5256203850231054</v>
      </c>
      <c r="P759" s="94">
        <f t="shared" ca="1" si="219"/>
        <v>25.256203850231056</v>
      </c>
      <c r="Q759" s="94">
        <f t="shared" ca="1" si="220"/>
        <v>25.256203850231056</v>
      </c>
      <c r="R759" s="94">
        <f t="shared" ca="1" si="221"/>
        <v>2.5256203850231058</v>
      </c>
      <c r="S759" s="94">
        <f t="shared" ca="1" si="222"/>
        <v>2.5256203850231054</v>
      </c>
      <c r="T759" s="4">
        <f t="shared" ca="1" si="223"/>
        <v>0</v>
      </c>
      <c r="U759" s="46">
        <f t="shared" ca="1" si="224"/>
        <v>1363.2398284809851</v>
      </c>
      <c r="V759" s="4">
        <f t="shared" ca="1" si="225"/>
        <v>0</v>
      </c>
      <c r="W759" s="13">
        <f t="shared" ca="1" si="226"/>
        <v>14717.783063372635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0.11603301185519999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149</v>
      </c>
      <c r="M760" s="7">
        <f t="shared" ca="1" si="216"/>
        <v>851</v>
      </c>
      <c r="N760" s="44">
        <f t="shared" ca="1" si="217"/>
        <v>11</v>
      </c>
      <c r="O760" s="94">
        <f t="shared" ca="1" si="218"/>
        <v>2.762784528735815</v>
      </c>
      <c r="P760" s="94">
        <f t="shared" ca="1" si="219"/>
        <v>27.627845287358145</v>
      </c>
      <c r="Q760" s="94">
        <f t="shared" ca="1" si="220"/>
        <v>25.256203850231056</v>
      </c>
      <c r="R760" s="94">
        <f t="shared" ca="1" si="221"/>
        <v>2.64420245687946</v>
      </c>
      <c r="S760" s="94">
        <f t="shared" ca="1" si="222"/>
        <v>2.762784528735815</v>
      </c>
      <c r="T760" s="4">
        <f t="shared" ca="1" si="223"/>
        <v>0</v>
      </c>
      <c r="U760" s="46">
        <f t="shared" ca="1" si="224"/>
        <v>1444.3993657201947</v>
      </c>
      <c r="V760" s="4">
        <f t="shared" ca="1" si="225"/>
        <v>0</v>
      </c>
      <c r="W760" s="13">
        <f t="shared" ca="1" si="226"/>
        <v>12817.544207143323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0.11603301185519999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136</v>
      </c>
      <c r="M761" s="7">
        <f t="shared" ca="1" si="216"/>
        <v>864</v>
      </c>
      <c r="N761" s="44">
        <f t="shared" ca="1" si="217"/>
        <v>11</v>
      </c>
      <c r="O761" s="94">
        <f t="shared" ca="1" si="218"/>
        <v>2.762784528735815</v>
      </c>
      <c r="P761" s="94">
        <f t="shared" ca="1" si="219"/>
        <v>27.627845287358145</v>
      </c>
      <c r="Q761" s="94">
        <f t="shared" ca="1" si="220"/>
        <v>27.627845287358145</v>
      </c>
      <c r="R761" s="94">
        <f t="shared" ca="1" si="221"/>
        <v>2.7627845287358146</v>
      </c>
      <c r="S761" s="94">
        <f t="shared" ca="1" si="222"/>
        <v>2.762784528735815</v>
      </c>
      <c r="T761" s="4">
        <f t="shared" ca="1" si="223"/>
        <v>0</v>
      </c>
      <c r="U761" s="46">
        <f t="shared" ca="1" si="224"/>
        <v>1431.3993657201947</v>
      </c>
      <c r="V761" s="4">
        <f t="shared" ca="1" si="225"/>
        <v>0</v>
      </c>
      <c r="W761" s="13">
        <f t="shared" ca="1" si="226"/>
        <v>10917.305350914008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0.11603301185519999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123</v>
      </c>
      <c r="M762" s="7">
        <f t="shared" ca="1" si="216"/>
        <v>877</v>
      </c>
      <c r="N762" s="44">
        <f t="shared" ca="1" si="217"/>
        <v>11</v>
      </c>
      <c r="O762" s="94">
        <f t="shared" ca="1" si="218"/>
        <v>2.762784528735815</v>
      </c>
      <c r="P762" s="94">
        <f t="shared" ca="1" si="219"/>
        <v>27.627845287358145</v>
      </c>
      <c r="Q762" s="94">
        <f t="shared" ca="1" si="220"/>
        <v>27.627845287358145</v>
      </c>
      <c r="R762" s="94">
        <f t="shared" ca="1" si="221"/>
        <v>2.7627845287358146</v>
      </c>
      <c r="S762" s="94">
        <f t="shared" ca="1" si="222"/>
        <v>2.762784528735815</v>
      </c>
      <c r="T762" s="4">
        <f t="shared" ca="1" si="223"/>
        <v>0</v>
      </c>
      <c r="U762" s="46">
        <f t="shared" ca="1" si="224"/>
        <v>1418.3993657201947</v>
      </c>
      <c r="V762" s="4">
        <f t="shared" ca="1" si="225"/>
        <v>0</v>
      </c>
      <c r="W762" s="13">
        <f t="shared" ca="1" si="226"/>
        <v>9017.0664946846955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0.11603301185519999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5.5730424108193901E-3</v>
      </c>
      <c r="L763" s="13">
        <f t="shared" ca="1" si="215"/>
        <v>110</v>
      </c>
      <c r="M763" s="7">
        <f t="shared" ca="1" si="216"/>
        <v>890</v>
      </c>
      <c r="N763" s="44">
        <f t="shared" ca="1" si="217"/>
        <v>11</v>
      </c>
      <c r="O763" s="94">
        <f t="shared" ca="1" si="218"/>
        <v>2.762784528735815</v>
      </c>
      <c r="P763" s="94">
        <f t="shared" ca="1" si="219"/>
        <v>27.627845287358145</v>
      </c>
      <c r="Q763" s="94">
        <f t="shared" ca="1" si="220"/>
        <v>27.627845287358145</v>
      </c>
      <c r="R763" s="94">
        <f t="shared" ca="1" si="221"/>
        <v>2.7627845287358146</v>
      </c>
      <c r="S763" s="94">
        <f t="shared" ca="1" si="222"/>
        <v>2.762784528735815</v>
      </c>
      <c r="T763" s="4">
        <f t="shared" ca="1" si="223"/>
        <v>1.5397115350600359E-2</v>
      </c>
      <c r="U763" s="46">
        <f t="shared" ca="1" si="224"/>
        <v>1405.3993657201947</v>
      </c>
      <c r="V763" s="4">
        <f t="shared" ca="1" si="225"/>
        <v>7.8323502692973159</v>
      </c>
      <c r="W763" s="13">
        <f t="shared" ca="1" si="226"/>
        <v>7116.8276384553828</v>
      </c>
      <c r="X763" s="4">
        <f t="shared" ca="1" si="227"/>
        <v>39.662382259603454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0.11603301185519999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1.6888007305513317E-4</v>
      </c>
      <c r="L764" s="13">
        <f t="shared" ca="1" si="215"/>
        <v>97</v>
      </c>
      <c r="M764" s="7">
        <f t="shared" ca="1" si="216"/>
        <v>903</v>
      </c>
      <c r="N764" s="44">
        <f t="shared" ca="1" si="217"/>
        <v>11</v>
      </c>
      <c r="O764" s="94">
        <f t="shared" ca="1" si="218"/>
        <v>2.762784528735815</v>
      </c>
      <c r="P764" s="94">
        <f t="shared" ca="1" si="219"/>
        <v>27.627845287358145</v>
      </c>
      <c r="Q764" s="94">
        <f t="shared" ca="1" si="220"/>
        <v>27.627845287358145</v>
      </c>
      <c r="R764" s="94">
        <f t="shared" ca="1" si="221"/>
        <v>2.7627845287358146</v>
      </c>
      <c r="S764" s="94">
        <f t="shared" ca="1" si="222"/>
        <v>2.762784528735815</v>
      </c>
      <c r="T764" s="4">
        <f t="shared" ca="1" si="223"/>
        <v>4.6657925304849612E-4</v>
      </c>
      <c r="U764" s="46">
        <f t="shared" ca="1" si="224"/>
        <v>1392.3993657201947</v>
      </c>
      <c r="V764" s="4">
        <f t="shared" ca="1" si="225"/>
        <v>0.23514850660474759</v>
      </c>
      <c r="W764" s="13">
        <f t="shared" ca="1" si="226"/>
        <v>5216.5887822260693</v>
      </c>
      <c r="X764" s="4">
        <f t="shared" ca="1" si="227"/>
        <v>0.8809778946409268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0.11603301185519999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1.7058593237892259E-6</v>
      </c>
      <c r="L765" s="13">
        <f t="shared" ca="1" si="215"/>
        <v>84</v>
      </c>
      <c r="M765" s="7">
        <f t="shared" ca="1" si="216"/>
        <v>916</v>
      </c>
      <c r="N765" s="44">
        <f t="shared" ca="1" si="217"/>
        <v>11</v>
      </c>
      <c r="O765" s="94">
        <f t="shared" ca="1" si="218"/>
        <v>2.762784528735815</v>
      </c>
      <c r="P765" s="94">
        <f t="shared" ca="1" si="219"/>
        <v>27.627845287358145</v>
      </c>
      <c r="Q765" s="94">
        <f t="shared" ca="1" si="220"/>
        <v>27.627845287358145</v>
      </c>
      <c r="R765" s="94">
        <f t="shared" ca="1" si="221"/>
        <v>2.7627845287358146</v>
      </c>
      <c r="S765" s="94">
        <f t="shared" ca="1" si="222"/>
        <v>2.762784528735815</v>
      </c>
      <c r="T765" s="4">
        <f t="shared" ca="1" si="223"/>
        <v>4.7129217479646126E-6</v>
      </c>
      <c r="U765" s="46">
        <f t="shared" ca="1" si="224"/>
        <v>1379.3993657201947</v>
      </c>
      <c r="V765" s="4">
        <f t="shared" ca="1" si="225"/>
        <v>2.3530612692427384E-3</v>
      </c>
      <c r="W765" s="13">
        <f t="shared" ca="1" si="226"/>
        <v>3316.3499259967557</v>
      </c>
      <c r="X765" s="4">
        <f t="shared" ca="1" si="227"/>
        <v>5.6572264422092748E-3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0.11603301185519999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5.7436340868324154E-9</v>
      </c>
      <c r="L766" s="13">
        <f t="shared" ca="1" si="215"/>
        <v>71</v>
      </c>
      <c r="M766" s="7">
        <f t="shared" ca="1" si="216"/>
        <v>929</v>
      </c>
      <c r="N766" s="44">
        <f t="shared" ca="1" si="217"/>
        <v>12</v>
      </c>
      <c r="O766" s="94">
        <f t="shared" ca="1" si="218"/>
        <v>2.9830819481114386</v>
      </c>
      <c r="P766" s="94">
        <f t="shared" ca="1" si="219"/>
        <v>28.509034964860639</v>
      </c>
      <c r="Q766" s="94">
        <f t="shared" ca="1" si="220"/>
        <v>27.627845287358145</v>
      </c>
      <c r="R766" s="94">
        <f t="shared" ca="1" si="221"/>
        <v>2.8068440126109393</v>
      </c>
      <c r="S766" s="94">
        <f t="shared" ca="1" si="222"/>
        <v>2.9830819481114386</v>
      </c>
      <c r="T766" s="4">
        <f t="shared" ca="1" si="223"/>
        <v>1.7133731160987304E-8</v>
      </c>
      <c r="U766" s="46">
        <f t="shared" ca="1" si="224"/>
        <v>1453.8624313365897</v>
      </c>
      <c r="V766" s="4">
        <f t="shared" ca="1" si="225"/>
        <v>8.3504538181898886E-6</v>
      </c>
      <c r="W766" s="13">
        <f t="shared" ca="1" si="226"/>
        <v>1416.1110697674419</v>
      </c>
      <c r="X766" s="4">
        <f t="shared" ca="1" si="227"/>
        <v>8.1336238110569956E-6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0.11603301185519999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2.762784528735815</v>
      </c>
      <c r="P767" s="94">
        <f t="shared" ca="1" si="219"/>
        <v>27.627845287358145</v>
      </c>
      <c r="Q767" s="94">
        <f t="shared" ca="1" si="220"/>
        <v>27.627845287358145</v>
      </c>
      <c r="R767" s="94">
        <f t="shared" ca="1" si="221"/>
        <v>2.7627845287358146</v>
      </c>
      <c r="S767" s="94">
        <f t="shared" ca="1" si="222"/>
        <v>2.762784528735815</v>
      </c>
      <c r="T767" s="4">
        <f t="shared" ca="1" si="223"/>
        <v>0</v>
      </c>
      <c r="U767" s="46">
        <f t="shared" ca="1" si="224"/>
        <v>1386.3993657201947</v>
      </c>
      <c r="V767" s="4">
        <f t="shared" ca="1" si="225"/>
        <v>0</v>
      </c>
      <c r="W767" s="13">
        <f t="shared" ca="1" si="226"/>
        <v>13301.671993605194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0.11603301185519999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2.762784528735815</v>
      </c>
      <c r="P768" s="94">
        <f t="shared" ca="1" si="219"/>
        <v>27.627845287358145</v>
      </c>
      <c r="Q768" s="94">
        <f t="shared" ca="1" si="220"/>
        <v>27.627845287358145</v>
      </c>
      <c r="R768" s="94">
        <f t="shared" ca="1" si="221"/>
        <v>2.7627845287358146</v>
      </c>
      <c r="S768" s="94">
        <f t="shared" ca="1" si="222"/>
        <v>2.762784528735815</v>
      </c>
      <c r="T768" s="4">
        <f t="shared" ca="1" si="223"/>
        <v>0</v>
      </c>
      <c r="U768" s="46">
        <f t="shared" ca="1" si="224"/>
        <v>1373.3993657201947</v>
      </c>
      <c r="V768" s="4">
        <f t="shared" ca="1" si="225"/>
        <v>0</v>
      </c>
      <c r="W768" s="13">
        <f t="shared" ca="1" si="226"/>
        <v>11401.433137375881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0.11603301185519999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12</v>
      </c>
      <c r="O769" s="94">
        <f t="shared" ca="1" si="218"/>
        <v>2.9830819481114386</v>
      </c>
      <c r="P769" s="94">
        <f t="shared" ca="1" si="219"/>
        <v>29.830819481114389</v>
      </c>
      <c r="Q769" s="94">
        <f t="shared" ca="1" si="220"/>
        <v>27.627845287358145</v>
      </c>
      <c r="R769" s="94">
        <f t="shared" ca="1" si="221"/>
        <v>2.8729332384236264</v>
      </c>
      <c r="S769" s="94">
        <f t="shared" ca="1" si="222"/>
        <v>2.9830819481114386</v>
      </c>
      <c r="T769" s="4">
        <f t="shared" ca="1" si="223"/>
        <v>0</v>
      </c>
      <c r="U769" s="46">
        <f t="shared" ca="1" si="224"/>
        <v>1447.8624313365897</v>
      </c>
      <c r="V769" s="4">
        <f t="shared" ca="1" si="225"/>
        <v>0</v>
      </c>
      <c r="W769" s="13">
        <f t="shared" ca="1" si="226"/>
        <v>9501.1942811465669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0.11603301185519999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12</v>
      </c>
      <c r="O770" s="94">
        <f t="shared" ca="1" si="218"/>
        <v>2.9830819481114386</v>
      </c>
      <c r="P770" s="94">
        <f t="shared" ca="1" si="219"/>
        <v>29.830819481114389</v>
      </c>
      <c r="Q770" s="94">
        <f t="shared" ca="1" si="220"/>
        <v>29.830819481114389</v>
      </c>
      <c r="R770" s="94">
        <f t="shared" ca="1" si="221"/>
        <v>2.983081948111439</v>
      </c>
      <c r="S770" s="94">
        <f t="shared" ca="1" si="222"/>
        <v>2.9830819481114386</v>
      </c>
      <c r="T770" s="4">
        <f t="shared" ca="1" si="223"/>
        <v>0</v>
      </c>
      <c r="U770" s="46">
        <f t="shared" ca="1" si="224"/>
        <v>1434.8624313365897</v>
      </c>
      <c r="V770" s="4">
        <f t="shared" ca="1" si="225"/>
        <v>0</v>
      </c>
      <c r="W770" s="13">
        <f t="shared" ca="1" si="226"/>
        <v>7600.9554249172543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0.11603301185519999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5.6293357685044389E-5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12</v>
      </c>
      <c r="O771" s="94">
        <f t="shared" ca="1" si="218"/>
        <v>2.9830819481114386</v>
      </c>
      <c r="P771" s="94">
        <f t="shared" ca="1" si="219"/>
        <v>29.830819481114389</v>
      </c>
      <c r="Q771" s="94">
        <f t="shared" ca="1" si="220"/>
        <v>29.830819481114389</v>
      </c>
      <c r="R771" s="94">
        <f t="shared" ca="1" si="221"/>
        <v>2.983081948111439</v>
      </c>
      <c r="S771" s="94">
        <f t="shared" ca="1" si="222"/>
        <v>2.9830819481114386</v>
      </c>
      <c r="T771" s="4">
        <f t="shared" ca="1" si="223"/>
        <v>1.6792769910883623E-4</v>
      </c>
      <c r="U771" s="46">
        <f t="shared" ca="1" si="224"/>
        <v>1421.8624313365897</v>
      </c>
      <c r="V771" s="4">
        <f t="shared" ca="1" si="225"/>
        <v>8.0041410426157505E-2</v>
      </c>
      <c r="W771" s="13">
        <f t="shared" ca="1" si="226"/>
        <v>5700.7165686879407</v>
      </c>
      <c r="X771" s="4">
        <f t="shared" ca="1" si="227"/>
        <v>0.32091247686220914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0.11603301185519999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1.7058593237892255E-6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12</v>
      </c>
      <c r="O772" s="94">
        <f t="shared" ca="1" si="218"/>
        <v>2.9830819481114386</v>
      </c>
      <c r="P772" s="94">
        <f t="shared" ca="1" si="219"/>
        <v>29.830819481114389</v>
      </c>
      <c r="Q772" s="94">
        <f t="shared" ca="1" si="220"/>
        <v>29.830819481114389</v>
      </c>
      <c r="R772" s="94">
        <f t="shared" ca="1" si="221"/>
        <v>2.983081948111439</v>
      </c>
      <c r="S772" s="94">
        <f t="shared" ca="1" si="222"/>
        <v>2.9830819481114386</v>
      </c>
      <c r="T772" s="4">
        <f t="shared" ca="1" si="223"/>
        <v>5.0887181548132241E-6</v>
      </c>
      <c r="U772" s="46">
        <f t="shared" ca="1" si="224"/>
        <v>1408.8624313365897</v>
      </c>
      <c r="V772" s="4">
        <f t="shared" ca="1" si="225"/>
        <v>2.4033211144318788E-3</v>
      </c>
      <c r="W772" s="13">
        <f t="shared" ca="1" si="226"/>
        <v>3800.4777124586271</v>
      </c>
      <c r="X772" s="4">
        <f t="shared" ca="1" si="227"/>
        <v>6.4830803406506965E-3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0.11603301185519999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1.7230902260497246E-8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2.9830819481114386</v>
      </c>
      <c r="P773" s="94">
        <f t="shared" ca="1" si="219"/>
        <v>29.830819481114389</v>
      </c>
      <c r="Q773" s="94">
        <f t="shared" ca="1" si="220"/>
        <v>29.830819481114389</v>
      </c>
      <c r="R773" s="94">
        <f t="shared" ca="1" si="221"/>
        <v>2.983081948111439</v>
      </c>
      <c r="S773" s="94">
        <f t="shared" ca="1" si="222"/>
        <v>2.9830819481114386</v>
      </c>
      <c r="T773" s="4">
        <f t="shared" ca="1" si="223"/>
        <v>5.1401193482961918E-8</v>
      </c>
      <c r="U773" s="46">
        <f t="shared" ca="1" si="224"/>
        <v>1395.8624313365897</v>
      </c>
      <c r="V773" s="4">
        <f t="shared" ca="1" si="225"/>
        <v>2.4051969123460827E-5</v>
      </c>
      <c r="W773" s="13">
        <f t="shared" ca="1" si="226"/>
        <v>1900.2388562293136</v>
      </c>
      <c r="X773" s="4">
        <f t="shared" ca="1" si="227"/>
        <v>3.2742830003286383E-5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0.11603301185519999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5.8016505927600199E-11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2.9830819481114386</v>
      </c>
      <c r="P774" s="94">
        <f t="shared" ca="1" si="219"/>
        <v>29.830819481114389</v>
      </c>
      <c r="Q774" s="94">
        <f t="shared" ca="1" si="220"/>
        <v>29.830819481114389</v>
      </c>
      <c r="R774" s="94">
        <f t="shared" ca="1" si="221"/>
        <v>2.983081948111439</v>
      </c>
      <c r="S774" s="94">
        <f t="shared" ca="1" si="222"/>
        <v>2.9830819481114386</v>
      </c>
      <c r="T774" s="4">
        <f t="shared" ca="1" si="223"/>
        <v>1.7306799152512443E-10</v>
      </c>
      <c r="U774" s="46">
        <f t="shared" ca="1" si="224"/>
        <v>1382.8624313365897</v>
      </c>
      <c r="V774" s="4">
        <f t="shared" ca="1" si="225"/>
        <v>8.0228846444694872E-8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3.4472077199999996E-3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233</v>
      </c>
      <c r="M775" s="7">
        <f t="shared" ca="1" si="216"/>
        <v>767</v>
      </c>
      <c r="N775" s="44">
        <f t="shared" ca="1" si="217"/>
        <v>10</v>
      </c>
      <c r="O775" s="94">
        <f t="shared" ca="1" si="218"/>
        <v>2.5256203850231054</v>
      </c>
      <c r="P775" s="94">
        <f t="shared" ca="1" si="219"/>
        <v>25.256203850231056</v>
      </c>
      <c r="Q775" s="94">
        <f t="shared" ca="1" si="220"/>
        <v>23.06124989151396</v>
      </c>
      <c r="R775" s="94">
        <f t="shared" ca="1" si="221"/>
        <v>2.4158726870872504</v>
      </c>
      <c r="S775" s="94">
        <f t="shared" ca="1" si="222"/>
        <v>2.5256203850231054</v>
      </c>
      <c r="T775" s="4">
        <f t="shared" ca="1" si="223"/>
        <v>0</v>
      </c>
      <c r="U775" s="46">
        <f t="shared" ca="1" si="224"/>
        <v>1434.2398284809851</v>
      </c>
      <c r="V775" s="4">
        <f t="shared" ca="1" si="225"/>
        <v>0</v>
      </c>
      <c r="W775" s="13">
        <f t="shared" ca="1" si="226"/>
        <v>17188.093576470743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3.4472077199999996E-3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220</v>
      </c>
      <c r="M776" s="7">
        <f t="shared" ca="1" si="216"/>
        <v>780</v>
      </c>
      <c r="N776" s="44">
        <f t="shared" ca="1" si="217"/>
        <v>10</v>
      </c>
      <c r="O776" s="94">
        <f t="shared" ca="1" si="218"/>
        <v>2.5256203850231054</v>
      </c>
      <c r="P776" s="94">
        <f t="shared" ca="1" si="219"/>
        <v>25.256203850231056</v>
      </c>
      <c r="Q776" s="94">
        <f t="shared" ca="1" si="220"/>
        <v>25.256203850231056</v>
      </c>
      <c r="R776" s="94">
        <f t="shared" ca="1" si="221"/>
        <v>2.5256203850231058</v>
      </c>
      <c r="S776" s="94">
        <f t="shared" ca="1" si="222"/>
        <v>2.5256203850231054</v>
      </c>
      <c r="T776" s="4">
        <f t="shared" ca="1" si="223"/>
        <v>0</v>
      </c>
      <c r="U776" s="46">
        <f t="shared" ca="1" si="224"/>
        <v>1421.2398284809851</v>
      </c>
      <c r="V776" s="4">
        <f t="shared" ca="1" si="225"/>
        <v>0</v>
      </c>
      <c r="W776" s="13">
        <f t="shared" ca="1" si="226"/>
        <v>15287.85472024143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3.4472077199999996E-3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207</v>
      </c>
      <c r="M777" s="7">
        <f t="shared" ca="1" si="216"/>
        <v>793</v>
      </c>
      <c r="N777" s="44">
        <f t="shared" ca="1" si="217"/>
        <v>10</v>
      </c>
      <c r="O777" s="94">
        <f t="shared" ca="1" si="218"/>
        <v>2.5256203850231054</v>
      </c>
      <c r="P777" s="94">
        <f t="shared" ca="1" si="219"/>
        <v>25.256203850231056</v>
      </c>
      <c r="Q777" s="94">
        <f t="shared" ca="1" si="220"/>
        <v>25.256203850231056</v>
      </c>
      <c r="R777" s="94">
        <f t="shared" ca="1" si="221"/>
        <v>2.5256203850231058</v>
      </c>
      <c r="S777" s="94">
        <f t="shared" ca="1" si="222"/>
        <v>2.5256203850231054</v>
      </c>
      <c r="T777" s="4">
        <f t="shared" ca="1" si="223"/>
        <v>0</v>
      </c>
      <c r="U777" s="46">
        <f t="shared" ca="1" si="224"/>
        <v>1408.2398284809851</v>
      </c>
      <c r="V777" s="4">
        <f t="shared" ca="1" si="225"/>
        <v>0</v>
      </c>
      <c r="W777" s="13">
        <f t="shared" ca="1" si="226"/>
        <v>13387.615864012118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3.4472077199999996E-3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3.1143472295755413E-3</v>
      </c>
      <c r="L778" s="13">
        <f t="shared" ca="1" si="215"/>
        <v>194</v>
      </c>
      <c r="M778" s="7">
        <f t="shared" ca="1" si="216"/>
        <v>806</v>
      </c>
      <c r="N778" s="44">
        <f t="shared" ca="1" si="217"/>
        <v>10</v>
      </c>
      <c r="O778" s="94">
        <f t="shared" ca="1" si="218"/>
        <v>2.5256203850231054</v>
      </c>
      <c r="P778" s="94">
        <f t="shared" ca="1" si="219"/>
        <v>25.256203850231056</v>
      </c>
      <c r="Q778" s="94">
        <f t="shared" ca="1" si="220"/>
        <v>25.256203850231056</v>
      </c>
      <c r="R778" s="94">
        <f t="shared" ca="1" si="221"/>
        <v>2.5256203850231058</v>
      </c>
      <c r="S778" s="94">
        <f t="shared" ca="1" si="222"/>
        <v>2.5256203850231054</v>
      </c>
      <c r="T778" s="4">
        <f t="shared" ca="1" si="223"/>
        <v>7.8656588490562205E-3</v>
      </c>
      <c r="U778" s="46">
        <f t="shared" ca="1" si="224"/>
        <v>1395.2398284809851</v>
      </c>
      <c r="V778" s="4">
        <f t="shared" ca="1" si="225"/>
        <v>4.3452612944232092</v>
      </c>
      <c r="W778" s="13">
        <f t="shared" ca="1" si="226"/>
        <v>11487.377007782805</v>
      </c>
      <c r="X778" s="4">
        <f t="shared" ca="1" si="227"/>
        <v>35.775680759278146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3.4472077199999996E-3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1.2583221129598159E-4</v>
      </c>
      <c r="L779" s="13">
        <f t="shared" ca="1" si="215"/>
        <v>181</v>
      </c>
      <c r="M779" s="7">
        <f t="shared" ca="1" si="216"/>
        <v>819</v>
      </c>
      <c r="N779" s="44">
        <f t="shared" ca="1" si="217"/>
        <v>10</v>
      </c>
      <c r="O779" s="94">
        <f t="shared" ca="1" si="218"/>
        <v>2.5256203850231054</v>
      </c>
      <c r="P779" s="94">
        <f t="shared" ca="1" si="219"/>
        <v>25.256203850231056</v>
      </c>
      <c r="Q779" s="94">
        <f t="shared" ca="1" si="220"/>
        <v>25.256203850231056</v>
      </c>
      <c r="R779" s="94">
        <f t="shared" ca="1" si="221"/>
        <v>2.5256203850231058</v>
      </c>
      <c r="S779" s="94">
        <f t="shared" ca="1" si="222"/>
        <v>2.5256203850231054</v>
      </c>
      <c r="T779" s="4">
        <f t="shared" ca="1" si="223"/>
        <v>3.1780439794166577E-4</v>
      </c>
      <c r="U779" s="46">
        <f t="shared" ca="1" si="224"/>
        <v>1382.2398284809851</v>
      </c>
      <c r="V779" s="4">
        <f t="shared" ca="1" si="225"/>
        <v>0.17393029415914069</v>
      </c>
      <c r="W779" s="13">
        <f t="shared" ca="1" si="226"/>
        <v>9587.1381515534904</v>
      </c>
      <c r="X779" s="4">
        <f t="shared" ca="1" si="227"/>
        <v>1.2063707936100452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3.4472077199999996E-3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1.9065486559997228E-6</v>
      </c>
      <c r="L780" s="13">
        <f t="shared" ca="1" si="215"/>
        <v>168</v>
      </c>
      <c r="M780" s="7">
        <f t="shared" ca="1" si="216"/>
        <v>832</v>
      </c>
      <c r="N780" s="44">
        <f t="shared" ca="1" si="217"/>
        <v>10</v>
      </c>
      <c r="O780" s="94">
        <f t="shared" ca="1" si="218"/>
        <v>2.5256203850231054</v>
      </c>
      <c r="P780" s="94">
        <f t="shared" ca="1" si="219"/>
        <v>25.256203850231056</v>
      </c>
      <c r="Q780" s="94">
        <f t="shared" ca="1" si="220"/>
        <v>25.256203850231056</v>
      </c>
      <c r="R780" s="94">
        <f t="shared" ca="1" si="221"/>
        <v>2.5256203850231058</v>
      </c>
      <c r="S780" s="94">
        <f t="shared" ca="1" si="222"/>
        <v>2.5256203850231054</v>
      </c>
      <c r="T780" s="4">
        <f t="shared" ca="1" si="223"/>
        <v>4.8152181506313039E-6</v>
      </c>
      <c r="U780" s="46">
        <f t="shared" ca="1" si="224"/>
        <v>1369.2398284809851</v>
      </c>
      <c r="V780" s="4">
        <f t="shared" ca="1" si="225"/>
        <v>2.6105223547317133E-3</v>
      </c>
      <c r="W780" s="13">
        <f t="shared" ca="1" si="226"/>
        <v>7686.8992953241768</v>
      </c>
      <c r="X780" s="4">
        <f t="shared" ca="1" si="227"/>
        <v>1.4655447520305525E-2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3.4472077199999996E-3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1.2838711488213633E-8</v>
      </c>
      <c r="L781" s="13">
        <f t="shared" ca="1" si="215"/>
        <v>155</v>
      </c>
      <c r="M781" s="7">
        <f t="shared" ca="1" si="216"/>
        <v>845</v>
      </c>
      <c r="N781" s="44">
        <f t="shared" ca="1" si="217"/>
        <v>11</v>
      </c>
      <c r="O781" s="94">
        <f t="shared" ca="1" si="218"/>
        <v>2.762784528735815</v>
      </c>
      <c r="P781" s="94">
        <f t="shared" ca="1" si="219"/>
        <v>26.204860425081897</v>
      </c>
      <c r="Q781" s="94">
        <f t="shared" ca="1" si="220"/>
        <v>25.256203850231056</v>
      </c>
      <c r="R781" s="94">
        <f t="shared" ca="1" si="221"/>
        <v>2.5730532137656477</v>
      </c>
      <c r="S781" s="94">
        <f t="shared" ca="1" si="222"/>
        <v>2.762784528735815</v>
      </c>
      <c r="T781" s="4">
        <f t="shared" ca="1" si="223"/>
        <v>3.5470593468539398E-8</v>
      </c>
      <c r="U781" s="46">
        <f t="shared" ca="1" si="224"/>
        <v>1450.3993657201947</v>
      </c>
      <c r="V781" s="4">
        <f t="shared" ca="1" si="225"/>
        <v>1.8621258999169632E-5</v>
      </c>
      <c r="W781" s="13">
        <f t="shared" ca="1" si="226"/>
        <v>5786.6604390948632</v>
      </c>
      <c r="X781" s="4">
        <f t="shared" ca="1" si="227"/>
        <v>7.4293263857798568E-5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3.4472077199999996E-3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3.2420988606600118E-11</v>
      </c>
      <c r="L782" s="13">
        <f t="shared" ca="1" si="215"/>
        <v>142</v>
      </c>
      <c r="M782" s="7">
        <f t="shared" ca="1" si="216"/>
        <v>858</v>
      </c>
      <c r="N782" s="44">
        <f t="shared" ca="1" si="217"/>
        <v>11</v>
      </c>
      <c r="O782" s="94">
        <f t="shared" ca="1" si="218"/>
        <v>2.762784528735815</v>
      </c>
      <c r="P782" s="94">
        <f t="shared" ca="1" si="219"/>
        <v>27.627845287358145</v>
      </c>
      <c r="Q782" s="94">
        <f t="shared" ca="1" si="220"/>
        <v>26.916352856220023</v>
      </c>
      <c r="R782" s="94">
        <f t="shared" ca="1" si="221"/>
        <v>2.7272099071789087</v>
      </c>
      <c r="S782" s="94">
        <f t="shared" ca="1" si="222"/>
        <v>2.762784528735815</v>
      </c>
      <c r="T782" s="4">
        <f t="shared" ca="1" si="223"/>
        <v>8.9572205728634935E-11</v>
      </c>
      <c r="U782" s="46">
        <f t="shared" ca="1" si="224"/>
        <v>1437.3993657201947</v>
      </c>
      <c r="V782" s="4">
        <f t="shared" ca="1" si="225"/>
        <v>4.6601908459148668E-8</v>
      </c>
      <c r="W782" s="13">
        <f t="shared" ca="1" si="226"/>
        <v>3886.4215828655497</v>
      </c>
      <c r="X782" s="4">
        <f t="shared" ca="1" si="227"/>
        <v>1.2600162985852877E-7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3.4472077199999996E-3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162</v>
      </c>
      <c r="M783" s="7">
        <f t="shared" ca="1" si="216"/>
        <v>838</v>
      </c>
      <c r="N783" s="44">
        <f t="shared" ca="1" si="217"/>
        <v>10</v>
      </c>
      <c r="O783" s="94">
        <f t="shared" ca="1" si="218"/>
        <v>2.5256203850231054</v>
      </c>
      <c r="P783" s="94">
        <f t="shared" ca="1" si="219"/>
        <v>25.256203850231056</v>
      </c>
      <c r="Q783" s="94">
        <f t="shared" ca="1" si="220"/>
        <v>25.256203850231056</v>
      </c>
      <c r="R783" s="94">
        <f t="shared" ca="1" si="221"/>
        <v>2.5256203850231058</v>
      </c>
      <c r="S783" s="94">
        <f t="shared" ca="1" si="222"/>
        <v>2.5256203850231054</v>
      </c>
      <c r="T783" s="4">
        <f t="shared" ca="1" si="223"/>
        <v>0</v>
      </c>
      <c r="U783" s="46">
        <f t="shared" ca="1" si="224"/>
        <v>1363.2398284809851</v>
      </c>
      <c r="V783" s="4">
        <f t="shared" ca="1" si="225"/>
        <v>0</v>
      </c>
      <c r="W783" s="13">
        <f t="shared" ca="1" si="226"/>
        <v>15771.982506703302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3.4472077199999996E-3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149</v>
      </c>
      <c r="M784" s="7">
        <f t="shared" ca="1" si="216"/>
        <v>851</v>
      </c>
      <c r="N784" s="44">
        <f t="shared" ca="1" si="217"/>
        <v>11</v>
      </c>
      <c r="O784" s="94">
        <f t="shared" ca="1" si="218"/>
        <v>2.762784528735815</v>
      </c>
      <c r="P784" s="94">
        <f t="shared" ca="1" si="219"/>
        <v>27.627845287358145</v>
      </c>
      <c r="Q784" s="94">
        <f t="shared" ca="1" si="220"/>
        <v>25.256203850231056</v>
      </c>
      <c r="R784" s="94">
        <f t="shared" ca="1" si="221"/>
        <v>2.64420245687946</v>
      </c>
      <c r="S784" s="94">
        <f t="shared" ca="1" si="222"/>
        <v>2.762784528735815</v>
      </c>
      <c r="T784" s="4">
        <f t="shared" ca="1" si="223"/>
        <v>0</v>
      </c>
      <c r="U784" s="46">
        <f t="shared" ca="1" si="224"/>
        <v>1444.3993657201947</v>
      </c>
      <c r="V784" s="4">
        <f t="shared" ca="1" si="225"/>
        <v>0</v>
      </c>
      <c r="W784" s="13">
        <f t="shared" ca="1" si="226"/>
        <v>13871.743650473989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3.4472077199999996E-3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136</v>
      </c>
      <c r="M785" s="7">
        <f t="shared" ca="1" si="216"/>
        <v>864</v>
      </c>
      <c r="N785" s="44">
        <f t="shared" ca="1" si="217"/>
        <v>11</v>
      </c>
      <c r="O785" s="94">
        <f t="shared" ca="1" si="218"/>
        <v>2.762784528735815</v>
      </c>
      <c r="P785" s="94">
        <f t="shared" ca="1" si="219"/>
        <v>27.627845287358145</v>
      </c>
      <c r="Q785" s="94">
        <f t="shared" ca="1" si="220"/>
        <v>27.627845287358145</v>
      </c>
      <c r="R785" s="94">
        <f t="shared" ca="1" si="221"/>
        <v>2.7627845287358146</v>
      </c>
      <c r="S785" s="94">
        <f t="shared" ca="1" si="222"/>
        <v>2.762784528735815</v>
      </c>
      <c r="T785" s="4">
        <f t="shared" ca="1" si="223"/>
        <v>0</v>
      </c>
      <c r="U785" s="46">
        <f t="shared" ca="1" si="224"/>
        <v>1431.3993657201947</v>
      </c>
      <c r="V785" s="4">
        <f t="shared" ca="1" si="225"/>
        <v>0</v>
      </c>
      <c r="W785" s="13">
        <f t="shared" ca="1" si="226"/>
        <v>11971.504794244674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3.4472077199999996E-3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3.1458052823995398E-5</v>
      </c>
      <c r="L786" s="13">
        <f t="shared" ca="1" si="215"/>
        <v>123</v>
      </c>
      <c r="M786" s="7">
        <f t="shared" ca="1" si="216"/>
        <v>877</v>
      </c>
      <c r="N786" s="44">
        <f t="shared" ca="1" si="217"/>
        <v>11</v>
      </c>
      <c r="O786" s="94">
        <f t="shared" ca="1" si="218"/>
        <v>2.762784528735815</v>
      </c>
      <c r="P786" s="94">
        <f t="shared" ca="1" si="219"/>
        <v>27.627845287358145</v>
      </c>
      <c r="Q786" s="94">
        <f t="shared" ca="1" si="220"/>
        <v>27.627845287358145</v>
      </c>
      <c r="R786" s="94">
        <f t="shared" ca="1" si="221"/>
        <v>2.7627845287358146</v>
      </c>
      <c r="S786" s="94">
        <f t="shared" ca="1" si="222"/>
        <v>2.762784528735815</v>
      </c>
      <c r="T786" s="4">
        <f t="shared" ca="1" si="223"/>
        <v>8.6911821646288505E-5</v>
      </c>
      <c r="U786" s="46">
        <f t="shared" ca="1" si="224"/>
        <v>1418.3993657201947</v>
      </c>
      <c r="V786" s="4">
        <f t="shared" ca="1" si="225"/>
        <v>4.4620082172347454E-2</v>
      </c>
      <c r="W786" s="13">
        <f t="shared" ca="1" si="226"/>
        <v>10071.265938015362</v>
      </c>
      <c r="X786" s="4">
        <f t="shared" ca="1" si="227"/>
        <v>0.3168224158825928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3.4472077199999996E-3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1.2710324373331487E-6</v>
      </c>
      <c r="L787" s="13">
        <f t="shared" ca="1" si="215"/>
        <v>110</v>
      </c>
      <c r="M787" s="7">
        <f t="shared" ca="1" si="216"/>
        <v>890</v>
      </c>
      <c r="N787" s="44">
        <f t="shared" ca="1" si="217"/>
        <v>11</v>
      </c>
      <c r="O787" s="94">
        <f t="shared" ca="1" si="218"/>
        <v>2.762784528735815</v>
      </c>
      <c r="P787" s="94">
        <f t="shared" ca="1" si="219"/>
        <v>27.627845287358145</v>
      </c>
      <c r="Q787" s="94">
        <f t="shared" ca="1" si="220"/>
        <v>27.627845287358145</v>
      </c>
      <c r="R787" s="94">
        <f t="shared" ca="1" si="221"/>
        <v>2.7627845287358146</v>
      </c>
      <c r="S787" s="94">
        <f t="shared" ca="1" si="222"/>
        <v>2.762784528735815</v>
      </c>
      <c r="T787" s="4">
        <f t="shared" ca="1" si="223"/>
        <v>3.5115887533853976E-6</v>
      </c>
      <c r="U787" s="46">
        <f t="shared" ca="1" si="224"/>
        <v>1405.3993657201947</v>
      </c>
      <c r="V787" s="4">
        <f t="shared" ca="1" si="225"/>
        <v>1.7863081812378003E-3</v>
      </c>
      <c r="W787" s="13">
        <f t="shared" ca="1" si="226"/>
        <v>8171.0270817860483</v>
      </c>
      <c r="X787" s="4">
        <f t="shared" ca="1" si="227"/>
        <v>1.0385640467277687E-2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3.4472077199999996E-3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1.9258067232320449E-8</v>
      </c>
      <c r="L788" s="13">
        <f t="shared" ca="1" si="215"/>
        <v>97</v>
      </c>
      <c r="M788" s="7">
        <f t="shared" ca="1" si="216"/>
        <v>903</v>
      </c>
      <c r="N788" s="44">
        <f t="shared" ca="1" si="217"/>
        <v>11</v>
      </c>
      <c r="O788" s="94">
        <f t="shared" ca="1" si="218"/>
        <v>2.762784528735815</v>
      </c>
      <c r="P788" s="94">
        <f t="shared" ca="1" si="219"/>
        <v>27.627845287358145</v>
      </c>
      <c r="Q788" s="94">
        <f t="shared" ca="1" si="220"/>
        <v>27.627845287358145</v>
      </c>
      <c r="R788" s="94">
        <f t="shared" ca="1" si="221"/>
        <v>2.7627845287358146</v>
      </c>
      <c r="S788" s="94">
        <f t="shared" ca="1" si="222"/>
        <v>2.762784528735815</v>
      </c>
      <c r="T788" s="4">
        <f t="shared" ca="1" si="223"/>
        <v>5.3205890202809094E-8</v>
      </c>
      <c r="U788" s="46">
        <f t="shared" ca="1" si="224"/>
        <v>1392.3993657201947</v>
      </c>
      <c r="V788" s="4">
        <f t="shared" ca="1" si="225"/>
        <v>2.681492059927986E-5</v>
      </c>
      <c r="W788" s="13">
        <f t="shared" ca="1" si="226"/>
        <v>6270.7882255567347</v>
      </c>
      <c r="X788" s="4">
        <f t="shared" ca="1" si="227"/>
        <v>1.2076326124741504E-4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3.4472077199999996E-3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1.2968395442640044E-10</v>
      </c>
      <c r="L789" s="13">
        <f t="shared" ca="1" si="215"/>
        <v>84</v>
      </c>
      <c r="M789" s="7">
        <f t="shared" ca="1" si="216"/>
        <v>916</v>
      </c>
      <c r="N789" s="44">
        <f t="shared" ca="1" si="217"/>
        <v>11</v>
      </c>
      <c r="O789" s="94">
        <f t="shared" ca="1" si="218"/>
        <v>2.762784528735815</v>
      </c>
      <c r="P789" s="94">
        <f t="shared" ca="1" si="219"/>
        <v>27.627845287358145</v>
      </c>
      <c r="Q789" s="94">
        <f t="shared" ca="1" si="220"/>
        <v>27.627845287358145</v>
      </c>
      <c r="R789" s="94">
        <f t="shared" ca="1" si="221"/>
        <v>2.7627845287358146</v>
      </c>
      <c r="S789" s="94">
        <f t="shared" ca="1" si="222"/>
        <v>2.762784528735815</v>
      </c>
      <c r="T789" s="4">
        <f t="shared" ca="1" si="223"/>
        <v>3.5828882291453969E-10</v>
      </c>
      <c r="U789" s="46">
        <f t="shared" ca="1" si="224"/>
        <v>1379.3993657201947</v>
      </c>
      <c r="V789" s="4">
        <f t="shared" ca="1" si="225"/>
        <v>1.7888596447986341E-7</v>
      </c>
      <c r="W789" s="13">
        <f t="shared" ca="1" si="226"/>
        <v>4370.5493693274211</v>
      </c>
      <c r="X789" s="4">
        <f t="shared" ca="1" si="227"/>
        <v>5.6679012523019051E-7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3.4472077199999996E-3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3.2748473340000144E-13</v>
      </c>
      <c r="L790" s="13">
        <f t="shared" ca="1" si="215"/>
        <v>71</v>
      </c>
      <c r="M790" s="7">
        <f t="shared" ca="1" si="216"/>
        <v>929</v>
      </c>
      <c r="N790" s="44">
        <f t="shared" ca="1" si="217"/>
        <v>12</v>
      </c>
      <c r="O790" s="94">
        <f t="shared" ca="1" si="218"/>
        <v>2.9830819481114386</v>
      </c>
      <c r="P790" s="94">
        <f t="shared" ca="1" si="219"/>
        <v>28.509034964860639</v>
      </c>
      <c r="Q790" s="94">
        <f t="shared" ca="1" si="220"/>
        <v>27.627845287358145</v>
      </c>
      <c r="R790" s="94">
        <f t="shared" ca="1" si="221"/>
        <v>2.8068440126109393</v>
      </c>
      <c r="S790" s="94">
        <f t="shared" ca="1" si="222"/>
        <v>2.9830819481114386</v>
      </c>
      <c r="T790" s="4">
        <f t="shared" ca="1" si="223"/>
        <v>9.7691379648763127E-13</v>
      </c>
      <c r="U790" s="46">
        <f t="shared" ca="1" si="224"/>
        <v>1453.8624313365897</v>
      </c>
      <c r="V790" s="4">
        <f t="shared" ca="1" si="225"/>
        <v>4.7611775072654097E-10</v>
      </c>
      <c r="W790" s="13">
        <f t="shared" ca="1" si="226"/>
        <v>2470.3105130981075</v>
      </c>
      <c r="X790" s="4">
        <f t="shared" ca="1" si="227"/>
        <v>8.0898897979715455E-10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3.4472077199999996E-3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162</v>
      </c>
      <c r="M791" s="7">
        <f t="shared" ca="1" si="216"/>
        <v>838</v>
      </c>
      <c r="N791" s="44">
        <f t="shared" ca="1" si="217"/>
        <v>10</v>
      </c>
      <c r="O791" s="94">
        <f t="shared" ca="1" si="218"/>
        <v>2.5256203850231054</v>
      </c>
      <c r="P791" s="94">
        <f t="shared" ca="1" si="219"/>
        <v>25.256203850231056</v>
      </c>
      <c r="Q791" s="94">
        <f t="shared" ca="1" si="220"/>
        <v>25.256203850231056</v>
      </c>
      <c r="R791" s="94">
        <f t="shared" ca="1" si="221"/>
        <v>2.5256203850231058</v>
      </c>
      <c r="S791" s="94">
        <f t="shared" ca="1" si="222"/>
        <v>2.5256203850231054</v>
      </c>
      <c r="T791" s="4">
        <f t="shared" ca="1" si="223"/>
        <v>0</v>
      </c>
      <c r="U791" s="46">
        <f t="shared" ca="1" si="224"/>
        <v>1363.2398284809851</v>
      </c>
      <c r="V791" s="4">
        <f t="shared" ca="1" si="225"/>
        <v>0</v>
      </c>
      <c r="W791" s="13">
        <f t="shared" ca="1" si="226"/>
        <v>14717.783063372635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3.4472077199999996E-3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149</v>
      </c>
      <c r="M792" s="7">
        <f t="shared" ca="1" si="216"/>
        <v>851</v>
      </c>
      <c r="N792" s="44">
        <f t="shared" ca="1" si="217"/>
        <v>11</v>
      </c>
      <c r="O792" s="94">
        <f t="shared" ca="1" si="218"/>
        <v>2.762784528735815</v>
      </c>
      <c r="P792" s="94">
        <f t="shared" ca="1" si="219"/>
        <v>27.627845287358145</v>
      </c>
      <c r="Q792" s="94">
        <f t="shared" ca="1" si="220"/>
        <v>25.256203850231056</v>
      </c>
      <c r="R792" s="94">
        <f t="shared" ca="1" si="221"/>
        <v>2.64420245687946</v>
      </c>
      <c r="S792" s="94">
        <f t="shared" ca="1" si="222"/>
        <v>2.762784528735815</v>
      </c>
      <c r="T792" s="4">
        <f t="shared" ca="1" si="223"/>
        <v>0</v>
      </c>
      <c r="U792" s="46">
        <f t="shared" ca="1" si="224"/>
        <v>1444.3993657201947</v>
      </c>
      <c r="V792" s="4">
        <f t="shared" ca="1" si="225"/>
        <v>0</v>
      </c>
      <c r="W792" s="13">
        <f t="shared" ca="1" si="226"/>
        <v>12817.544207143323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3.4472077199999996E-3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136</v>
      </c>
      <c r="M793" s="7">
        <f t="shared" ca="1" si="216"/>
        <v>864</v>
      </c>
      <c r="N793" s="44">
        <f t="shared" ca="1" si="217"/>
        <v>11</v>
      </c>
      <c r="O793" s="94">
        <f t="shared" ca="1" si="218"/>
        <v>2.762784528735815</v>
      </c>
      <c r="P793" s="94">
        <f t="shared" ca="1" si="219"/>
        <v>27.627845287358145</v>
      </c>
      <c r="Q793" s="94">
        <f t="shared" ca="1" si="220"/>
        <v>27.627845287358145</v>
      </c>
      <c r="R793" s="94">
        <f t="shared" ca="1" si="221"/>
        <v>2.7627845287358146</v>
      </c>
      <c r="S793" s="94">
        <f t="shared" ca="1" si="222"/>
        <v>2.762784528735815</v>
      </c>
      <c r="T793" s="4">
        <f t="shared" ca="1" si="223"/>
        <v>0</v>
      </c>
      <c r="U793" s="46">
        <f t="shared" ca="1" si="224"/>
        <v>1431.3993657201947</v>
      </c>
      <c r="V793" s="4">
        <f t="shared" ca="1" si="225"/>
        <v>0</v>
      </c>
      <c r="W793" s="13">
        <f t="shared" ca="1" si="226"/>
        <v>10917.305350914008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3.4472077199999996E-3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1.6391301208292325E-4</v>
      </c>
      <c r="L794" s="13">
        <f t="shared" ca="1" si="215"/>
        <v>123</v>
      </c>
      <c r="M794" s="7">
        <f t="shared" ca="1" si="216"/>
        <v>877</v>
      </c>
      <c r="N794" s="44">
        <f t="shared" ca="1" si="217"/>
        <v>11</v>
      </c>
      <c r="O794" s="94">
        <f t="shared" ca="1" si="218"/>
        <v>2.762784528735815</v>
      </c>
      <c r="P794" s="94">
        <f t="shared" ca="1" si="219"/>
        <v>27.627845287358145</v>
      </c>
      <c r="Q794" s="94">
        <f t="shared" ca="1" si="220"/>
        <v>27.627845287358145</v>
      </c>
      <c r="R794" s="94">
        <f t="shared" ca="1" si="221"/>
        <v>2.7627845287358146</v>
      </c>
      <c r="S794" s="94">
        <f t="shared" ca="1" si="222"/>
        <v>2.762784528735815</v>
      </c>
      <c r="T794" s="4">
        <f t="shared" ca="1" si="223"/>
        <v>4.5285633384118708E-4</v>
      </c>
      <c r="U794" s="46">
        <f t="shared" ca="1" si="224"/>
        <v>1418.3993657201947</v>
      </c>
      <c r="V794" s="4">
        <f t="shared" ca="1" si="225"/>
        <v>0.23249411237170495</v>
      </c>
      <c r="W794" s="13">
        <f t="shared" ca="1" si="226"/>
        <v>9017.0664946846955</v>
      </c>
      <c r="X794" s="4">
        <f t="shared" ca="1" si="227"/>
        <v>1.4780145292957749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3.4472077199999996E-3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6.6227479629464003E-6</v>
      </c>
      <c r="L795" s="13">
        <f t="shared" ca="1" si="215"/>
        <v>110</v>
      </c>
      <c r="M795" s="7">
        <f t="shared" ca="1" si="216"/>
        <v>890</v>
      </c>
      <c r="N795" s="44">
        <f t="shared" ca="1" si="217"/>
        <v>11</v>
      </c>
      <c r="O795" s="94">
        <f t="shared" ca="1" si="218"/>
        <v>2.762784528735815</v>
      </c>
      <c r="P795" s="94">
        <f t="shared" ca="1" si="219"/>
        <v>27.627845287358145</v>
      </c>
      <c r="Q795" s="94">
        <f t="shared" ca="1" si="220"/>
        <v>27.627845287358145</v>
      </c>
      <c r="R795" s="94">
        <f t="shared" ca="1" si="221"/>
        <v>2.7627845287358146</v>
      </c>
      <c r="S795" s="94">
        <f t="shared" ca="1" si="222"/>
        <v>2.762784528735815</v>
      </c>
      <c r="T795" s="4">
        <f t="shared" ca="1" si="223"/>
        <v>1.8297225609744951E-5</v>
      </c>
      <c r="U795" s="46">
        <f t="shared" ca="1" si="224"/>
        <v>1405.3993657201947</v>
      </c>
      <c r="V795" s="4">
        <f t="shared" ca="1" si="225"/>
        <v>9.3076057864495826E-3</v>
      </c>
      <c r="W795" s="13">
        <f t="shared" ca="1" si="226"/>
        <v>7116.8276384553828</v>
      </c>
      <c r="X795" s="4">
        <f t="shared" ca="1" si="227"/>
        <v>4.7132955745221028E-2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3.4472077199999996E-3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1.0034466610524858E-7</v>
      </c>
      <c r="L796" s="13">
        <f t="shared" ca="1" si="215"/>
        <v>97</v>
      </c>
      <c r="M796" s="7">
        <f t="shared" ca="1" si="216"/>
        <v>903</v>
      </c>
      <c r="N796" s="44">
        <f t="shared" ca="1" si="217"/>
        <v>11</v>
      </c>
      <c r="O796" s="94">
        <f t="shared" ca="1" si="218"/>
        <v>2.762784528735815</v>
      </c>
      <c r="P796" s="94">
        <f t="shared" ca="1" si="219"/>
        <v>27.627845287358145</v>
      </c>
      <c r="Q796" s="94">
        <f t="shared" ca="1" si="220"/>
        <v>27.627845287358145</v>
      </c>
      <c r="R796" s="94">
        <f t="shared" ca="1" si="221"/>
        <v>2.7627845287358146</v>
      </c>
      <c r="S796" s="94">
        <f t="shared" ca="1" si="222"/>
        <v>2.762784528735815</v>
      </c>
      <c r="T796" s="4">
        <f t="shared" ca="1" si="223"/>
        <v>2.7723069105674191E-7</v>
      </c>
      <c r="U796" s="46">
        <f t="shared" ca="1" si="224"/>
        <v>1392.3993657201947</v>
      </c>
      <c r="V796" s="4">
        <f t="shared" ca="1" si="225"/>
        <v>1.3971984943835284E-4</v>
      </c>
      <c r="W796" s="13">
        <f t="shared" ca="1" si="226"/>
        <v>5216.5887822260693</v>
      </c>
      <c r="X796" s="4">
        <f t="shared" ca="1" si="227"/>
        <v>5.2345685956086026E-4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3.4472077199999996E-3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6.757216572744018E-10</v>
      </c>
      <c r="L797" s="13">
        <f t="shared" ca="1" si="215"/>
        <v>84</v>
      </c>
      <c r="M797" s="7">
        <f t="shared" ca="1" si="216"/>
        <v>916</v>
      </c>
      <c r="N797" s="44">
        <f t="shared" ca="1" si="217"/>
        <v>11</v>
      </c>
      <c r="O797" s="94">
        <f t="shared" ca="1" si="218"/>
        <v>2.762784528735815</v>
      </c>
      <c r="P797" s="94">
        <f t="shared" ca="1" si="219"/>
        <v>27.627845287358145</v>
      </c>
      <c r="Q797" s="94">
        <f t="shared" ca="1" si="220"/>
        <v>27.627845287358145</v>
      </c>
      <c r="R797" s="94">
        <f t="shared" ca="1" si="221"/>
        <v>2.7627845287358146</v>
      </c>
      <c r="S797" s="94">
        <f t="shared" ca="1" si="222"/>
        <v>2.762784528735815</v>
      </c>
      <c r="T797" s="4">
        <f t="shared" ca="1" si="223"/>
        <v>1.8668733404494422E-9</v>
      </c>
      <c r="U797" s="46">
        <f t="shared" ca="1" si="224"/>
        <v>1379.3993657201947</v>
      </c>
      <c r="V797" s="4">
        <f t="shared" ca="1" si="225"/>
        <v>9.3209002544770865E-7</v>
      </c>
      <c r="W797" s="13">
        <f t="shared" ca="1" si="226"/>
        <v>3316.3499259967557</v>
      </c>
      <c r="X797" s="4">
        <f t="shared" ca="1" si="227"/>
        <v>2.2409294680963675E-6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3.4472077199999996E-3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1.7063678214000061E-12</v>
      </c>
      <c r="L798" s="13">
        <f t="shared" ca="1" si="215"/>
        <v>71</v>
      </c>
      <c r="M798" s="7">
        <f t="shared" ca="1" si="216"/>
        <v>929</v>
      </c>
      <c r="N798" s="44">
        <f t="shared" ca="1" si="217"/>
        <v>12</v>
      </c>
      <c r="O798" s="94">
        <f t="shared" ca="1" si="218"/>
        <v>2.9830819481114386</v>
      </c>
      <c r="P798" s="94">
        <f t="shared" ca="1" si="219"/>
        <v>28.509034964860639</v>
      </c>
      <c r="Q798" s="94">
        <f t="shared" ca="1" si="220"/>
        <v>27.627845287358145</v>
      </c>
      <c r="R798" s="94">
        <f t="shared" ca="1" si="221"/>
        <v>2.8068440126109393</v>
      </c>
      <c r="S798" s="94">
        <f t="shared" ca="1" si="222"/>
        <v>2.9830819481114386</v>
      </c>
      <c r="T798" s="4">
        <f t="shared" ca="1" si="223"/>
        <v>5.0902350448566009E-12</v>
      </c>
      <c r="U798" s="46">
        <f t="shared" ca="1" si="224"/>
        <v>1453.8624313365897</v>
      </c>
      <c r="V798" s="4">
        <f t="shared" ca="1" si="225"/>
        <v>2.4808240695751326E-9</v>
      </c>
      <c r="W798" s="13">
        <f t="shared" ca="1" si="226"/>
        <v>1416.1110697674419</v>
      </c>
      <c r="X798" s="4">
        <f t="shared" ca="1" si="227"/>
        <v>2.4164063609795016E-9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3.4472077199999996E-3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2.762784528735815</v>
      </c>
      <c r="P799" s="94">
        <f t="shared" ca="1" si="219"/>
        <v>27.627845287358145</v>
      </c>
      <c r="Q799" s="94">
        <f t="shared" ca="1" si="220"/>
        <v>27.627845287358145</v>
      </c>
      <c r="R799" s="94">
        <f t="shared" ca="1" si="221"/>
        <v>2.7627845287358146</v>
      </c>
      <c r="S799" s="94">
        <f t="shared" ca="1" si="222"/>
        <v>2.762784528735815</v>
      </c>
      <c r="T799" s="4">
        <f t="shared" ca="1" si="223"/>
        <v>0</v>
      </c>
      <c r="U799" s="46">
        <f t="shared" ca="1" si="224"/>
        <v>1386.3993657201947</v>
      </c>
      <c r="V799" s="4">
        <f t="shared" ca="1" si="225"/>
        <v>0</v>
      </c>
      <c r="W799" s="13">
        <f t="shared" ca="1" si="226"/>
        <v>13301.671993605194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3.4472077199999996E-3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2.762784528735815</v>
      </c>
      <c r="P800" s="94">
        <f t="shared" ca="1" si="219"/>
        <v>27.627845287358145</v>
      </c>
      <c r="Q800" s="94">
        <f t="shared" ca="1" si="220"/>
        <v>27.627845287358145</v>
      </c>
      <c r="R800" s="94">
        <f t="shared" ca="1" si="221"/>
        <v>2.7627845287358146</v>
      </c>
      <c r="S800" s="94">
        <f t="shared" ca="1" si="222"/>
        <v>2.762784528735815</v>
      </c>
      <c r="T800" s="4">
        <f t="shared" ca="1" si="223"/>
        <v>0</v>
      </c>
      <c r="U800" s="46">
        <f t="shared" ca="1" si="224"/>
        <v>1373.3993657201947</v>
      </c>
      <c r="V800" s="4">
        <f t="shared" ca="1" si="225"/>
        <v>0</v>
      </c>
      <c r="W800" s="13">
        <f t="shared" ca="1" si="226"/>
        <v>11401.433137375881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3.4472077199999996E-3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12</v>
      </c>
      <c r="O801" s="94">
        <f t="shared" ca="1" si="218"/>
        <v>2.9830819481114386</v>
      </c>
      <c r="P801" s="94">
        <f t="shared" ca="1" si="219"/>
        <v>29.830819481114389</v>
      </c>
      <c r="Q801" s="94">
        <f t="shared" ca="1" si="220"/>
        <v>27.627845287358145</v>
      </c>
      <c r="R801" s="94">
        <f t="shared" ca="1" si="221"/>
        <v>2.8729332384236264</v>
      </c>
      <c r="S801" s="94">
        <f t="shared" ca="1" si="222"/>
        <v>2.9830819481114386</v>
      </c>
      <c r="T801" s="4">
        <f t="shared" ca="1" si="223"/>
        <v>0</v>
      </c>
      <c r="U801" s="46">
        <f t="shared" ca="1" si="224"/>
        <v>1447.8624313365897</v>
      </c>
      <c r="V801" s="4">
        <f t="shared" ca="1" si="225"/>
        <v>0</v>
      </c>
      <c r="W801" s="13">
        <f t="shared" ca="1" si="226"/>
        <v>9501.1942811465669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3.4472077199999996E-3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1.6556869907365999E-6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12</v>
      </c>
      <c r="O802" s="94">
        <f t="shared" ca="1" si="218"/>
        <v>2.9830819481114386</v>
      </c>
      <c r="P802" s="94">
        <f t="shared" ca="1" si="219"/>
        <v>29.830819481114389</v>
      </c>
      <c r="Q802" s="94">
        <f t="shared" ca="1" si="220"/>
        <v>29.830819481114389</v>
      </c>
      <c r="R802" s="94">
        <f t="shared" ca="1" si="221"/>
        <v>2.983081948111439</v>
      </c>
      <c r="S802" s="94">
        <f t="shared" ca="1" si="222"/>
        <v>2.9830819481114386</v>
      </c>
      <c r="T802" s="4">
        <f t="shared" ca="1" si="223"/>
        <v>4.9390499737893013E-6</v>
      </c>
      <c r="U802" s="46">
        <f t="shared" ca="1" si="224"/>
        <v>1434.8624313365897</v>
      </c>
      <c r="V802" s="4">
        <f t="shared" ca="1" si="225"/>
        <v>2.3756830610606795E-3</v>
      </c>
      <c r="W802" s="13">
        <f t="shared" ca="1" si="226"/>
        <v>7600.9554249172543</v>
      </c>
      <c r="X802" s="4">
        <f t="shared" ca="1" si="227"/>
        <v>1.2584803014204282E-2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3.4472077199999996E-3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6.6896444070165709E-8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12</v>
      </c>
      <c r="O803" s="94">
        <f t="shared" ca="1" si="218"/>
        <v>2.9830819481114386</v>
      </c>
      <c r="P803" s="94">
        <f t="shared" ca="1" si="219"/>
        <v>29.830819481114389</v>
      </c>
      <c r="Q803" s="94">
        <f t="shared" ca="1" si="220"/>
        <v>29.830819481114389</v>
      </c>
      <c r="R803" s="94">
        <f t="shared" ca="1" si="221"/>
        <v>2.983081948111439</v>
      </c>
      <c r="S803" s="94">
        <f t="shared" ca="1" si="222"/>
        <v>2.9830819481114386</v>
      </c>
      <c r="T803" s="4">
        <f t="shared" ca="1" si="223"/>
        <v>1.9955757469855782E-7</v>
      </c>
      <c r="U803" s="46">
        <f t="shared" ca="1" si="224"/>
        <v>1421.8624313365897</v>
      </c>
      <c r="V803" s="4">
        <f t="shared" ca="1" si="225"/>
        <v>9.5117540613378002E-5</v>
      </c>
      <c r="W803" s="13">
        <f t="shared" ca="1" si="226"/>
        <v>5700.7165686879407</v>
      </c>
      <c r="X803" s="4">
        <f t="shared" ca="1" si="227"/>
        <v>3.8135766709709981E-4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3.4472077199999996E-3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1.0135824859116026E-9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12</v>
      </c>
      <c r="O804" s="94">
        <f t="shared" ca="1" si="218"/>
        <v>2.9830819481114386</v>
      </c>
      <c r="P804" s="94">
        <f t="shared" ca="1" si="219"/>
        <v>29.830819481114389</v>
      </c>
      <c r="Q804" s="94">
        <f t="shared" ca="1" si="220"/>
        <v>29.830819481114389</v>
      </c>
      <c r="R804" s="94">
        <f t="shared" ca="1" si="221"/>
        <v>2.983081948111439</v>
      </c>
      <c r="S804" s="94">
        <f t="shared" ca="1" si="222"/>
        <v>2.9830819481114386</v>
      </c>
      <c r="T804" s="4">
        <f t="shared" ca="1" si="223"/>
        <v>3.0235996166448183E-9</v>
      </c>
      <c r="U804" s="46">
        <f t="shared" ca="1" si="224"/>
        <v>1408.8624313365897</v>
      </c>
      <c r="V804" s="4">
        <f t="shared" ca="1" si="225"/>
        <v>1.4279982854616052E-6</v>
      </c>
      <c r="W804" s="13">
        <f t="shared" ca="1" si="226"/>
        <v>3800.4777124586271</v>
      </c>
      <c r="X804" s="4">
        <f t="shared" ca="1" si="227"/>
        <v>3.8520976474454559E-6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3.4472077199999996E-3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6.8254712856000226E-12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2.9830819481114386</v>
      </c>
      <c r="P805" s="94">
        <f t="shared" ca="1" si="219"/>
        <v>29.830819481114389</v>
      </c>
      <c r="Q805" s="94">
        <f t="shared" ca="1" si="220"/>
        <v>29.830819481114389</v>
      </c>
      <c r="R805" s="94">
        <f t="shared" ca="1" si="221"/>
        <v>2.983081948111439</v>
      </c>
      <c r="S805" s="94">
        <f t="shared" ca="1" si="222"/>
        <v>2.9830819481114386</v>
      </c>
      <c r="T805" s="4">
        <f t="shared" ca="1" si="223"/>
        <v>2.0360940179426401E-11</v>
      </c>
      <c r="U805" s="46">
        <f t="shared" ca="1" si="224"/>
        <v>1395.8624313365897</v>
      </c>
      <c r="V805" s="4">
        <f t="shared" ca="1" si="225"/>
        <v>9.5274189437357267E-9</v>
      </c>
      <c r="W805" s="13">
        <f t="shared" ca="1" si="226"/>
        <v>1900.2388562293136</v>
      </c>
      <c r="X805" s="4">
        <f t="shared" ca="1" si="227"/>
        <v>1.2970025748974609E-8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3.4472077199999996E-3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1.7236038600000077E-14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2.9830819481114386</v>
      </c>
      <c r="P806" s="94">
        <f t="shared" ca="1" si="219"/>
        <v>29.830819481114389</v>
      </c>
      <c r="Q806" s="94">
        <f t="shared" ca="1" si="220"/>
        <v>29.830819481114389</v>
      </c>
      <c r="R806" s="94">
        <f t="shared" ca="1" si="221"/>
        <v>2.983081948111439</v>
      </c>
      <c r="S806" s="94">
        <f t="shared" ca="1" si="222"/>
        <v>2.9830819481114386</v>
      </c>
      <c r="T806" s="4">
        <f t="shared" ca="1" si="223"/>
        <v>5.1416515604612179E-14</v>
      </c>
      <c r="U806" s="46">
        <f t="shared" ca="1" si="224"/>
        <v>1382.8624313365897</v>
      </c>
      <c r="V806" s="4">
        <f t="shared" ca="1" si="225"/>
        <v>2.3835070245007417E-11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0.22650490894600794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233</v>
      </c>
      <c r="M807" s="7">
        <f t="shared" ref="M807:M870" ca="1" si="235">MAX(Set2MinTP-(L807+Set2Regain), 0)</f>
        <v>767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2.5256203850231054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25.256203850231056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23.06124989151396</v>
      </c>
      <c r="R807" s="94">
        <f t="shared" ref="R807:R870" ca="1" si="240">(P807+Q807)/20</f>
        <v>2.4158726870872504</v>
      </c>
      <c r="S807" s="94">
        <f t="shared" ref="S807:S870" ca="1" si="241">R807*Set2ConserveTP + O807*(1-Set2ConserveTP)</f>
        <v>2.5256203850231054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1434.2398284809851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17188.093576470743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0.22650490894600794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220</v>
      </c>
      <c r="M808" s="7">
        <f t="shared" ca="1" si="235"/>
        <v>780</v>
      </c>
      <c r="N808" s="44">
        <f t="shared" ca="1" si="236"/>
        <v>10</v>
      </c>
      <c r="O808" s="94">
        <f t="shared" ca="1" si="237"/>
        <v>2.5256203850231054</v>
      </c>
      <c r="P808" s="94">
        <f t="shared" ca="1" si="238"/>
        <v>25.256203850231056</v>
      </c>
      <c r="Q808" s="94">
        <f t="shared" ca="1" si="239"/>
        <v>25.256203850231056</v>
      </c>
      <c r="R808" s="94">
        <f t="shared" ca="1" si="240"/>
        <v>2.5256203850231058</v>
      </c>
      <c r="S808" s="94">
        <f t="shared" ca="1" si="241"/>
        <v>2.5256203850231054</v>
      </c>
      <c r="T808" s="4">
        <f t="shared" ca="1" si="242"/>
        <v>0</v>
      </c>
      <c r="U808" s="46">
        <f t="shared" ca="1" si="243"/>
        <v>1421.2398284809851</v>
      </c>
      <c r="V808" s="4">
        <f t="shared" ca="1" si="244"/>
        <v>0</v>
      </c>
      <c r="W808" s="13">
        <f t="shared" ca="1" si="245"/>
        <v>15287.85472024143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0.22650490894600794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207</v>
      </c>
      <c r="M809" s="7">
        <f t="shared" ca="1" si="235"/>
        <v>793</v>
      </c>
      <c r="N809" s="44">
        <f t="shared" ca="1" si="236"/>
        <v>10</v>
      </c>
      <c r="O809" s="94">
        <f t="shared" ca="1" si="237"/>
        <v>2.5256203850231054</v>
      </c>
      <c r="P809" s="94">
        <f t="shared" ca="1" si="238"/>
        <v>25.256203850231056</v>
      </c>
      <c r="Q809" s="94">
        <f t="shared" ca="1" si="239"/>
        <v>25.256203850231056</v>
      </c>
      <c r="R809" s="94">
        <f t="shared" ca="1" si="240"/>
        <v>2.5256203850231058</v>
      </c>
      <c r="S809" s="94">
        <f t="shared" ca="1" si="241"/>
        <v>2.5256203850231054</v>
      </c>
      <c r="T809" s="4">
        <f t="shared" ca="1" si="242"/>
        <v>0</v>
      </c>
      <c r="U809" s="46">
        <f t="shared" ca="1" si="243"/>
        <v>1408.2398284809851</v>
      </c>
      <c r="V809" s="4">
        <f t="shared" ca="1" si="244"/>
        <v>0</v>
      </c>
      <c r="W809" s="13">
        <f t="shared" ca="1" si="245"/>
        <v>13387.615864012118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0.22650490894600794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194</v>
      </c>
      <c r="M810" s="7">
        <f t="shared" ca="1" si="235"/>
        <v>806</v>
      </c>
      <c r="N810" s="44">
        <f t="shared" ca="1" si="236"/>
        <v>10</v>
      </c>
      <c r="O810" s="94">
        <f t="shared" ca="1" si="237"/>
        <v>2.5256203850231054</v>
      </c>
      <c r="P810" s="94">
        <f t="shared" ca="1" si="238"/>
        <v>25.256203850231056</v>
      </c>
      <c r="Q810" s="94">
        <f t="shared" ca="1" si="239"/>
        <v>25.256203850231056</v>
      </c>
      <c r="R810" s="94">
        <f t="shared" ca="1" si="240"/>
        <v>2.5256203850231058</v>
      </c>
      <c r="S810" s="94">
        <f t="shared" ca="1" si="241"/>
        <v>2.5256203850231054</v>
      </c>
      <c r="T810" s="4">
        <f t="shared" ca="1" si="242"/>
        <v>0</v>
      </c>
      <c r="U810" s="46">
        <f t="shared" ca="1" si="243"/>
        <v>1395.2398284809851</v>
      </c>
      <c r="V810" s="4">
        <f t="shared" ca="1" si="244"/>
        <v>0</v>
      </c>
      <c r="W810" s="13">
        <f t="shared" ca="1" si="245"/>
        <v>11487.377007782805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0.22650490894600794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181</v>
      </c>
      <c r="M811" s="7">
        <f t="shared" ca="1" si="235"/>
        <v>819</v>
      </c>
      <c r="N811" s="44">
        <f t="shared" ca="1" si="236"/>
        <v>10</v>
      </c>
      <c r="O811" s="94">
        <f t="shared" ca="1" si="237"/>
        <v>2.5256203850231054</v>
      </c>
      <c r="P811" s="94">
        <f t="shared" ca="1" si="238"/>
        <v>25.256203850231056</v>
      </c>
      <c r="Q811" s="94">
        <f t="shared" ca="1" si="239"/>
        <v>25.256203850231056</v>
      </c>
      <c r="R811" s="94">
        <f t="shared" ca="1" si="240"/>
        <v>2.5256203850231058</v>
      </c>
      <c r="S811" s="94">
        <f t="shared" ca="1" si="241"/>
        <v>2.5256203850231054</v>
      </c>
      <c r="T811" s="4">
        <f t="shared" ca="1" si="242"/>
        <v>0</v>
      </c>
      <c r="U811" s="46">
        <f t="shared" ca="1" si="243"/>
        <v>1382.2398284809851</v>
      </c>
      <c r="V811" s="4">
        <f t="shared" ca="1" si="244"/>
        <v>0</v>
      </c>
      <c r="W811" s="13">
        <f t="shared" ca="1" si="245"/>
        <v>9587.1381515534904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0.22650490894600794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0.20878861231313242</v>
      </c>
      <c r="L812" s="13">
        <f t="shared" ca="1" si="234"/>
        <v>168</v>
      </c>
      <c r="M812" s="7">
        <f t="shared" ca="1" si="235"/>
        <v>832</v>
      </c>
      <c r="N812" s="44">
        <f t="shared" ca="1" si="236"/>
        <v>10</v>
      </c>
      <c r="O812" s="94">
        <f t="shared" ca="1" si="237"/>
        <v>2.5256203850231054</v>
      </c>
      <c r="P812" s="94">
        <f t="shared" ca="1" si="238"/>
        <v>25.256203850231056</v>
      </c>
      <c r="Q812" s="94">
        <f t="shared" ca="1" si="239"/>
        <v>25.256203850231056</v>
      </c>
      <c r="R812" s="94">
        <f t="shared" ca="1" si="240"/>
        <v>2.5256203850231058</v>
      </c>
      <c r="S812" s="94">
        <f t="shared" ca="1" si="241"/>
        <v>2.5256203850231054</v>
      </c>
      <c r="T812" s="4">
        <f t="shared" ca="1" si="242"/>
        <v>0.52732077541873335</v>
      </c>
      <c r="U812" s="46">
        <f t="shared" ca="1" si="243"/>
        <v>1369.2398284809851</v>
      </c>
      <c r="V812" s="4">
        <f t="shared" ca="1" si="244"/>
        <v>285.88168371241636</v>
      </c>
      <c r="W812" s="13">
        <f t="shared" ca="1" si="245"/>
        <v>7686.8992953241768</v>
      </c>
      <c r="X812" s="4">
        <f t="shared" ca="1" si="246"/>
        <v>1604.9370368615303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0.22650490894600794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4.2179517639016695E-3</v>
      </c>
      <c r="L813" s="13">
        <f t="shared" ca="1" si="234"/>
        <v>155</v>
      </c>
      <c r="M813" s="7">
        <f t="shared" ca="1" si="235"/>
        <v>845</v>
      </c>
      <c r="N813" s="44">
        <f t="shared" ca="1" si="236"/>
        <v>11</v>
      </c>
      <c r="O813" s="94">
        <f t="shared" ca="1" si="237"/>
        <v>2.762784528735815</v>
      </c>
      <c r="P813" s="94">
        <f t="shared" ca="1" si="238"/>
        <v>26.204860425081897</v>
      </c>
      <c r="Q813" s="94">
        <f t="shared" ca="1" si="239"/>
        <v>25.256203850231056</v>
      </c>
      <c r="R813" s="94">
        <f t="shared" ca="1" si="240"/>
        <v>2.5730532137656477</v>
      </c>
      <c r="S813" s="94">
        <f t="shared" ca="1" si="241"/>
        <v>2.762784528735815</v>
      </c>
      <c r="T813" s="4">
        <f t="shared" ca="1" si="242"/>
        <v>1.1653291876261474E-2</v>
      </c>
      <c r="U813" s="46">
        <f t="shared" ca="1" si="243"/>
        <v>1450.3993657201947</v>
      </c>
      <c r="V813" s="4">
        <f t="shared" ca="1" si="244"/>
        <v>6.1177145630013579</v>
      </c>
      <c r="W813" s="13">
        <f t="shared" ca="1" si="245"/>
        <v>5786.6604390948632</v>
      </c>
      <c r="X813" s="4">
        <f t="shared" ca="1" si="246"/>
        <v>24.407854606180187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0.22650490894600794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2.1302786686372085E-5</v>
      </c>
      <c r="L814" s="13">
        <f t="shared" ca="1" si="234"/>
        <v>142</v>
      </c>
      <c r="M814" s="7">
        <f t="shared" ca="1" si="235"/>
        <v>858</v>
      </c>
      <c r="N814" s="44">
        <f t="shared" ca="1" si="236"/>
        <v>11</v>
      </c>
      <c r="O814" s="94">
        <f t="shared" ca="1" si="237"/>
        <v>2.762784528735815</v>
      </c>
      <c r="P814" s="94">
        <f t="shared" ca="1" si="238"/>
        <v>27.627845287358145</v>
      </c>
      <c r="Q814" s="94">
        <f t="shared" ca="1" si="239"/>
        <v>26.916352856220023</v>
      </c>
      <c r="R814" s="94">
        <f t="shared" ca="1" si="240"/>
        <v>2.7272099071789087</v>
      </c>
      <c r="S814" s="94">
        <f t="shared" ca="1" si="241"/>
        <v>2.762784528735815</v>
      </c>
      <c r="T814" s="4">
        <f t="shared" ca="1" si="242"/>
        <v>5.8855009476068095E-5</v>
      </c>
      <c r="U814" s="46">
        <f t="shared" ca="1" si="243"/>
        <v>1437.3993657201947</v>
      </c>
      <c r="V814" s="4">
        <f t="shared" ca="1" si="244"/>
        <v>3.0620612071063844E-2</v>
      </c>
      <c r="W814" s="13">
        <f t="shared" ca="1" si="245"/>
        <v>3886.4215828655497</v>
      </c>
      <c r="X814" s="4">
        <f t="shared" ca="1" si="246"/>
        <v>8.2791609953097353E-2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0.22650490894600794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162</v>
      </c>
      <c r="M815" s="7">
        <f t="shared" ca="1" si="235"/>
        <v>838</v>
      </c>
      <c r="N815" s="44">
        <f t="shared" ca="1" si="236"/>
        <v>10</v>
      </c>
      <c r="O815" s="94">
        <f t="shared" ca="1" si="237"/>
        <v>2.5256203850231054</v>
      </c>
      <c r="P815" s="94">
        <f t="shared" ca="1" si="238"/>
        <v>25.256203850231056</v>
      </c>
      <c r="Q815" s="94">
        <f t="shared" ca="1" si="239"/>
        <v>25.256203850231056</v>
      </c>
      <c r="R815" s="94">
        <f t="shared" ca="1" si="240"/>
        <v>2.5256203850231058</v>
      </c>
      <c r="S815" s="94">
        <f t="shared" ca="1" si="241"/>
        <v>2.5256203850231054</v>
      </c>
      <c r="T815" s="4">
        <f t="shared" ca="1" si="242"/>
        <v>0</v>
      </c>
      <c r="U815" s="46">
        <f t="shared" ca="1" si="243"/>
        <v>1363.2398284809851</v>
      </c>
      <c r="V815" s="4">
        <f t="shared" ca="1" si="244"/>
        <v>0</v>
      </c>
      <c r="W815" s="13">
        <f t="shared" ca="1" si="245"/>
        <v>15771.982506703302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0.22650490894600794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149</v>
      </c>
      <c r="M816" s="7">
        <f t="shared" ca="1" si="235"/>
        <v>851</v>
      </c>
      <c r="N816" s="44">
        <f t="shared" ca="1" si="236"/>
        <v>11</v>
      </c>
      <c r="O816" s="94">
        <f t="shared" ca="1" si="237"/>
        <v>2.762784528735815</v>
      </c>
      <c r="P816" s="94">
        <f t="shared" ca="1" si="238"/>
        <v>27.627845287358145</v>
      </c>
      <c r="Q816" s="94">
        <f t="shared" ca="1" si="239"/>
        <v>25.256203850231056</v>
      </c>
      <c r="R816" s="94">
        <f t="shared" ca="1" si="240"/>
        <v>2.64420245687946</v>
      </c>
      <c r="S816" s="94">
        <f t="shared" ca="1" si="241"/>
        <v>2.762784528735815</v>
      </c>
      <c r="T816" s="4">
        <f t="shared" ca="1" si="242"/>
        <v>0</v>
      </c>
      <c r="U816" s="46">
        <f t="shared" ca="1" si="243"/>
        <v>1444.3993657201947</v>
      </c>
      <c r="V816" s="4">
        <f t="shared" ca="1" si="244"/>
        <v>0</v>
      </c>
      <c r="W816" s="13">
        <f t="shared" ca="1" si="245"/>
        <v>13871.743650473989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0.22650490894600794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136</v>
      </c>
      <c r="M817" s="7">
        <f t="shared" ca="1" si="235"/>
        <v>864</v>
      </c>
      <c r="N817" s="44">
        <f t="shared" ca="1" si="236"/>
        <v>11</v>
      </c>
      <c r="O817" s="94">
        <f t="shared" ca="1" si="237"/>
        <v>2.762784528735815</v>
      </c>
      <c r="P817" s="94">
        <f t="shared" ca="1" si="238"/>
        <v>27.627845287358145</v>
      </c>
      <c r="Q817" s="94">
        <f t="shared" ca="1" si="239"/>
        <v>27.627845287358145</v>
      </c>
      <c r="R817" s="94">
        <f t="shared" ca="1" si="240"/>
        <v>2.7627845287358146</v>
      </c>
      <c r="S817" s="94">
        <f t="shared" ca="1" si="241"/>
        <v>2.762784528735815</v>
      </c>
      <c r="T817" s="4">
        <f t="shared" ca="1" si="242"/>
        <v>0</v>
      </c>
      <c r="U817" s="46">
        <f t="shared" ca="1" si="243"/>
        <v>1431.3993657201947</v>
      </c>
      <c r="V817" s="4">
        <f t="shared" ca="1" si="244"/>
        <v>0</v>
      </c>
      <c r="W817" s="13">
        <f t="shared" ca="1" si="245"/>
        <v>11971.504794244674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0.22650490894600794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123</v>
      </c>
      <c r="M818" s="7">
        <f t="shared" ca="1" si="235"/>
        <v>877</v>
      </c>
      <c r="N818" s="44">
        <f t="shared" ca="1" si="236"/>
        <v>11</v>
      </c>
      <c r="O818" s="94">
        <f t="shared" ca="1" si="237"/>
        <v>2.762784528735815</v>
      </c>
      <c r="P818" s="94">
        <f t="shared" ca="1" si="238"/>
        <v>27.627845287358145</v>
      </c>
      <c r="Q818" s="94">
        <f t="shared" ca="1" si="239"/>
        <v>27.627845287358145</v>
      </c>
      <c r="R818" s="94">
        <f t="shared" ca="1" si="240"/>
        <v>2.7627845287358146</v>
      </c>
      <c r="S818" s="94">
        <f t="shared" ca="1" si="241"/>
        <v>2.762784528735815</v>
      </c>
      <c r="T818" s="4">
        <f t="shared" ca="1" si="242"/>
        <v>0</v>
      </c>
      <c r="U818" s="46">
        <f t="shared" ca="1" si="243"/>
        <v>1418.3993657201947</v>
      </c>
      <c r="V818" s="4">
        <f t="shared" ca="1" si="244"/>
        <v>0</v>
      </c>
      <c r="W818" s="13">
        <f t="shared" ca="1" si="245"/>
        <v>10071.265938015362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0.22650490894600794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110</v>
      </c>
      <c r="M819" s="7">
        <f t="shared" ca="1" si="235"/>
        <v>890</v>
      </c>
      <c r="N819" s="44">
        <f t="shared" ca="1" si="236"/>
        <v>11</v>
      </c>
      <c r="O819" s="94">
        <f t="shared" ca="1" si="237"/>
        <v>2.762784528735815</v>
      </c>
      <c r="P819" s="94">
        <f t="shared" ca="1" si="238"/>
        <v>27.627845287358145</v>
      </c>
      <c r="Q819" s="94">
        <f t="shared" ca="1" si="239"/>
        <v>27.627845287358145</v>
      </c>
      <c r="R819" s="94">
        <f t="shared" ca="1" si="240"/>
        <v>2.7627845287358146</v>
      </c>
      <c r="S819" s="94">
        <f t="shared" ca="1" si="241"/>
        <v>2.762784528735815</v>
      </c>
      <c r="T819" s="4">
        <f t="shared" ca="1" si="242"/>
        <v>0</v>
      </c>
      <c r="U819" s="46">
        <f t="shared" ca="1" si="243"/>
        <v>1405.3993657201947</v>
      </c>
      <c r="V819" s="4">
        <f t="shared" ca="1" si="244"/>
        <v>0</v>
      </c>
      <c r="W819" s="13">
        <f t="shared" ca="1" si="245"/>
        <v>8171.0270817860483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0.22650490894600794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2.1089758819508348E-3</v>
      </c>
      <c r="L820" s="13">
        <f t="shared" ca="1" si="234"/>
        <v>97</v>
      </c>
      <c r="M820" s="7">
        <f t="shared" ca="1" si="235"/>
        <v>903</v>
      </c>
      <c r="N820" s="44">
        <f t="shared" ca="1" si="236"/>
        <v>11</v>
      </c>
      <c r="O820" s="94">
        <f t="shared" ca="1" si="237"/>
        <v>2.762784528735815</v>
      </c>
      <c r="P820" s="94">
        <f t="shared" ca="1" si="238"/>
        <v>27.627845287358145</v>
      </c>
      <c r="Q820" s="94">
        <f t="shared" ca="1" si="239"/>
        <v>27.627845287358145</v>
      </c>
      <c r="R820" s="94">
        <f t="shared" ca="1" si="240"/>
        <v>2.7627845287358146</v>
      </c>
      <c r="S820" s="94">
        <f t="shared" ca="1" si="241"/>
        <v>2.762784528735815</v>
      </c>
      <c r="T820" s="4">
        <f t="shared" ca="1" si="242"/>
        <v>5.8266459381307372E-3</v>
      </c>
      <c r="U820" s="46">
        <f t="shared" ca="1" si="243"/>
        <v>1392.3993657201947</v>
      </c>
      <c r="V820" s="4">
        <f t="shared" ca="1" si="244"/>
        <v>2.9365366803475306</v>
      </c>
      <c r="W820" s="13">
        <f t="shared" ca="1" si="245"/>
        <v>6270.7882255567347</v>
      </c>
      <c r="X820" s="4">
        <f t="shared" ca="1" si="246"/>
        <v>13.224941128520424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0.22650490894600794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4.260557337274417E-5</v>
      </c>
      <c r="L821" s="13">
        <f t="shared" ca="1" si="234"/>
        <v>84</v>
      </c>
      <c r="M821" s="7">
        <f t="shared" ca="1" si="235"/>
        <v>916</v>
      </c>
      <c r="N821" s="44">
        <f t="shared" ca="1" si="236"/>
        <v>11</v>
      </c>
      <c r="O821" s="94">
        <f t="shared" ca="1" si="237"/>
        <v>2.762784528735815</v>
      </c>
      <c r="P821" s="94">
        <f t="shared" ca="1" si="238"/>
        <v>27.627845287358145</v>
      </c>
      <c r="Q821" s="94">
        <f t="shared" ca="1" si="239"/>
        <v>27.627845287358145</v>
      </c>
      <c r="R821" s="94">
        <f t="shared" ca="1" si="240"/>
        <v>2.7627845287358146</v>
      </c>
      <c r="S821" s="94">
        <f t="shared" ca="1" si="241"/>
        <v>2.762784528735815</v>
      </c>
      <c r="T821" s="4">
        <f t="shared" ca="1" si="242"/>
        <v>1.1771001895213619E-4</v>
      </c>
      <c r="U821" s="46">
        <f t="shared" ca="1" si="243"/>
        <v>1379.3993657201947</v>
      </c>
      <c r="V821" s="4">
        <f t="shared" ca="1" si="244"/>
        <v>5.8770100886508525E-2</v>
      </c>
      <c r="W821" s="13">
        <f t="shared" ca="1" si="245"/>
        <v>4370.5493693274211</v>
      </c>
      <c r="X821" s="4">
        <f t="shared" ca="1" si="246"/>
        <v>0.1862097618340802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0.22650490894600794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2.1517966349870811E-7</v>
      </c>
      <c r="L822" s="13">
        <f t="shared" ca="1" si="234"/>
        <v>71</v>
      </c>
      <c r="M822" s="7">
        <f t="shared" ca="1" si="235"/>
        <v>929</v>
      </c>
      <c r="N822" s="44">
        <f t="shared" ca="1" si="236"/>
        <v>12</v>
      </c>
      <c r="O822" s="94">
        <f t="shared" ca="1" si="237"/>
        <v>2.9830819481114386</v>
      </c>
      <c r="P822" s="94">
        <f t="shared" ca="1" si="238"/>
        <v>28.509034964860639</v>
      </c>
      <c r="Q822" s="94">
        <f t="shared" ca="1" si="239"/>
        <v>27.627845287358145</v>
      </c>
      <c r="R822" s="94">
        <f t="shared" ca="1" si="240"/>
        <v>2.8068440126109393</v>
      </c>
      <c r="S822" s="94">
        <f t="shared" ca="1" si="241"/>
        <v>2.9830819481114386</v>
      </c>
      <c r="T822" s="4">
        <f t="shared" ca="1" si="242"/>
        <v>6.4189856978368997E-7</v>
      </c>
      <c r="U822" s="46">
        <f t="shared" ca="1" si="243"/>
        <v>1453.8624313365897</v>
      </c>
      <c r="V822" s="4">
        <f t="shared" ca="1" si="244"/>
        <v>3.1284162874842101E-4</v>
      </c>
      <c r="W822" s="13">
        <f t="shared" ca="1" si="245"/>
        <v>2470.3105130981075</v>
      </c>
      <c r="X822" s="4">
        <f t="shared" ca="1" si="246"/>
        <v>5.3156058494577176E-4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0.22650490894600794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162</v>
      </c>
      <c r="M823" s="7">
        <f t="shared" ca="1" si="235"/>
        <v>838</v>
      </c>
      <c r="N823" s="44">
        <f t="shared" ca="1" si="236"/>
        <v>10</v>
      </c>
      <c r="O823" s="94">
        <f t="shared" ca="1" si="237"/>
        <v>2.5256203850231054</v>
      </c>
      <c r="P823" s="94">
        <f t="shared" ca="1" si="238"/>
        <v>25.256203850231056</v>
      </c>
      <c r="Q823" s="94">
        <f t="shared" ca="1" si="239"/>
        <v>25.256203850231056</v>
      </c>
      <c r="R823" s="94">
        <f t="shared" ca="1" si="240"/>
        <v>2.5256203850231058</v>
      </c>
      <c r="S823" s="94">
        <f t="shared" ca="1" si="241"/>
        <v>2.5256203850231054</v>
      </c>
      <c r="T823" s="4">
        <f t="shared" ca="1" si="242"/>
        <v>0</v>
      </c>
      <c r="U823" s="46">
        <f t="shared" ca="1" si="243"/>
        <v>1363.2398284809851</v>
      </c>
      <c r="V823" s="4">
        <f t="shared" ca="1" si="244"/>
        <v>0</v>
      </c>
      <c r="W823" s="13">
        <f t="shared" ca="1" si="245"/>
        <v>14717.783063372635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0.22650490894600794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149</v>
      </c>
      <c r="M824" s="7">
        <f t="shared" ca="1" si="235"/>
        <v>851</v>
      </c>
      <c r="N824" s="44">
        <f t="shared" ca="1" si="236"/>
        <v>11</v>
      </c>
      <c r="O824" s="94">
        <f t="shared" ca="1" si="237"/>
        <v>2.762784528735815</v>
      </c>
      <c r="P824" s="94">
        <f t="shared" ca="1" si="238"/>
        <v>27.627845287358145</v>
      </c>
      <c r="Q824" s="94">
        <f t="shared" ca="1" si="239"/>
        <v>25.256203850231056</v>
      </c>
      <c r="R824" s="94">
        <f t="shared" ca="1" si="240"/>
        <v>2.64420245687946</v>
      </c>
      <c r="S824" s="94">
        <f t="shared" ca="1" si="241"/>
        <v>2.762784528735815</v>
      </c>
      <c r="T824" s="4">
        <f t="shared" ca="1" si="242"/>
        <v>0</v>
      </c>
      <c r="U824" s="46">
        <f t="shared" ca="1" si="243"/>
        <v>1444.3993657201947</v>
      </c>
      <c r="V824" s="4">
        <f t="shared" ca="1" si="244"/>
        <v>0</v>
      </c>
      <c r="W824" s="13">
        <f t="shared" ca="1" si="245"/>
        <v>12817.544207143323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0.22650490894600794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136</v>
      </c>
      <c r="M825" s="7">
        <f t="shared" ca="1" si="235"/>
        <v>864</v>
      </c>
      <c r="N825" s="44">
        <f t="shared" ca="1" si="236"/>
        <v>11</v>
      </c>
      <c r="O825" s="94">
        <f t="shared" ca="1" si="237"/>
        <v>2.762784528735815</v>
      </c>
      <c r="P825" s="94">
        <f t="shared" ca="1" si="238"/>
        <v>27.627845287358145</v>
      </c>
      <c r="Q825" s="94">
        <f t="shared" ca="1" si="239"/>
        <v>27.627845287358145</v>
      </c>
      <c r="R825" s="94">
        <f t="shared" ca="1" si="240"/>
        <v>2.7627845287358146</v>
      </c>
      <c r="S825" s="94">
        <f t="shared" ca="1" si="241"/>
        <v>2.762784528735815</v>
      </c>
      <c r="T825" s="4">
        <f t="shared" ca="1" si="242"/>
        <v>0</v>
      </c>
      <c r="U825" s="46">
        <f t="shared" ca="1" si="243"/>
        <v>1431.3993657201947</v>
      </c>
      <c r="V825" s="4">
        <f t="shared" ca="1" si="244"/>
        <v>0</v>
      </c>
      <c r="W825" s="13">
        <f t="shared" ca="1" si="245"/>
        <v>10917.305350914008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0.22650490894600794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123</v>
      </c>
      <c r="M826" s="7">
        <f t="shared" ca="1" si="235"/>
        <v>877</v>
      </c>
      <c r="N826" s="44">
        <f t="shared" ca="1" si="236"/>
        <v>11</v>
      </c>
      <c r="O826" s="94">
        <f t="shared" ca="1" si="237"/>
        <v>2.762784528735815</v>
      </c>
      <c r="P826" s="94">
        <f t="shared" ca="1" si="238"/>
        <v>27.627845287358145</v>
      </c>
      <c r="Q826" s="94">
        <f t="shared" ca="1" si="239"/>
        <v>27.627845287358145</v>
      </c>
      <c r="R826" s="94">
        <f t="shared" ca="1" si="240"/>
        <v>2.7627845287358146</v>
      </c>
      <c r="S826" s="94">
        <f t="shared" ca="1" si="241"/>
        <v>2.762784528735815</v>
      </c>
      <c r="T826" s="4">
        <f t="shared" ca="1" si="242"/>
        <v>0</v>
      </c>
      <c r="U826" s="46">
        <f t="shared" ca="1" si="243"/>
        <v>1418.3993657201947</v>
      </c>
      <c r="V826" s="4">
        <f t="shared" ca="1" si="244"/>
        <v>0</v>
      </c>
      <c r="W826" s="13">
        <f t="shared" ca="1" si="245"/>
        <v>9017.0664946846955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0.22650490894600794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110</v>
      </c>
      <c r="M827" s="7">
        <f t="shared" ca="1" si="235"/>
        <v>890</v>
      </c>
      <c r="N827" s="44">
        <f t="shared" ca="1" si="236"/>
        <v>11</v>
      </c>
      <c r="O827" s="94">
        <f t="shared" ca="1" si="237"/>
        <v>2.762784528735815</v>
      </c>
      <c r="P827" s="94">
        <f t="shared" ca="1" si="238"/>
        <v>27.627845287358145</v>
      </c>
      <c r="Q827" s="94">
        <f t="shared" ca="1" si="239"/>
        <v>27.627845287358145</v>
      </c>
      <c r="R827" s="94">
        <f t="shared" ca="1" si="240"/>
        <v>2.7627845287358146</v>
      </c>
      <c r="S827" s="94">
        <f t="shared" ca="1" si="241"/>
        <v>2.762784528735815</v>
      </c>
      <c r="T827" s="4">
        <f t="shared" ca="1" si="242"/>
        <v>0</v>
      </c>
      <c r="U827" s="46">
        <f t="shared" ca="1" si="243"/>
        <v>1405.3993657201947</v>
      </c>
      <c r="V827" s="4">
        <f t="shared" ca="1" si="244"/>
        <v>0</v>
      </c>
      <c r="W827" s="13">
        <f t="shared" ca="1" si="245"/>
        <v>7116.8276384553828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0.22650490894600794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1.0988874332270129E-2</v>
      </c>
      <c r="L828" s="13">
        <f t="shared" ca="1" si="234"/>
        <v>97</v>
      </c>
      <c r="M828" s="7">
        <f t="shared" ca="1" si="235"/>
        <v>903</v>
      </c>
      <c r="N828" s="44">
        <f t="shared" ca="1" si="236"/>
        <v>11</v>
      </c>
      <c r="O828" s="94">
        <f t="shared" ca="1" si="237"/>
        <v>2.762784528735815</v>
      </c>
      <c r="P828" s="94">
        <f t="shared" ca="1" si="238"/>
        <v>27.627845287358145</v>
      </c>
      <c r="Q828" s="94">
        <f t="shared" ca="1" si="239"/>
        <v>27.627845287358145</v>
      </c>
      <c r="R828" s="94">
        <f t="shared" ca="1" si="240"/>
        <v>2.7627845287358146</v>
      </c>
      <c r="S828" s="94">
        <f t="shared" ca="1" si="241"/>
        <v>2.762784528735815</v>
      </c>
      <c r="T828" s="4">
        <f t="shared" ca="1" si="242"/>
        <v>3.0359891993418021E-2</v>
      </c>
      <c r="U828" s="46">
        <f t="shared" ca="1" si="243"/>
        <v>1392.3993657201947</v>
      </c>
      <c r="V828" s="4">
        <f t="shared" ca="1" si="244"/>
        <v>15.300901650231856</v>
      </c>
      <c r="W828" s="13">
        <f t="shared" ca="1" si="245"/>
        <v>5216.5887822260693</v>
      </c>
      <c r="X828" s="4">
        <f t="shared" ca="1" si="246"/>
        <v>57.324438571012344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0.22650490894600794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2.2199746125798258E-4</v>
      </c>
      <c r="L829" s="13">
        <f t="shared" ca="1" si="234"/>
        <v>84</v>
      </c>
      <c r="M829" s="7">
        <f t="shared" ca="1" si="235"/>
        <v>916</v>
      </c>
      <c r="N829" s="44">
        <f t="shared" ca="1" si="236"/>
        <v>11</v>
      </c>
      <c r="O829" s="94">
        <f t="shared" ca="1" si="237"/>
        <v>2.762784528735815</v>
      </c>
      <c r="P829" s="94">
        <f t="shared" ca="1" si="238"/>
        <v>27.627845287358145</v>
      </c>
      <c r="Q829" s="94">
        <f t="shared" ca="1" si="239"/>
        <v>27.627845287358145</v>
      </c>
      <c r="R829" s="94">
        <f t="shared" ca="1" si="240"/>
        <v>2.7627845287358146</v>
      </c>
      <c r="S829" s="94">
        <f t="shared" ca="1" si="241"/>
        <v>2.762784528735815</v>
      </c>
      <c r="T829" s="4">
        <f t="shared" ca="1" si="242"/>
        <v>6.1333115138218278E-4</v>
      </c>
      <c r="U829" s="46">
        <f t="shared" ca="1" si="243"/>
        <v>1379.3993657201947</v>
      </c>
      <c r="V829" s="4">
        <f t="shared" ca="1" si="244"/>
        <v>0.30622315725075466</v>
      </c>
      <c r="W829" s="13">
        <f t="shared" ca="1" si="245"/>
        <v>3316.3499259967557</v>
      </c>
      <c r="X829" s="4">
        <f t="shared" ca="1" si="246"/>
        <v>0.73622126421437817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0.22650490894600794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1.1211992992827414E-6</v>
      </c>
      <c r="L830" s="13">
        <f t="shared" ca="1" si="234"/>
        <v>71</v>
      </c>
      <c r="M830" s="7">
        <f t="shared" ca="1" si="235"/>
        <v>929</v>
      </c>
      <c r="N830" s="44">
        <f t="shared" ca="1" si="236"/>
        <v>12</v>
      </c>
      <c r="O830" s="94">
        <f t="shared" ca="1" si="237"/>
        <v>2.9830819481114386</v>
      </c>
      <c r="P830" s="94">
        <f t="shared" ca="1" si="238"/>
        <v>28.509034964860639</v>
      </c>
      <c r="Q830" s="94">
        <f t="shared" ca="1" si="239"/>
        <v>27.627845287358145</v>
      </c>
      <c r="R830" s="94">
        <f t="shared" ca="1" si="240"/>
        <v>2.8068440126109393</v>
      </c>
      <c r="S830" s="94">
        <f t="shared" ca="1" si="241"/>
        <v>2.9830819481114386</v>
      </c>
      <c r="T830" s="4">
        <f t="shared" ca="1" si="242"/>
        <v>3.3446293899255401E-6</v>
      </c>
      <c r="U830" s="46">
        <f t="shared" ca="1" si="243"/>
        <v>1453.8624313365897</v>
      </c>
      <c r="V830" s="4">
        <f t="shared" ca="1" si="244"/>
        <v>1.630069539268087E-3</v>
      </c>
      <c r="W830" s="13">
        <f t="shared" ca="1" si="245"/>
        <v>1416.1110697674419</v>
      </c>
      <c r="X830" s="4">
        <f t="shared" ca="1" si="246"/>
        <v>1.5877427391297891E-3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0.22650490894600794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2.762784528735815</v>
      </c>
      <c r="P831" s="94">
        <f t="shared" ca="1" si="238"/>
        <v>27.627845287358145</v>
      </c>
      <c r="Q831" s="94">
        <f t="shared" ca="1" si="239"/>
        <v>27.627845287358145</v>
      </c>
      <c r="R831" s="94">
        <f t="shared" ca="1" si="240"/>
        <v>2.7627845287358146</v>
      </c>
      <c r="S831" s="94">
        <f t="shared" ca="1" si="241"/>
        <v>2.762784528735815</v>
      </c>
      <c r="T831" s="4">
        <f t="shared" ca="1" si="242"/>
        <v>0</v>
      </c>
      <c r="U831" s="46">
        <f t="shared" ca="1" si="243"/>
        <v>1386.3993657201947</v>
      </c>
      <c r="V831" s="4">
        <f t="shared" ca="1" si="244"/>
        <v>0</v>
      </c>
      <c r="W831" s="13">
        <f t="shared" ca="1" si="245"/>
        <v>13301.671993605194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0.22650490894600794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2.762784528735815</v>
      </c>
      <c r="P832" s="94">
        <f t="shared" ca="1" si="238"/>
        <v>27.627845287358145</v>
      </c>
      <c r="Q832" s="94">
        <f t="shared" ca="1" si="239"/>
        <v>27.627845287358145</v>
      </c>
      <c r="R832" s="94">
        <f t="shared" ca="1" si="240"/>
        <v>2.7627845287358146</v>
      </c>
      <c r="S832" s="94">
        <f t="shared" ca="1" si="241"/>
        <v>2.762784528735815</v>
      </c>
      <c r="T832" s="4">
        <f t="shared" ca="1" si="242"/>
        <v>0</v>
      </c>
      <c r="U832" s="46">
        <f t="shared" ca="1" si="243"/>
        <v>1373.3993657201947</v>
      </c>
      <c r="V832" s="4">
        <f t="shared" ca="1" si="244"/>
        <v>0</v>
      </c>
      <c r="W832" s="13">
        <f t="shared" ca="1" si="245"/>
        <v>11401.433137375881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0.22650490894600794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12</v>
      </c>
      <c r="O833" s="94">
        <f t="shared" ca="1" si="237"/>
        <v>2.9830819481114386</v>
      </c>
      <c r="P833" s="94">
        <f t="shared" ca="1" si="238"/>
        <v>29.830819481114389</v>
      </c>
      <c r="Q833" s="94">
        <f t="shared" ca="1" si="239"/>
        <v>27.627845287358145</v>
      </c>
      <c r="R833" s="94">
        <f t="shared" ca="1" si="240"/>
        <v>2.8729332384236264</v>
      </c>
      <c r="S833" s="94">
        <f t="shared" ca="1" si="241"/>
        <v>2.9830819481114386</v>
      </c>
      <c r="T833" s="4">
        <f t="shared" ca="1" si="242"/>
        <v>0</v>
      </c>
      <c r="U833" s="46">
        <f t="shared" ca="1" si="243"/>
        <v>1447.8624313365897</v>
      </c>
      <c r="V833" s="4">
        <f t="shared" ca="1" si="244"/>
        <v>0</v>
      </c>
      <c r="W833" s="13">
        <f t="shared" ca="1" si="245"/>
        <v>9501.1942811465669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0.22650490894600794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12</v>
      </c>
      <c r="O834" s="94">
        <f t="shared" ca="1" si="237"/>
        <v>2.9830819481114386</v>
      </c>
      <c r="P834" s="94">
        <f t="shared" ca="1" si="238"/>
        <v>29.830819481114389</v>
      </c>
      <c r="Q834" s="94">
        <f t="shared" ca="1" si="239"/>
        <v>29.830819481114389</v>
      </c>
      <c r="R834" s="94">
        <f t="shared" ca="1" si="240"/>
        <v>2.983081948111439</v>
      </c>
      <c r="S834" s="94">
        <f t="shared" ca="1" si="241"/>
        <v>2.9830819481114386</v>
      </c>
      <c r="T834" s="4">
        <f t="shared" ca="1" si="242"/>
        <v>0</v>
      </c>
      <c r="U834" s="46">
        <f t="shared" ca="1" si="243"/>
        <v>1434.8624313365897</v>
      </c>
      <c r="V834" s="4">
        <f t="shared" ca="1" si="244"/>
        <v>0</v>
      </c>
      <c r="W834" s="13">
        <f t="shared" ca="1" si="245"/>
        <v>7600.9554249172543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0.22650490894600794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12</v>
      </c>
      <c r="O835" s="94">
        <f t="shared" ca="1" si="237"/>
        <v>2.9830819481114386</v>
      </c>
      <c r="P835" s="94">
        <f t="shared" ca="1" si="238"/>
        <v>29.830819481114389</v>
      </c>
      <c r="Q835" s="94">
        <f t="shared" ca="1" si="239"/>
        <v>29.830819481114389</v>
      </c>
      <c r="R835" s="94">
        <f t="shared" ca="1" si="240"/>
        <v>2.983081948111439</v>
      </c>
      <c r="S835" s="94">
        <f t="shared" ca="1" si="241"/>
        <v>2.9830819481114386</v>
      </c>
      <c r="T835" s="4">
        <f t="shared" ca="1" si="242"/>
        <v>0</v>
      </c>
      <c r="U835" s="46">
        <f t="shared" ca="1" si="243"/>
        <v>1421.8624313365897</v>
      </c>
      <c r="V835" s="4">
        <f t="shared" ca="1" si="244"/>
        <v>0</v>
      </c>
      <c r="W835" s="13">
        <f t="shared" ca="1" si="245"/>
        <v>5700.7165686879407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0.22650490894600794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1.1099873062899129E-4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12</v>
      </c>
      <c r="O836" s="94">
        <f t="shared" ca="1" si="237"/>
        <v>2.9830819481114386</v>
      </c>
      <c r="P836" s="94">
        <f t="shared" ca="1" si="238"/>
        <v>29.830819481114389</v>
      </c>
      <c r="Q836" s="94">
        <f t="shared" ca="1" si="239"/>
        <v>29.830819481114389</v>
      </c>
      <c r="R836" s="94">
        <f t="shared" ca="1" si="240"/>
        <v>2.983081948111439</v>
      </c>
      <c r="S836" s="94">
        <f t="shared" ca="1" si="241"/>
        <v>2.9830819481114386</v>
      </c>
      <c r="T836" s="4">
        <f t="shared" ca="1" si="242"/>
        <v>3.3111830960262813E-4</v>
      </c>
      <c r="U836" s="46">
        <f t="shared" ca="1" si="243"/>
        <v>1408.8624313365897</v>
      </c>
      <c r="V836" s="4">
        <f t="shared" ca="1" si="244"/>
        <v>0.15638194150923584</v>
      </c>
      <c r="W836" s="13">
        <f t="shared" ca="1" si="245"/>
        <v>3800.4777124586271</v>
      </c>
      <c r="X836" s="4">
        <f t="shared" ca="1" si="246"/>
        <v>0.42184820186668015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0.22650490894600794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2.2423985985654827E-6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2.9830819481114386</v>
      </c>
      <c r="P837" s="94">
        <f t="shared" ca="1" si="238"/>
        <v>29.830819481114389</v>
      </c>
      <c r="Q837" s="94">
        <f t="shared" ca="1" si="239"/>
        <v>29.830819481114389</v>
      </c>
      <c r="R837" s="94">
        <f t="shared" ca="1" si="240"/>
        <v>2.983081948111439</v>
      </c>
      <c r="S837" s="94">
        <f t="shared" ca="1" si="241"/>
        <v>2.9830819481114386</v>
      </c>
      <c r="T837" s="4">
        <f t="shared" ca="1" si="242"/>
        <v>6.6892587798510802E-6</v>
      </c>
      <c r="U837" s="46">
        <f t="shared" ca="1" si="243"/>
        <v>1395.8624313365897</v>
      </c>
      <c r="V837" s="4">
        <f t="shared" ca="1" si="244"/>
        <v>3.1300799598193759E-3</v>
      </c>
      <c r="W837" s="13">
        <f t="shared" ca="1" si="245"/>
        <v>1900.2388562293136</v>
      </c>
      <c r="X837" s="4">
        <f t="shared" ca="1" si="246"/>
        <v>4.2610929481482884E-3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0.22650490894600794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1.1325245447300428E-8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2.9830819481114386</v>
      </c>
      <c r="P838" s="94">
        <f t="shared" ca="1" si="238"/>
        <v>29.830819481114389</v>
      </c>
      <c r="Q838" s="94">
        <f t="shared" ca="1" si="239"/>
        <v>29.830819481114389</v>
      </c>
      <c r="R838" s="94">
        <f t="shared" ca="1" si="240"/>
        <v>2.983081948111439</v>
      </c>
      <c r="S838" s="94">
        <f t="shared" ca="1" si="241"/>
        <v>2.9830819481114386</v>
      </c>
      <c r="T838" s="4">
        <f t="shared" ca="1" si="242"/>
        <v>3.3784135251773165E-8</v>
      </c>
      <c r="U838" s="46">
        <f t="shared" ca="1" si="243"/>
        <v>1382.8624313365897</v>
      </c>
      <c r="V838" s="4">
        <f t="shared" ca="1" si="244"/>
        <v>1.5661256454737513E-5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6.021016566919199E-2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233</v>
      </c>
      <c r="M839" s="7">
        <f t="shared" ca="1" si="235"/>
        <v>767</v>
      </c>
      <c r="N839" s="44">
        <f t="shared" ca="1" si="236"/>
        <v>10</v>
      </c>
      <c r="O839" s="94">
        <f t="shared" ca="1" si="237"/>
        <v>2.5256203850231054</v>
      </c>
      <c r="P839" s="94">
        <f t="shared" ca="1" si="238"/>
        <v>25.256203850231056</v>
      </c>
      <c r="Q839" s="94">
        <f t="shared" ca="1" si="239"/>
        <v>23.06124989151396</v>
      </c>
      <c r="R839" s="94">
        <f t="shared" ca="1" si="240"/>
        <v>2.4158726870872504</v>
      </c>
      <c r="S839" s="94">
        <f t="shared" ca="1" si="241"/>
        <v>2.5256203850231054</v>
      </c>
      <c r="T839" s="4">
        <f t="shared" ca="1" si="242"/>
        <v>0</v>
      </c>
      <c r="U839" s="46">
        <f t="shared" ca="1" si="243"/>
        <v>1434.2398284809851</v>
      </c>
      <c r="V839" s="4">
        <f t="shared" ca="1" si="244"/>
        <v>0</v>
      </c>
      <c r="W839" s="13">
        <f t="shared" ca="1" si="245"/>
        <v>17188.093576470743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6.021016566919199E-2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220</v>
      </c>
      <c r="M840" s="7">
        <f t="shared" ca="1" si="235"/>
        <v>780</v>
      </c>
      <c r="N840" s="44">
        <f t="shared" ca="1" si="236"/>
        <v>10</v>
      </c>
      <c r="O840" s="94">
        <f t="shared" ca="1" si="237"/>
        <v>2.5256203850231054</v>
      </c>
      <c r="P840" s="94">
        <f t="shared" ca="1" si="238"/>
        <v>25.256203850231056</v>
      </c>
      <c r="Q840" s="94">
        <f t="shared" ca="1" si="239"/>
        <v>25.256203850231056</v>
      </c>
      <c r="R840" s="94">
        <f t="shared" ca="1" si="240"/>
        <v>2.5256203850231058</v>
      </c>
      <c r="S840" s="94">
        <f t="shared" ca="1" si="241"/>
        <v>2.5256203850231054</v>
      </c>
      <c r="T840" s="4">
        <f t="shared" ca="1" si="242"/>
        <v>0</v>
      </c>
      <c r="U840" s="46">
        <f t="shared" ca="1" si="243"/>
        <v>1421.2398284809851</v>
      </c>
      <c r="V840" s="4">
        <f t="shared" ca="1" si="244"/>
        <v>0</v>
      </c>
      <c r="W840" s="13">
        <f t="shared" ca="1" si="245"/>
        <v>15287.85472024143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6.021016566919199E-2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207</v>
      </c>
      <c r="M841" s="7">
        <f t="shared" ca="1" si="235"/>
        <v>793</v>
      </c>
      <c r="N841" s="44">
        <f t="shared" ca="1" si="236"/>
        <v>10</v>
      </c>
      <c r="O841" s="94">
        <f t="shared" ca="1" si="237"/>
        <v>2.5256203850231054</v>
      </c>
      <c r="P841" s="94">
        <f t="shared" ca="1" si="238"/>
        <v>25.256203850231056</v>
      </c>
      <c r="Q841" s="94">
        <f t="shared" ca="1" si="239"/>
        <v>25.256203850231056</v>
      </c>
      <c r="R841" s="94">
        <f t="shared" ca="1" si="240"/>
        <v>2.5256203850231058</v>
      </c>
      <c r="S841" s="94">
        <f t="shared" ca="1" si="241"/>
        <v>2.5256203850231054</v>
      </c>
      <c r="T841" s="4">
        <f t="shared" ca="1" si="242"/>
        <v>0</v>
      </c>
      <c r="U841" s="46">
        <f t="shared" ca="1" si="243"/>
        <v>1408.2398284809851</v>
      </c>
      <c r="V841" s="4">
        <f t="shared" ca="1" si="244"/>
        <v>0</v>
      </c>
      <c r="W841" s="13">
        <f t="shared" ca="1" si="245"/>
        <v>13387.615864012118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6.021016566919199E-2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194</v>
      </c>
      <c r="M842" s="7">
        <f t="shared" ca="1" si="235"/>
        <v>806</v>
      </c>
      <c r="N842" s="44">
        <f t="shared" ca="1" si="236"/>
        <v>10</v>
      </c>
      <c r="O842" s="94">
        <f t="shared" ca="1" si="237"/>
        <v>2.5256203850231054</v>
      </c>
      <c r="P842" s="94">
        <f t="shared" ca="1" si="238"/>
        <v>25.256203850231056</v>
      </c>
      <c r="Q842" s="94">
        <f t="shared" ca="1" si="239"/>
        <v>25.256203850231056</v>
      </c>
      <c r="R842" s="94">
        <f t="shared" ca="1" si="240"/>
        <v>2.5256203850231058</v>
      </c>
      <c r="S842" s="94">
        <f t="shared" ca="1" si="241"/>
        <v>2.5256203850231054</v>
      </c>
      <c r="T842" s="4">
        <f t="shared" ca="1" si="242"/>
        <v>0</v>
      </c>
      <c r="U842" s="46">
        <f t="shared" ca="1" si="243"/>
        <v>1395.2398284809851</v>
      </c>
      <c r="V842" s="4">
        <f t="shared" ca="1" si="244"/>
        <v>0</v>
      </c>
      <c r="W842" s="13">
        <f t="shared" ca="1" si="245"/>
        <v>11487.377007782805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6.021016566919199E-2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5.4945762658101562E-2</v>
      </c>
      <c r="L843" s="13">
        <f t="shared" ca="1" si="234"/>
        <v>181</v>
      </c>
      <c r="M843" s="7">
        <f t="shared" ca="1" si="235"/>
        <v>819</v>
      </c>
      <c r="N843" s="44">
        <f t="shared" ca="1" si="236"/>
        <v>10</v>
      </c>
      <c r="O843" s="94">
        <f t="shared" ca="1" si="237"/>
        <v>2.5256203850231054</v>
      </c>
      <c r="P843" s="94">
        <f t="shared" ca="1" si="238"/>
        <v>25.256203850231056</v>
      </c>
      <c r="Q843" s="94">
        <f t="shared" ca="1" si="239"/>
        <v>25.256203850231056</v>
      </c>
      <c r="R843" s="94">
        <f t="shared" ca="1" si="240"/>
        <v>2.5256203850231058</v>
      </c>
      <c r="S843" s="94">
        <f t="shared" ca="1" si="241"/>
        <v>2.5256203850231054</v>
      </c>
      <c r="T843" s="4">
        <f t="shared" ca="1" si="242"/>
        <v>0.13877213823994264</v>
      </c>
      <c r="U843" s="46">
        <f t="shared" ca="1" si="243"/>
        <v>1382.2398284809851</v>
      </c>
      <c r="V843" s="4">
        <f t="shared" ca="1" si="244"/>
        <v>75.948221552291216</v>
      </c>
      <c r="W843" s="13">
        <f t="shared" ca="1" si="245"/>
        <v>9587.1381515534904</v>
      </c>
      <c r="X843" s="4">
        <f t="shared" ca="1" si="246"/>
        <v>526.77261744568864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6.021016566919199E-2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1.6650231108515639E-3</v>
      </c>
      <c r="L844" s="13">
        <f t="shared" ca="1" si="234"/>
        <v>168</v>
      </c>
      <c r="M844" s="7">
        <f t="shared" ca="1" si="235"/>
        <v>832</v>
      </c>
      <c r="N844" s="44">
        <f t="shared" ca="1" si="236"/>
        <v>10</v>
      </c>
      <c r="O844" s="94">
        <f t="shared" ca="1" si="237"/>
        <v>2.5256203850231054</v>
      </c>
      <c r="P844" s="94">
        <f t="shared" ca="1" si="238"/>
        <v>25.256203850231056</v>
      </c>
      <c r="Q844" s="94">
        <f t="shared" ca="1" si="239"/>
        <v>25.256203850231056</v>
      </c>
      <c r="R844" s="94">
        <f t="shared" ca="1" si="240"/>
        <v>2.5256203850231058</v>
      </c>
      <c r="S844" s="94">
        <f t="shared" ca="1" si="241"/>
        <v>2.5256203850231054</v>
      </c>
      <c r="T844" s="4">
        <f t="shared" ca="1" si="242"/>
        <v>4.2052163103012954E-3</v>
      </c>
      <c r="U844" s="46">
        <f t="shared" ca="1" si="243"/>
        <v>1369.2398284809851</v>
      </c>
      <c r="V844" s="4">
        <f t="shared" ca="1" si="244"/>
        <v>2.2798159587192717</v>
      </c>
      <c r="W844" s="13">
        <f t="shared" ca="1" si="245"/>
        <v>7686.8992953241768</v>
      </c>
      <c r="X844" s="4">
        <f t="shared" ca="1" si="246"/>
        <v>12.798864977503355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6.021016566919199E-2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1.6818415261126924E-5</v>
      </c>
      <c r="L845" s="13">
        <f t="shared" ca="1" si="234"/>
        <v>155</v>
      </c>
      <c r="M845" s="7">
        <f t="shared" ca="1" si="235"/>
        <v>845</v>
      </c>
      <c r="N845" s="44">
        <f t="shared" ca="1" si="236"/>
        <v>11</v>
      </c>
      <c r="O845" s="94">
        <f t="shared" ca="1" si="237"/>
        <v>2.762784528735815</v>
      </c>
      <c r="P845" s="94">
        <f t="shared" ca="1" si="238"/>
        <v>26.204860425081897</v>
      </c>
      <c r="Q845" s="94">
        <f t="shared" ca="1" si="239"/>
        <v>25.256203850231056</v>
      </c>
      <c r="R845" s="94">
        <f t="shared" ca="1" si="240"/>
        <v>2.5730532137656477</v>
      </c>
      <c r="S845" s="94">
        <f t="shared" ca="1" si="241"/>
        <v>2.762784528735815</v>
      </c>
      <c r="T845" s="4">
        <f t="shared" ca="1" si="242"/>
        <v>4.646565748129579E-5</v>
      </c>
      <c r="U845" s="46">
        <f t="shared" ca="1" si="243"/>
        <v>1450.3993657201947</v>
      </c>
      <c r="V845" s="4">
        <f t="shared" ca="1" si="244"/>
        <v>2.4393418827157336E-2</v>
      </c>
      <c r="W845" s="13">
        <f t="shared" ca="1" si="245"/>
        <v>5786.6604390948632</v>
      </c>
      <c r="X845" s="4">
        <f t="shared" ca="1" si="246"/>
        <v>9.7322458239832474E-2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6.021016566919199E-2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5.6627660811875224E-8</v>
      </c>
      <c r="L846" s="13">
        <f t="shared" ca="1" si="234"/>
        <v>142</v>
      </c>
      <c r="M846" s="7">
        <f t="shared" ca="1" si="235"/>
        <v>858</v>
      </c>
      <c r="N846" s="44">
        <f t="shared" ca="1" si="236"/>
        <v>11</v>
      </c>
      <c r="O846" s="94">
        <f t="shared" ca="1" si="237"/>
        <v>2.762784528735815</v>
      </c>
      <c r="P846" s="94">
        <f t="shared" ca="1" si="238"/>
        <v>27.627845287358145</v>
      </c>
      <c r="Q846" s="94">
        <f t="shared" ca="1" si="239"/>
        <v>26.916352856220023</v>
      </c>
      <c r="R846" s="94">
        <f t="shared" ca="1" si="240"/>
        <v>2.7272099071789087</v>
      </c>
      <c r="S846" s="94">
        <f t="shared" ca="1" si="241"/>
        <v>2.762784528735815</v>
      </c>
      <c r="T846" s="4">
        <f t="shared" ca="1" si="242"/>
        <v>1.5645002518954828E-7</v>
      </c>
      <c r="U846" s="46">
        <f t="shared" ca="1" si="243"/>
        <v>1437.3993657201947</v>
      </c>
      <c r="V846" s="4">
        <f t="shared" ca="1" si="244"/>
        <v>8.139656373320777E-5</v>
      </c>
      <c r="W846" s="13">
        <f t="shared" ca="1" si="245"/>
        <v>3886.4215828655497</v>
      </c>
      <c r="X846" s="4">
        <f t="shared" ca="1" si="246"/>
        <v>2.2007896316646156E-4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6.021016566919199E-2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162</v>
      </c>
      <c r="M847" s="7">
        <f t="shared" ca="1" si="235"/>
        <v>838</v>
      </c>
      <c r="N847" s="44">
        <f t="shared" ca="1" si="236"/>
        <v>10</v>
      </c>
      <c r="O847" s="94">
        <f t="shared" ca="1" si="237"/>
        <v>2.5256203850231054</v>
      </c>
      <c r="P847" s="94">
        <f t="shared" ca="1" si="238"/>
        <v>25.256203850231056</v>
      </c>
      <c r="Q847" s="94">
        <f t="shared" ca="1" si="239"/>
        <v>25.256203850231056</v>
      </c>
      <c r="R847" s="94">
        <f t="shared" ca="1" si="240"/>
        <v>2.5256203850231058</v>
      </c>
      <c r="S847" s="94">
        <f t="shared" ca="1" si="241"/>
        <v>2.5256203850231054</v>
      </c>
      <c r="T847" s="4">
        <f t="shared" ca="1" si="242"/>
        <v>0</v>
      </c>
      <c r="U847" s="46">
        <f t="shared" ca="1" si="243"/>
        <v>1363.2398284809851</v>
      </c>
      <c r="V847" s="4">
        <f t="shared" ca="1" si="244"/>
        <v>0</v>
      </c>
      <c r="W847" s="13">
        <f t="shared" ca="1" si="245"/>
        <v>15771.982506703302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6.021016566919199E-2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149</v>
      </c>
      <c r="M848" s="7">
        <f t="shared" ca="1" si="235"/>
        <v>851</v>
      </c>
      <c r="N848" s="44">
        <f t="shared" ca="1" si="236"/>
        <v>11</v>
      </c>
      <c r="O848" s="94">
        <f t="shared" ca="1" si="237"/>
        <v>2.762784528735815</v>
      </c>
      <c r="P848" s="94">
        <f t="shared" ca="1" si="238"/>
        <v>27.627845287358145</v>
      </c>
      <c r="Q848" s="94">
        <f t="shared" ca="1" si="239"/>
        <v>25.256203850231056</v>
      </c>
      <c r="R848" s="94">
        <f t="shared" ca="1" si="240"/>
        <v>2.64420245687946</v>
      </c>
      <c r="S848" s="94">
        <f t="shared" ca="1" si="241"/>
        <v>2.762784528735815</v>
      </c>
      <c r="T848" s="4">
        <f t="shared" ca="1" si="242"/>
        <v>0</v>
      </c>
      <c r="U848" s="46">
        <f t="shared" ca="1" si="243"/>
        <v>1444.3993657201947</v>
      </c>
      <c r="V848" s="4">
        <f t="shared" ca="1" si="244"/>
        <v>0</v>
      </c>
      <c r="W848" s="13">
        <f t="shared" ca="1" si="245"/>
        <v>13871.743650473989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6.021016566919199E-2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136</v>
      </c>
      <c r="M849" s="7">
        <f t="shared" ca="1" si="235"/>
        <v>864</v>
      </c>
      <c r="N849" s="44">
        <f t="shared" ca="1" si="236"/>
        <v>11</v>
      </c>
      <c r="O849" s="94">
        <f t="shared" ca="1" si="237"/>
        <v>2.762784528735815</v>
      </c>
      <c r="P849" s="94">
        <f t="shared" ca="1" si="238"/>
        <v>27.627845287358145</v>
      </c>
      <c r="Q849" s="94">
        <f t="shared" ca="1" si="239"/>
        <v>27.627845287358145</v>
      </c>
      <c r="R849" s="94">
        <f t="shared" ca="1" si="240"/>
        <v>2.7627845287358146</v>
      </c>
      <c r="S849" s="94">
        <f t="shared" ca="1" si="241"/>
        <v>2.762784528735815</v>
      </c>
      <c r="T849" s="4">
        <f t="shared" ca="1" si="242"/>
        <v>0</v>
      </c>
      <c r="U849" s="46">
        <f t="shared" ca="1" si="243"/>
        <v>1431.3993657201947</v>
      </c>
      <c r="V849" s="4">
        <f t="shared" ca="1" si="244"/>
        <v>0</v>
      </c>
      <c r="W849" s="13">
        <f t="shared" ca="1" si="245"/>
        <v>11971.504794244674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6.021016566919199E-2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123</v>
      </c>
      <c r="M850" s="7">
        <f t="shared" ca="1" si="235"/>
        <v>877</v>
      </c>
      <c r="N850" s="44">
        <f t="shared" ca="1" si="236"/>
        <v>11</v>
      </c>
      <c r="O850" s="94">
        <f t="shared" ca="1" si="237"/>
        <v>2.762784528735815</v>
      </c>
      <c r="P850" s="94">
        <f t="shared" ca="1" si="238"/>
        <v>27.627845287358145</v>
      </c>
      <c r="Q850" s="94">
        <f t="shared" ca="1" si="239"/>
        <v>27.627845287358145</v>
      </c>
      <c r="R850" s="94">
        <f t="shared" ca="1" si="240"/>
        <v>2.7627845287358146</v>
      </c>
      <c r="S850" s="94">
        <f t="shared" ca="1" si="241"/>
        <v>2.762784528735815</v>
      </c>
      <c r="T850" s="4">
        <f t="shared" ca="1" si="242"/>
        <v>0</v>
      </c>
      <c r="U850" s="46">
        <f t="shared" ca="1" si="243"/>
        <v>1418.3993657201947</v>
      </c>
      <c r="V850" s="4">
        <f t="shared" ca="1" si="244"/>
        <v>0</v>
      </c>
      <c r="W850" s="13">
        <f t="shared" ca="1" si="245"/>
        <v>10071.265938015362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6.021016566919199E-2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5.55007703617188E-4</v>
      </c>
      <c r="L851" s="13">
        <f t="shared" ca="1" si="234"/>
        <v>110</v>
      </c>
      <c r="M851" s="7">
        <f t="shared" ca="1" si="235"/>
        <v>890</v>
      </c>
      <c r="N851" s="44">
        <f t="shared" ca="1" si="236"/>
        <v>11</v>
      </c>
      <c r="O851" s="94">
        <f t="shared" ca="1" si="237"/>
        <v>2.762784528735815</v>
      </c>
      <c r="P851" s="94">
        <f t="shared" ca="1" si="238"/>
        <v>27.627845287358145</v>
      </c>
      <c r="Q851" s="94">
        <f t="shared" ca="1" si="239"/>
        <v>27.627845287358145</v>
      </c>
      <c r="R851" s="94">
        <f t="shared" ca="1" si="240"/>
        <v>2.7627845287358146</v>
      </c>
      <c r="S851" s="94">
        <f t="shared" ca="1" si="241"/>
        <v>2.762784528735815</v>
      </c>
      <c r="T851" s="4">
        <f t="shared" ca="1" si="242"/>
        <v>1.5333666968827596E-3</v>
      </c>
      <c r="U851" s="46">
        <f t="shared" ca="1" si="243"/>
        <v>1405.3993657201947</v>
      </c>
      <c r="V851" s="4">
        <f t="shared" ca="1" si="244"/>
        <v>0.7800074746334178</v>
      </c>
      <c r="W851" s="13">
        <f t="shared" ca="1" si="245"/>
        <v>8171.0270817860483</v>
      </c>
      <c r="X851" s="4">
        <f t="shared" ca="1" si="246"/>
        <v>4.534982976855928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6.021016566919199E-2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1.6818415261126921E-5</v>
      </c>
      <c r="L852" s="13">
        <f t="shared" ca="1" si="234"/>
        <v>97</v>
      </c>
      <c r="M852" s="7">
        <f t="shared" ca="1" si="235"/>
        <v>903</v>
      </c>
      <c r="N852" s="44">
        <f t="shared" ca="1" si="236"/>
        <v>11</v>
      </c>
      <c r="O852" s="94">
        <f t="shared" ca="1" si="237"/>
        <v>2.762784528735815</v>
      </c>
      <c r="P852" s="94">
        <f t="shared" ca="1" si="238"/>
        <v>27.627845287358145</v>
      </c>
      <c r="Q852" s="94">
        <f t="shared" ca="1" si="239"/>
        <v>27.627845287358145</v>
      </c>
      <c r="R852" s="94">
        <f t="shared" ca="1" si="240"/>
        <v>2.7627845287358146</v>
      </c>
      <c r="S852" s="94">
        <f t="shared" ca="1" si="241"/>
        <v>2.762784528735815</v>
      </c>
      <c r="T852" s="4">
        <f t="shared" ca="1" si="242"/>
        <v>4.6465657481295783E-5</v>
      </c>
      <c r="U852" s="46">
        <f t="shared" ca="1" si="243"/>
        <v>1392.3993657201947</v>
      </c>
      <c r="V852" s="4">
        <f t="shared" ca="1" si="244"/>
        <v>2.3417950742011969E-2</v>
      </c>
      <c r="W852" s="13">
        <f t="shared" ca="1" si="245"/>
        <v>6270.7882255567347</v>
      </c>
      <c r="X852" s="4">
        <f t="shared" ca="1" si="246"/>
        <v>0.10546472039199839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6.021016566919199E-2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1.6988298243562566E-7</v>
      </c>
      <c r="L853" s="13">
        <f t="shared" ca="1" si="234"/>
        <v>84</v>
      </c>
      <c r="M853" s="7">
        <f t="shared" ca="1" si="235"/>
        <v>916</v>
      </c>
      <c r="N853" s="44">
        <f t="shared" ca="1" si="236"/>
        <v>11</v>
      </c>
      <c r="O853" s="94">
        <f t="shared" ca="1" si="237"/>
        <v>2.762784528735815</v>
      </c>
      <c r="P853" s="94">
        <f t="shared" ca="1" si="238"/>
        <v>27.627845287358145</v>
      </c>
      <c r="Q853" s="94">
        <f t="shared" ca="1" si="239"/>
        <v>27.627845287358145</v>
      </c>
      <c r="R853" s="94">
        <f t="shared" ca="1" si="240"/>
        <v>2.7627845287358146</v>
      </c>
      <c r="S853" s="94">
        <f t="shared" ca="1" si="241"/>
        <v>2.762784528735815</v>
      </c>
      <c r="T853" s="4">
        <f t="shared" ca="1" si="242"/>
        <v>4.6935007556864478E-7</v>
      </c>
      <c r="U853" s="46">
        <f t="shared" ca="1" si="243"/>
        <v>1379.3993657201947</v>
      </c>
      <c r="V853" s="4">
        <f t="shared" ca="1" si="244"/>
        <v>2.34336478218357E-4</v>
      </c>
      <c r="W853" s="13">
        <f t="shared" ca="1" si="245"/>
        <v>4370.5493693274211</v>
      </c>
      <c r="X853" s="4">
        <f t="shared" ca="1" si="246"/>
        <v>7.4248196174348511E-4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6.021016566919199E-2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5.7199657385732591E-10</v>
      </c>
      <c r="L854" s="13">
        <f t="shared" ca="1" si="234"/>
        <v>71</v>
      </c>
      <c r="M854" s="7">
        <f t="shared" ca="1" si="235"/>
        <v>929</v>
      </c>
      <c r="N854" s="44">
        <f t="shared" ca="1" si="236"/>
        <v>12</v>
      </c>
      <c r="O854" s="94">
        <f t="shared" ca="1" si="237"/>
        <v>2.9830819481114386</v>
      </c>
      <c r="P854" s="94">
        <f t="shared" ca="1" si="238"/>
        <v>28.509034964860639</v>
      </c>
      <c r="Q854" s="94">
        <f t="shared" ca="1" si="239"/>
        <v>27.627845287358145</v>
      </c>
      <c r="R854" s="94">
        <f t="shared" ca="1" si="240"/>
        <v>2.8068440126109393</v>
      </c>
      <c r="S854" s="94">
        <f t="shared" ca="1" si="241"/>
        <v>2.9830819481114386</v>
      </c>
      <c r="T854" s="4">
        <f t="shared" ca="1" si="242"/>
        <v>1.7063126538553802E-9</v>
      </c>
      <c r="U854" s="46">
        <f t="shared" ca="1" si="243"/>
        <v>1453.8624313365897</v>
      </c>
      <c r="V854" s="4">
        <f t="shared" ca="1" si="244"/>
        <v>8.3160432958441106E-7</v>
      </c>
      <c r="W854" s="13">
        <f t="shared" ca="1" si="245"/>
        <v>2470.3105130981075</v>
      </c>
      <c r="X854" s="4">
        <f t="shared" ca="1" si="246"/>
        <v>1.4130091498558503E-6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6.021016566919199E-2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162</v>
      </c>
      <c r="M855" s="7">
        <f t="shared" ca="1" si="235"/>
        <v>838</v>
      </c>
      <c r="N855" s="44">
        <f t="shared" ca="1" si="236"/>
        <v>10</v>
      </c>
      <c r="O855" s="94">
        <f t="shared" ca="1" si="237"/>
        <v>2.5256203850231054</v>
      </c>
      <c r="P855" s="94">
        <f t="shared" ca="1" si="238"/>
        <v>25.256203850231056</v>
      </c>
      <c r="Q855" s="94">
        <f t="shared" ca="1" si="239"/>
        <v>25.256203850231056</v>
      </c>
      <c r="R855" s="94">
        <f t="shared" ca="1" si="240"/>
        <v>2.5256203850231058</v>
      </c>
      <c r="S855" s="94">
        <f t="shared" ca="1" si="241"/>
        <v>2.5256203850231054</v>
      </c>
      <c r="T855" s="4">
        <f t="shared" ca="1" si="242"/>
        <v>0</v>
      </c>
      <c r="U855" s="46">
        <f t="shared" ca="1" si="243"/>
        <v>1363.2398284809851</v>
      </c>
      <c r="V855" s="4">
        <f t="shared" ca="1" si="244"/>
        <v>0</v>
      </c>
      <c r="W855" s="13">
        <f t="shared" ca="1" si="245"/>
        <v>14717.783063372635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6.021016566919199E-2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149</v>
      </c>
      <c r="M856" s="7">
        <f t="shared" ca="1" si="235"/>
        <v>851</v>
      </c>
      <c r="N856" s="44">
        <f t="shared" ca="1" si="236"/>
        <v>11</v>
      </c>
      <c r="O856" s="94">
        <f t="shared" ca="1" si="237"/>
        <v>2.762784528735815</v>
      </c>
      <c r="P856" s="94">
        <f t="shared" ca="1" si="238"/>
        <v>27.627845287358145</v>
      </c>
      <c r="Q856" s="94">
        <f t="shared" ca="1" si="239"/>
        <v>25.256203850231056</v>
      </c>
      <c r="R856" s="94">
        <f t="shared" ca="1" si="240"/>
        <v>2.64420245687946</v>
      </c>
      <c r="S856" s="94">
        <f t="shared" ca="1" si="241"/>
        <v>2.762784528735815</v>
      </c>
      <c r="T856" s="4">
        <f t="shared" ca="1" si="242"/>
        <v>0</v>
      </c>
      <c r="U856" s="46">
        <f t="shared" ca="1" si="243"/>
        <v>1444.3993657201947</v>
      </c>
      <c r="V856" s="4">
        <f t="shared" ca="1" si="244"/>
        <v>0</v>
      </c>
      <c r="W856" s="13">
        <f t="shared" ca="1" si="245"/>
        <v>12817.544207143323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6.021016566919199E-2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136</v>
      </c>
      <c r="M857" s="7">
        <f t="shared" ca="1" si="235"/>
        <v>864</v>
      </c>
      <c r="N857" s="44">
        <f t="shared" ca="1" si="236"/>
        <v>11</v>
      </c>
      <c r="O857" s="94">
        <f t="shared" ca="1" si="237"/>
        <v>2.762784528735815</v>
      </c>
      <c r="P857" s="94">
        <f t="shared" ca="1" si="238"/>
        <v>27.627845287358145</v>
      </c>
      <c r="Q857" s="94">
        <f t="shared" ca="1" si="239"/>
        <v>27.627845287358145</v>
      </c>
      <c r="R857" s="94">
        <f t="shared" ca="1" si="240"/>
        <v>2.7627845287358146</v>
      </c>
      <c r="S857" s="94">
        <f t="shared" ca="1" si="241"/>
        <v>2.762784528735815</v>
      </c>
      <c r="T857" s="4">
        <f t="shared" ca="1" si="242"/>
        <v>0</v>
      </c>
      <c r="U857" s="46">
        <f t="shared" ca="1" si="243"/>
        <v>1431.3993657201947</v>
      </c>
      <c r="V857" s="4">
        <f t="shared" ca="1" si="244"/>
        <v>0</v>
      </c>
      <c r="W857" s="13">
        <f t="shared" ca="1" si="245"/>
        <v>10917.305350914008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6.021016566919199E-2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123</v>
      </c>
      <c r="M858" s="7">
        <f t="shared" ca="1" si="235"/>
        <v>877</v>
      </c>
      <c r="N858" s="44">
        <f t="shared" ca="1" si="236"/>
        <v>11</v>
      </c>
      <c r="O858" s="94">
        <f t="shared" ca="1" si="237"/>
        <v>2.762784528735815</v>
      </c>
      <c r="P858" s="94">
        <f t="shared" ca="1" si="238"/>
        <v>27.627845287358145</v>
      </c>
      <c r="Q858" s="94">
        <f t="shared" ca="1" si="239"/>
        <v>27.627845287358145</v>
      </c>
      <c r="R858" s="94">
        <f t="shared" ca="1" si="240"/>
        <v>2.7627845287358146</v>
      </c>
      <c r="S858" s="94">
        <f t="shared" ca="1" si="241"/>
        <v>2.762784528735815</v>
      </c>
      <c r="T858" s="4">
        <f t="shared" ca="1" si="242"/>
        <v>0</v>
      </c>
      <c r="U858" s="46">
        <f t="shared" ca="1" si="243"/>
        <v>1418.3993657201947</v>
      </c>
      <c r="V858" s="4">
        <f t="shared" ca="1" si="244"/>
        <v>0</v>
      </c>
      <c r="W858" s="13">
        <f t="shared" ca="1" si="245"/>
        <v>9017.0664946846955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6.021016566919199E-2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2.8918822451632401E-3</v>
      </c>
      <c r="L859" s="13">
        <f t="shared" ca="1" si="234"/>
        <v>110</v>
      </c>
      <c r="M859" s="7">
        <f t="shared" ca="1" si="235"/>
        <v>890</v>
      </c>
      <c r="N859" s="44">
        <f t="shared" ca="1" si="236"/>
        <v>11</v>
      </c>
      <c r="O859" s="94">
        <f t="shared" ca="1" si="237"/>
        <v>2.762784528735815</v>
      </c>
      <c r="P859" s="94">
        <f t="shared" ca="1" si="238"/>
        <v>27.627845287358145</v>
      </c>
      <c r="Q859" s="94">
        <f t="shared" ca="1" si="239"/>
        <v>27.627845287358145</v>
      </c>
      <c r="R859" s="94">
        <f t="shared" ca="1" si="240"/>
        <v>2.7627845287358146</v>
      </c>
      <c r="S859" s="94">
        <f t="shared" ca="1" si="241"/>
        <v>2.762784528735815</v>
      </c>
      <c r="T859" s="4">
        <f t="shared" ca="1" si="242"/>
        <v>7.9896475258627933E-3</v>
      </c>
      <c r="U859" s="46">
        <f t="shared" ca="1" si="243"/>
        <v>1405.3993657201947</v>
      </c>
      <c r="V859" s="4">
        <f t="shared" ca="1" si="244"/>
        <v>4.0642494730899106</v>
      </c>
      <c r="W859" s="13">
        <f t="shared" ca="1" si="245"/>
        <v>7116.8276384553828</v>
      </c>
      <c r="X859" s="4">
        <f t="shared" ca="1" si="246"/>
        <v>20.581027489536151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6.021016566919199E-2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8.7632795307977058E-5</v>
      </c>
      <c r="L860" s="13">
        <f t="shared" ca="1" si="234"/>
        <v>97</v>
      </c>
      <c r="M860" s="7">
        <f t="shared" ca="1" si="235"/>
        <v>903</v>
      </c>
      <c r="N860" s="44">
        <f t="shared" ca="1" si="236"/>
        <v>11</v>
      </c>
      <c r="O860" s="94">
        <f t="shared" ca="1" si="237"/>
        <v>2.762784528735815</v>
      </c>
      <c r="P860" s="94">
        <f t="shared" ca="1" si="238"/>
        <v>27.627845287358145</v>
      </c>
      <c r="Q860" s="94">
        <f t="shared" ca="1" si="239"/>
        <v>27.627845287358145</v>
      </c>
      <c r="R860" s="94">
        <f t="shared" ca="1" si="240"/>
        <v>2.7627845287358146</v>
      </c>
      <c r="S860" s="94">
        <f t="shared" ca="1" si="241"/>
        <v>2.762784528735815</v>
      </c>
      <c r="T860" s="4">
        <f t="shared" ca="1" si="242"/>
        <v>2.4211053108675153E-4</v>
      </c>
      <c r="U860" s="46">
        <f t="shared" ca="1" si="243"/>
        <v>1392.3993657201947</v>
      </c>
      <c r="V860" s="4">
        <f t="shared" ca="1" si="244"/>
        <v>0.12201984860311492</v>
      </c>
      <c r="W860" s="13">
        <f t="shared" ca="1" si="245"/>
        <v>5216.5887822260693</v>
      </c>
      <c r="X860" s="4">
        <f t="shared" ca="1" si="246"/>
        <v>0.45714425695870642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6.021016566919199E-2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8.8517975058562771E-7</v>
      </c>
      <c r="L861" s="13">
        <f t="shared" ca="1" si="234"/>
        <v>84</v>
      </c>
      <c r="M861" s="7">
        <f t="shared" ca="1" si="235"/>
        <v>916</v>
      </c>
      <c r="N861" s="44">
        <f t="shared" ca="1" si="236"/>
        <v>11</v>
      </c>
      <c r="O861" s="94">
        <f t="shared" ca="1" si="237"/>
        <v>2.762784528735815</v>
      </c>
      <c r="P861" s="94">
        <f t="shared" ca="1" si="238"/>
        <v>27.627845287358145</v>
      </c>
      <c r="Q861" s="94">
        <f t="shared" ca="1" si="239"/>
        <v>27.627845287358145</v>
      </c>
      <c r="R861" s="94">
        <f t="shared" ca="1" si="240"/>
        <v>2.7627845287358146</v>
      </c>
      <c r="S861" s="94">
        <f t="shared" ca="1" si="241"/>
        <v>2.762784528735815</v>
      </c>
      <c r="T861" s="4">
        <f t="shared" ca="1" si="242"/>
        <v>2.4455609200681997E-6</v>
      </c>
      <c r="U861" s="46">
        <f t="shared" ca="1" si="243"/>
        <v>1379.3993657201947</v>
      </c>
      <c r="V861" s="4">
        <f t="shared" ca="1" si="244"/>
        <v>1.2210163865061751E-3</v>
      </c>
      <c r="W861" s="13">
        <f t="shared" ca="1" si="245"/>
        <v>3316.3499259967557</v>
      </c>
      <c r="X861" s="4">
        <f t="shared" ca="1" si="246"/>
        <v>2.935565800348473E-3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6.021016566919199E-2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2.9804032006250118E-9</v>
      </c>
      <c r="L862" s="13">
        <f t="shared" ca="1" si="234"/>
        <v>71</v>
      </c>
      <c r="M862" s="7">
        <f t="shared" ca="1" si="235"/>
        <v>929</v>
      </c>
      <c r="N862" s="44">
        <f t="shared" ca="1" si="236"/>
        <v>12</v>
      </c>
      <c r="O862" s="94">
        <f t="shared" ca="1" si="237"/>
        <v>2.9830819481114386</v>
      </c>
      <c r="P862" s="94">
        <f t="shared" ca="1" si="238"/>
        <v>28.509034964860639</v>
      </c>
      <c r="Q862" s="94">
        <f t="shared" ca="1" si="239"/>
        <v>27.627845287358145</v>
      </c>
      <c r="R862" s="94">
        <f t="shared" ca="1" si="240"/>
        <v>2.8068440126109393</v>
      </c>
      <c r="S862" s="94">
        <f t="shared" ca="1" si="241"/>
        <v>2.9830819481114386</v>
      </c>
      <c r="T862" s="4">
        <f t="shared" ca="1" si="242"/>
        <v>8.8907869858780268E-9</v>
      </c>
      <c r="U862" s="46">
        <f t="shared" ca="1" si="243"/>
        <v>1453.8624313365897</v>
      </c>
      <c r="V862" s="4">
        <f t="shared" ca="1" si="244"/>
        <v>4.333096243624033E-6</v>
      </c>
      <c r="W862" s="13">
        <f t="shared" ca="1" si="245"/>
        <v>1416.1110697674419</v>
      </c>
      <c r="X862" s="4">
        <f t="shared" ca="1" si="246"/>
        <v>4.2205819647753935E-6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6.021016566919199E-2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2.762784528735815</v>
      </c>
      <c r="P863" s="94">
        <f t="shared" ca="1" si="238"/>
        <v>27.627845287358145</v>
      </c>
      <c r="Q863" s="94">
        <f t="shared" ca="1" si="239"/>
        <v>27.627845287358145</v>
      </c>
      <c r="R863" s="94">
        <f t="shared" ca="1" si="240"/>
        <v>2.7627845287358146</v>
      </c>
      <c r="S863" s="94">
        <f t="shared" ca="1" si="241"/>
        <v>2.762784528735815</v>
      </c>
      <c r="T863" s="4">
        <f t="shared" ca="1" si="242"/>
        <v>0</v>
      </c>
      <c r="U863" s="46">
        <f t="shared" ca="1" si="243"/>
        <v>1386.3993657201947</v>
      </c>
      <c r="V863" s="4">
        <f t="shared" ca="1" si="244"/>
        <v>0</v>
      </c>
      <c r="W863" s="13">
        <f t="shared" ca="1" si="245"/>
        <v>13301.671993605194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6.021016566919199E-2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2.762784528735815</v>
      </c>
      <c r="P864" s="94">
        <f t="shared" ca="1" si="238"/>
        <v>27.627845287358145</v>
      </c>
      <c r="Q864" s="94">
        <f t="shared" ca="1" si="239"/>
        <v>27.627845287358145</v>
      </c>
      <c r="R864" s="94">
        <f t="shared" ca="1" si="240"/>
        <v>2.7627845287358146</v>
      </c>
      <c r="S864" s="94">
        <f t="shared" ca="1" si="241"/>
        <v>2.762784528735815</v>
      </c>
      <c r="T864" s="4">
        <f t="shared" ca="1" si="242"/>
        <v>0</v>
      </c>
      <c r="U864" s="46">
        <f t="shared" ca="1" si="243"/>
        <v>1373.3993657201947</v>
      </c>
      <c r="V864" s="4">
        <f t="shared" ca="1" si="244"/>
        <v>0</v>
      </c>
      <c r="W864" s="13">
        <f t="shared" ca="1" si="245"/>
        <v>11401.433137375881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6.021016566919199E-2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12</v>
      </c>
      <c r="O865" s="94">
        <f t="shared" ca="1" si="237"/>
        <v>2.9830819481114386</v>
      </c>
      <c r="P865" s="94">
        <f t="shared" ca="1" si="238"/>
        <v>29.830819481114389</v>
      </c>
      <c r="Q865" s="94">
        <f t="shared" ca="1" si="239"/>
        <v>27.627845287358145</v>
      </c>
      <c r="R865" s="94">
        <f t="shared" ca="1" si="240"/>
        <v>2.8729332384236264</v>
      </c>
      <c r="S865" s="94">
        <f t="shared" ca="1" si="241"/>
        <v>2.9830819481114386</v>
      </c>
      <c r="T865" s="4">
        <f t="shared" ca="1" si="242"/>
        <v>0</v>
      </c>
      <c r="U865" s="46">
        <f t="shared" ca="1" si="243"/>
        <v>1447.8624313365897</v>
      </c>
      <c r="V865" s="4">
        <f t="shared" ca="1" si="244"/>
        <v>0</v>
      </c>
      <c r="W865" s="13">
        <f t="shared" ca="1" si="245"/>
        <v>9501.1942811465669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6.021016566919199E-2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12</v>
      </c>
      <c r="O866" s="94">
        <f t="shared" ca="1" si="237"/>
        <v>2.9830819481114386</v>
      </c>
      <c r="P866" s="94">
        <f t="shared" ca="1" si="238"/>
        <v>29.830819481114389</v>
      </c>
      <c r="Q866" s="94">
        <f t="shared" ca="1" si="239"/>
        <v>29.830819481114389</v>
      </c>
      <c r="R866" s="94">
        <f t="shared" ca="1" si="240"/>
        <v>2.983081948111439</v>
      </c>
      <c r="S866" s="94">
        <f t="shared" ca="1" si="241"/>
        <v>2.9830819481114386</v>
      </c>
      <c r="T866" s="4">
        <f t="shared" ca="1" si="242"/>
        <v>0</v>
      </c>
      <c r="U866" s="46">
        <f t="shared" ca="1" si="243"/>
        <v>1434.8624313365897</v>
      </c>
      <c r="V866" s="4">
        <f t="shared" ca="1" si="244"/>
        <v>0</v>
      </c>
      <c r="W866" s="13">
        <f t="shared" ca="1" si="245"/>
        <v>7600.9554249172543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6.021016566919199E-2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2.921093176932568E-5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12</v>
      </c>
      <c r="O867" s="94">
        <f t="shared" ca="1" si="237"/>
        <v>2.9830819481114386</v>
      </c>
      <c r="P867" s="94">
        <f t="shared" ca="1" si="238"/>
        <v>29.830819481114389</v>
      </c>
      <c r="Q867" s="94">
        <f t="shared" ca="1" si="239"/>
        <v>29.830819481114389</v>
      </c>
      <c r="R867" s="94">
        <f t="shared" ca="1" si="240"/>
        <v>2.983081948111439</v>
      </c>
      <c r="S867" s="94">
        <f t="shared" ca="1" si="241"/>
        <v>2.9830819481114386</v>
      </c>
      <c r="T867" s="4">
        <f t="shared" ca="1" si="242"/>
        <v>8.7138603248590368E-5</v>
      </c>
      <c r="U867" s="46">
        <f t="shared" ca="1" si="243"/>
        <v>1421.8624313365897</v>
      </c>
      <c r="V867" s="4">
        <f t="shared" ca="1" si="244"/>
        <v>4.1533926467140644E-2</v>
      </c>
      <c r="W867" s="13">
        <f t="shared" ca="1" si="245"/>
        <v>5700.7165686879407</v>
      </c>
      <c r="X867" s="4">
        <f t="shared" ca="1" si="246"/>
        <v>0.16652324272420785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6.021016566919199E-2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8.851797505856275E-7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12</v>
      </c>
      <c r="O868" s="94">
        <f t="shared" ca="1" si="237"/>
        <v>2.9830819481114386</v>
      </c>
      <c r="P868" s="94">
        <f t="shared" ca="1" si="238"/>
        <v>29.830819481114389</v>
      </c>
      <c r="Q868" s="94">
        <f t="shared" ca="1" si="239"/>
        <v>29.830819481114389</v>
      </c>
      <c r="R868" s="94">
        <f t="shared" ca="1" si="240"/>
        <v>2.983081948111439</v>
      </c>
      <c r="S868" s="94">
        <f t="shared" ca="1" si="241"/>
        <v>2.9830819481114386</v>
      </c>
      <c r="T868" s="4">
        <f t="shared" ca="1" si="242"/>
        <v>2.6405637348057711E-6</v>
      </c>
      <c r="U868" s="46">
        <f t="shared" ca="1" si="243"/>
        <v>1408.8624313365897</v>
      </c>
      <c r="V868" s="4">
        <f t="shared" ca="1" si="244"/>
        <v>1.2470964955799831E-3</v>
      </c>
      <c r="W868" s="13">
        <f t="shared" ca="1" si="245"/>
        <v>3800.4777124586271</v>
      </c>
      <c r="X868" s="4">
        <f t="shared" ca="1" si="246"/>
        <v>3.3641059136203639E-3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6.021016566919199E-2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8.9412096018750359E-9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2.9830819481114386</v>
      </c>
      <c r="P869" s="94">
        <f t="shared" ca="1" si="238"/>
        <v>29.830819481114389</v>
      </c>
      <c r="Q869" s="94">
        <f t="shared" ca="1" si="239"/>
        <v>29.830819481114389</v>
      </c>
      <c r="R869" s="94">
        <f t="shared" ca="1" si="240"/>
        <v>2.983081948111439</v>
      </c>
      <c r="S869" s="94">
        <f t="shared" ca="1" si="241"/>
        <v>2.9830819481114386</v>
      </c>
      <c r="T869" s="4">
        <f t="shared" ca="1" si="242"/>
        <v>2.6672360957634084E-8</v>
      </c>
      <c r="U869" s="46">
        <f t="shared" ca="1" si="243"/>
        <v>1395.8624313365897</v>
      </c>
      <c r="V869" s="4">
        <f t="shared" ca="1" si="244"/>
        <v>1.2480698573963349E-5</v>
      </c>
      <c r="W869" s="13">
        <f t="shared" ca="1" si="245"/>
        <v>1900.2388562293136</v>
      </c>
      <c r="X869" s="4">
        <f t="shared" ca="1" si="246"/>
        <v>1.6990433907173573E-5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6.021016566919199E-2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3.0105082834596104E-11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2.9830819481114386</v>
      </c>
      <c r="P870" s="94">
        <f t="shared" ca="1" si="238"/>
        <v>29.830819481114389</v>
      </c>
      <c r="Q870" s="94">
        <f t="shared" ca="1" si="239"/>
        <v>29.830819481114389</v>
      </c>
      <c r="R870" s="94">
        <f t="shared" ca="1" si="240"/>
        <v>2.983081948111439</v>
      </c>
      <c r="S870" s="94">
        <f t="shared" ca="1" si="241"/>
        <v>2.9830819481114386</v>
      </c>
      <c r="T870" s="4">
        <f t="shared" ca="1" si="242"/>
        <v>8.9805929150283176E-11</v>
      </c>
      <c r="U870" s="46">
        <f t="shared" ca="1" si="243"/>
        <v>1382.8624313365897</v>
      </c>
      <c r="V870" s="4">
        <f t="shared" ca="1" si="244"/>
        <v>4.1631188044239E-8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0.14770170510479999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233</v>
      </c>
      <c r="M871" s="7">
        <f t="shared" ref="M871:M934" ca="1" si="254">MAX(Set2MinTP-(L871+Set2Regain), 0)</f>
        <v>767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2.5256203850231054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25.256203850231056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23.06124989151396</v>
      </c>
      <c r="R871" s="94">
        <f t="shared" ref="R871:R934" ca="1" si="259">(P871+Q871)/20</f>
        <v>2.4158726870872504</v>
      </c>
      <c r="S871" s="94">
        <f t="shared" ref="S871:S934" ca="1" si="260">R871*Set2ConserveTP + O871*(1-Set2ConserveTP)</f>
        <v>2.5256203850231054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1434.2398284809851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17188.093576470743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0.14770170510479999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220</v>
      </c>
      <c r="M872" s="7">
        <f t="shared" ca="1" si="254"/>
        <v>780</v>
      </c>
      <c r="N872" s="44">
        <f t="shared" ca="1" si="255"/>
        <v>10</v>
      </c>
      <c r="O872" s="94">
        <f t="shared" ca="1" si="256"/>
        <v>2.5256203850231054</v>
      </c>
      <c r="P872" s="94">
        <f t="shared" ca="1" si="257"/>
        <v>25.256203850231056</v>
      </c>
      <c r="Q872" s="94">
        <f t="shared" ca="1" si="258"/>
        <v>25.256203850231056</v>
      </c>
      <c r="R872" s="94">
        <f t="shared" ca="1" si="259"/>
        <v>2.5256203850231058</v>
      </c>
      <c r="S872" s="94">
        <f t="shared" ca="1" si="260"/>
        <v>2.5256203850231054</v>
      </c>
      <c r="T872" s="4">
        <f t="shared" ca="1" si="261"/>
        <v>0</v>
      </c>
      <c r="U872" s="46">
        <f t="shared" ca="1" si="262"/>
        <v>1421.2398284809851</v>
      </c>
      <c r="V872" s="4">
        <f t="shared" ca="1" si="263"/>
        <v>0</v>
      </c>
      <c r="W872" s="13">
        <f t="shared" ca="1" si="264"/>
        <v>15287.85472024143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0.14770170510479999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207</v>
      </c>
      <c r="M873" s="7">
        <f t="shared" ca="1" si="254"/>
        <v>793</v>
      </c>
      <c r="N873" s="44">
        <f t="shared" ca="1" si="255"/>
        <v>10</v>
      </c>
      <c r="O873" s="94">
        <f t="shared" ca="1" si="256"/>
        <v>2.5256203850231054</v>
      </c>
      <c r="P873" s="94">
        <f t="shared" ca="1" si="257"/>
        <v>25.256203850231056</v>
      </c>
      <c r="Q873" s="94">
        <f t="shared" ca="1" si="258"/>
        <v>25.256203850231056</v>
      </c>
      <c r="R873" s="94">
        <f t="shared" ca="1" si="259"/>
        <v>2.5256203850231058</v>
      </c>
      <c r="S873" s="94">
        <f t="shared" ca="1" si="260"/>
        <v>2.5256203850231054</v>
      </c>
      <c r="T873" s="4">
        <f t="shared" ca="1" si="261"/>
        <v>0</v>
      </c>
      <c r="U873" s="46">
        <f t="shared" ca="1" si="262"/>
        <v>1408.2398284809851</v>
      </c>
      <c r="V873" s="4">
        <f t="shared" ca="1" si="263"/>
        <v>0</v>
      </c>
      <c r="W873" s="13">
        <f t="shared" ca="1" si="264"/>
        <v>13387.615864012118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0.14770170510479999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0.13343970931253238</v>
      </c>
      <c r="L874" s="13">
        <f t="shared" ca="1" si="253"/>
        <v>194</v>
      </c>
      <c r="M874" s="7">
        <f t="shared" ca="1" si="254"/>
        <v>806</v>
      </c>
      <c r="N874" s="44">
        <f t="shared" ca="1" si="255"/>
        <v>10</v>
      </c>
      <c r="O874" s="94">
        <f t="shared" ca="1" si="256"/>
        <v>2.5256203850231054</v>
      </c>
      <c r="P874" s="94">
        <f t="shared" ca="1" si="257"/>
        <v>25.256203850231056</v>
      </c>
      <c r="Q874" s="94">
        <f t="shared" ca="1" si="258"/>
        <v>25.256203850231056</v>
      </c>
      <c r="R874" s="94">
        <f t="shared" ca="1" si="259"/>
        <v>2.5256203850231058</v>
      </c>
      <c r="S874" s="94">
        <f t="shared" ca="1" si="260"/>
        <v>2.5256203850231054</v>
      </c>
      <c r="T874" s="4">
        <f t="shared" ca="1" si="261"/>
        <v>0.33701805001128926</v>
      </c>
      <c r="U874" s="46">
        <f t="shared" ca="1" si="262"/>
        <v>1395.2398284809851</v>
      </c>
      <c r="V874" s="4">
        <f t="shared" ca="1" si="263"/>
        <v>186.18039713377019</v>
      </c>
      <c r="W874" s="13">
        <f t="shared" ca="1" si="264"/>
        <v>11487.377007782805</v>
      </c>
      <c r="X874" s="4">
        <f t="shared" ca="1" si="265"/>
        <v>1532.8722486820054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0.14770170510479999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5.3915034065669699E-3</v>
      </c>
      <c r="L875" s="13">
        <f t="shared" ca="1" si="253"/>
        <v>181</v>
      </c>
      <c r="M875" s="7">
        <f t="shared" ca="1" si="254"/>
        <v>819</v>
      </c>
      <c r="N875" s="44">
        <f t="shared" ca="1" si="255"/>
        <v>10</v>
      </c>
      <c r="O875" s="94">
        <f t="shared" ca="1" si="256"/>
        <v>2.5256203850231054</v>
      </c>
      <c r="P875" s="94">
        <f t="shared" ca="1" si="257"/>
        <v>25.256203850231056</v>
      </c>
      <c r="Q875" s="94">
        <f t="shared" ca="1" si="258"/>
        <v>25.256203850231056</v>
      </c>
      <c r="R875" s="94">
        <f t="shared" ca="1" si="259"/>
        <v>2.5256203850231058</v>
      </c>
      <c r="S875" s="94">
        <f t="shared" ca="1" si="260"/>
        <v>2.5256203850231054</v>
      </c>
      <c r="T875" s="4">
        <f t="shared" ca="1" si="261"/>
        <v>1.3616890909547055E-2</v>
      </c>
      <c r="U875" s="46">
        <f t="shared" ca="1" si="262"/>
        <v>1382.2398284809851</v>
      </c>
      <c r="V875" s="4">
        <f t="shared" ca="1" si="263"/>
        <v>7.4523507439477754</v>
      </c>
      <c r="W875" s="13">
        <f t="shared" ca="1" si="264"/>
        <v>9587.1381515534904</v>
      </c>
      <c r="X875" s="4">
        <f t="shared" ca="1" si="265"/>
        <v>51.689088003328806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0.14770170510479999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8.1689445554045071E-5</v>
      </c>
      <c r="L876" s="13">
        <f t="shared" ca="1" si="253"/>
        <v>168</v>
      </c>
      <c r="M876" s="7">
        <f t="shared" ca="1" si="254"/>
        <v>832</v>
      </c>
      <c r="N876" s="44">
        <f t="shared" ca="1" si="255"/>
        <v>10</v>
      </c>
      <c r="O876" s="94">
        <f t="shared" ca="1" si="256"/>
        <v>2.5256203850231054</v>
      </c>
      <c r="P876" s="94">
        <f t="shared" ca="1" si="257"/>
        <v>25.256203850231056</v>
      </c>
      <c r="Q876" s="94">
        <f t="shared" ca="1" si="258"/>
        <v>25.256203850231056</v>
      </c>
      <c r="R876" s="94">
        <f t="shared" ca="1" si="259"/>
        <v>2.5256203850231058</v>
      </c>
      <c r="S876" s="94">
        <f t="shared" ca="1" si="260"/>
        <v>2.5256203850231054</v>
      </c>
      <c r="T876" s="4">
        <f t="shared" ca="1" si="261"/>
        <v>2.0631652893253133E-4</v>
      </c>
      <c r="U876" s="46">
        <f t="shared" ca="1" si="262"/>
        <v>1369.2398284809851</v>
      </c>
      <c r="V876" s="4">
        <f t="shared" ca="1" si="263"/>
        <v>0.11185244241912745</v>
      </c>
      <c r="W876" s="13">
        <f t="shared" ca="1" si="264"/>
        <v>7686.8992953241768</v>
      </c>
      <c r="X876" s="4">
        <f t="shared" ca="1" si="265"/>
        <v>0.62793854146481176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0.14770170510479999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5.5009727645821645E-7</v>
      </c>
      <c r="L877" s="13">
        <f t="shared" ca="1" si="253"/>
        <v>155</v>
      </c>
      <c r="M877" s="7">
        <f t="shared" ca="1" si="254"/>
        <v>845</v>
      </c>
      <c r="N877" s="44">
        <f t="shared" ca="1" si="255"/>
        <v>11</v>
      </c>
      <c r="O877" s="94">
        <f t="shared" ca="1" si="256"/>
        <v>2.762784528735815</v>
      </c>
      <c r="P877" s="94">
        <f t="shared" ca="1" si="257"/>
        <v>26.204860425081897</v>
      </c>
      <c r="Q877" s="94">
        <f t="shared" ca="1" si="258"/>
        <v>25.256203850231056</v>
      </c>
      <c r="R877" s="94">
        <f t="shared" ca="1" si="259"/>
        <v>2.5730532137656477</v>
      </c>
      <c r="S877" s="94">
        <f t="shared" ca="1" si="260"/>
        <v>2.762784528735815</v>
      </c>
      <c r="T877" s="4">
        <f t="shared" ca="1" si="261"/>
        <v>1.519800244698469E-6</v>
      </c>
      <c r="U877" s="46">
        <f t="shared" ca="1" si="262"/>
        <v>1450.3993657201947</v>
      </c>
      <c r="V877" s="4">
        <f t="shared" ca="1" si="263"/>
        <v>7.9786074085940373E-4</v>
      </c>
      <c r="W877" s="13">
        <f t="shared" ca="1" si="264"/>
        <v>5786.6604390948632</v>
      </c>
      <c r="X877" s="4">
        <f t="shared" ca="1" si="265"/>
        <v>3.1832261473345911E-3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0.14770170510479999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1.3891345365106491E-9</v>
      </c>
      <c r="L878" s="13">
        <f t="shared" ca="1" si="253"/>
        <v>142</v>
      </c>
      <c r="M878" s="7">
        <f t="shared" ca="1" si="254"/>
        <v>858</v>
      </c>
      <c r="N878" s="44">
        <f t="shared" ca="1" si="255"/>
        <v>11</v>
      </c>
      <c r="O878" s="94">
        <f t="shared" ca="1" si="256"/>
        <v>2.762784528735815</v>
      </c>
      <c r="P878" s="94">
        <f t="shared" ca="1" si="257"/>
        <v>27.627845287358145</v>
      </c>
      <c r="Q878" s="94">
        <f t="shared" ca="1" si="258"/>
        <v>26.916352856220023</v>
      </c>
      <c r="R878" s="94">
        <f t="shared" ca="1" si="259"/>
        <v>2.7272099071789087</v>
      </c>
      <c r="S878" s="94">
        <f t="shared" ca="1" si="260"/>
        <v>2.762784528735815</v>
      </c>
      <c r="T878" s="4">
        <f t="shared" ca="1" si="261"/>
        <v>3.8378794058042186E-9</v>
      </c>
      <c r="U878" s="46">
        <f t="shared" ca="1" si="262"/>
        <v>1437.3993657201947</v>
      </c>
      <c r="V878" s="4">
        <f t="shared" ca="1" si="263"/>
        <v>1.9967411016804239E-6</v>
      </c>
      <c r="W878" s="13">
        <f t="shared" ca="1" si="264"/>
        <v>3886.4215828655497</v>
      </c>
      <c r="X878" s="4">
        <f t="shared" ca="1" si="265"/>
        <v>5.3987624441989185E-6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0.14770170510479999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162</v>
      </c>
      <c r="M879" s="7">
        <f t="shared" ca="1" si="254"/>
        <v>838</v>
      </c>
      <c r="N879" s="44">
        <f t="shared" ca="1" si="255"/>
        <v>10</v>
      </c>
      <c r="O879" s="94">
        <f t="shared" ca="1" si="256"/>
        <v>2.5256203850231054</v>
      </c>
      <c r="P879" s="94">
        <f t="shared" ca="1" si="257"/>
        <v>25.256203850231056</v>
      </c>
      <c r="Q879" s="94">
        <f t="shared" ca="1" si="258"/>
        <v>25.256203850231056</v>
      </c>
      <c r="R879" s="94">
        <f t="shared" ca="1" si="259"/>
        <v>2.5256203850231058</v>
      </c>
      <c r="S879" s="94">
        <f t="shared" ca="1" si="260"/>
        <v>2.5256203850231054</v>
      </c>
      <c r="T879" s="4">
        <f t="shared" ca="1" si="261"/>
        <v>0</v>
      </c>
      <c r="U879" s="46">
        <f t="shared" ca="1" si="262"/>
        <v>1363.2398284809851</v>
      </c>
      <c r="V879" s="4">
        <f t="shared" ca="1" si="263"/>
        <v>0</v>
      </c>
      <c r="W879" s="13">
        <f t="shared" ca="1" si="264"/>
        <v>15771.982506703302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0.14770170510479999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149</v>
      </c>
      <c r="M880" s="7">
        <f t="shared" ca="1" si="254"/>
        <v>851</v>
      </c>
      <c r="N880" s="44">
        <f t="shared" ca="1" si="255"/>
        <v>11</v>
      </c>
      <c r="O880" s="94">
        <f t="shared" ca="1" si="256"/>
        <v>2.762784528735815</v>
      </c>
      <c r="P880" s="94">
        <f t="shared" ca="1" si="257"/>
        <v>27.627845287358145</v>
      </c>
      <c r="Q880" s="94">
        <f t="shared" ca="1" si="258"/>
        <v>25.256203850231056</v>
      </c>
      <c r="R880" s="94">
        <f t="shared" ca="1" si="259"/>
        <v>2.64420245687946</v>
      </c>
      <c r="S880" s="94">
        <f t="shared" ca="1" si="260"/>
        <v>2.762784528735815</v>
      </c>
      <c r="T880" s="4">
        <f t="shared" ca="1" si="261"/>
        <v>0</v>
      </c>
      <c r="U880" s="46">
        <f t="shared" ca="1" si="262"/>
        <v>1444.3993657201947</v>
      </c>
      <c r="V880" s="4">
        <f t="shared" ca="1" si="263"/>
        <v>0</v>
      </c>
      <c r="W880" s="13">
        <f t="shared" ca="1" si="264"/>
        <v>13871.743650473989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0.14770170510479999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136</v>
      </c>
      <c r="M881" s="7">
        <f t="shared" ca="1" si="254"/>
        <v>864</v>
      </c>
      <c r="N881" s="44">
        <f t="shared" ca="1" si="255"/>
        <v>11</v>
      </c>
      <c r="O881" s="94">
        <f t="shared" ca="1" si="256"/>
        <v>2.762784528735815</v>
      </c>
      <c r="P881" s="94">
        <f t="shared" ca="1" si="257"/>
        <v>27.627845287358145</v>
      </c>
      <c r="Q881" s="94">
        <f t="shared" ca="1" si="258"/>
        <v>27.627845287358145</v>
      </c>
      <c r="R881" s="94">
        <f t="shared" ca="1" si="259"/>
        <v>2.7627845287358146</v>
      </c>
      <c r="S881" s="94">
        <f t="shared" ca="1" si="260"/>
        <v>2.762784528735815</v>
      </c>
      <c r="T881" s="4">
        <f t="shared" ca="1" si="261"/>
        <v>0</v>
      </c>
      <c r="U881" s="46">
        <f t="shared" ca="1" si="262"/>
        <v>1431.3993657201947</v>
      </c>
      <c r="V881" s="4">
        <f t="shared" ca="1" si="263"/>
        <v>0</v>
      </c>
      <c r="W881" s="13">
        <f t="shared" ca="1" si="264"/>
        <v>11971.504794244674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0.14770170510479999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1.3478758516417425E-3</v>
      </c>
      <c r="L882" s="13">
        <f t="shared" ca="1" si="253"/>
        <v>123</v>
      </c>
      <c r="M882" s="7">
        <f t="shared" ca="1" si="254"/>
        <v>877</v>
      </c>
      <c r="N882" s="44">
        <f t="shared" ca="1" si="255"/>
        <v>11</v>
      </c>
      <c r="O882" s="94">
        <f t="shared" ca="1" si="256"/>
        <v>2.762784528735815</v>
      </c>
      <c r="P882" s="94">
        <f t="shared" ca="1" si="257"/>
        <v>27.627845287358145</v>
      </c>
      <c r="Q882" s="94">
        <f t="shared" ca="1" si="258"/>
        <v>27.627845287358145</v>
      </c>
      <c r="R882" s="94">
        <f t="shared" ca="1" si="259"/>
        <v>2.7627845287358146</v>
      </c>
      <c r="S882" s="94">
        <f t="shared" ca="1" si="260"/>
        <v>2.762784528735815</v>
      </c>
      <c r="T882" s="4">
        <f t="shared" ca="1" si="261"/>
        <v>3.7238905495724168E-3</v>
      </c>
      <c r="U882" s="46">
        <f t="shared" ca="1" si="262"/>
        <v>1418.3993657201947</v>
      </c>
      <c r="V882" s="4">
        <f t="shared" ca="1" si="263"/>
        <v>1.9118262530382149</v>
      </c>
      <c r="W882" s="13">
        <f t="shared" ca="1" si="264"/>
        <v>10071.265938015362</v>
      </c>
      <c r="X882" s="4">
        <f t="shared" ca="1" si="265"/>
        <v>13.574816153312929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0.14770170510479999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5.4459630369363385E-5</v>
      </c>
      <c r="L883" s="13">
        <f t="shared" ca="1" si="253"/>
        <v>110</v>
      </c>
      <c r="M883" s="7">
        <f t="shared" ca="1" si="254"/>
        <v>890</v>
      </c>
      <c r="N883" s="44">
        <f t="shared" ca="1" si="255"/>
        <v>11</v>
      </c>
      <c r="O883" s="94">
        <f t="shared" ca="1" si="256"/>
        <v>2.762784528735815</v>
      </c>
      <c r="P883" s="94">
        <f t="shared" ca="1" si="257"/>
        <v>27.627845287358145</v>
      </c>
      <c r="Q883" s="94">
        <f t="shared" ca="1" si="258"/>
        <v>27.627845287358145</v>
      </c>
      <c r="R883" s="94">
        <f t="shared" ca="1" si="259"/>
        <v>2.7627845287358146</v>
      </c>
      <c r="S883" s="94">
        <f t="shared" ca="1" si="260"/>
        <v>2.762784528735815</v>
      </c>
      <c r="T883" s="4">
        <f t="shared" ca="1" si="261"/>
        <v>1.5046022422514829E-4</v>
      </c>
      <c r="U883" s="46">
        <f t="shared" ca="1" si="262"/>
        <v>1405.3993657201947</v>
      </c>
      <c r="V883" s="4">
        <f t="shared" ca="1" si="263"/>
        <v>7.6537529978459556E-2</v>
      </c>
      <c r="W883" s="13">
        <f t="shared" ca="1" si="264"/>
        <v>8171.0270817860483</v>
      </c>
      <c r="X883" s="4">
        <f t="shared" ca="1" si="265"/>
        <v>0.44499111461212615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0.14770170510479999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8.2514591468732473E-7</v>
      </c>
      <c r="L884" s="13">
        <f t="shared" ca="1" si="253"/>
        <v>97</v>
      </c>
      <c r="M884" s="7">
        <f t="shared" ca="1" si="254"/>
        <v>903</v>
      </c>
      <c r="N884" s="44">
        <f t="shared" ca="1" si="255"/>
        <v>11</v>
      </c>
      <c r="O884" s="94">
        <f t="shared" ca="1" si="256"/>
        <v>2.762784528735815</v>
      </c>
      <c r="P884" s="94">
        <f t="shared" ca="1" si="257"/>
        <v>27.627845287358145</v>
      </c>
      <c r="Q884" s="94">
        <f t="shared" ca="1" si="258"/>
        <v>27.627845287358145</v>
      </c>
      <c r="R884" s="94">
        <f t="shared" ca="1" si="259"/>
        <v>2.7627845287358146</v>
      </c>
      <c r="S884" s="94">
        <f t="shared" ca="1" si="260"/>
        <v>2.762784528735815</v>
      </c>
      <c r="T884" s="4">
        <f t="shared" ca="1" si="261"/>
        <v>2.2797003670477033E-6</v>
      </c>
      <c r="U884" s="46">
        <f t="shared" ca="1" si="262"/>
        <v>1392.3993657201947</v>
      </c>
      <c r="V884" s="4">
        <f t="shared" ca="1" si="263"/>
        <v>1.1489326482372409E-3</v>
      </c>
      <c r="W884" s="13">
        <f t="shared" ca="1" si="264"/>
        <v>6270.7882255567347</v>
      </c>
      <c r="X884" s="4">
        <f t="shared" ca="1" si="265"/>
        <v>5.1743152861875178E-3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0.14770170510479999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5.5565381460425956E-9</v>
      </c>
      <c r="L885" s="13">
        <f t="shared" ca="1" si="253"/>
        <v>84</v>
      </c>
      <c r="M885" s="7">
        <f t="shared" ca="1" si="254"/>
        <v>916</v>
      </c>
      <c r="N885" s="44">
        <f t="shared" ca="1" si="255"/>
        <v>11</v>
      </c>
      <c r="O885" s="94">
        <f t="shared" ca="1" si="256"/>
        <v>2.762784528735815</v>
      </c>
      <c r="P885" s="94">
        <f t="shared" ca="1" si="257"/>
        <v>27.627845287358145</v>
      </c>
      <c r="Q885" s="94">
        <f t="shared" ca="1" si="258"/>
        <v>27.627845287358145</v>
      </c>
      <c r="R885" s="94">
        <f t="shared" ca="1" si="259"/>
        <v>2.7627845287358146</v>
      </c>
      <c r="S885" s="94">
        <f t="shared" ca="1" si="260"/>
        <v>2.762784528735815</v>
      </c>
      <c r="T885" s="4">
        <f t="shared" ca="1" si="261"/>
        <v>1.5351517623216871E-8</v>
      </c>
      <c r="U885" s="46">
        <f t="shared" ca="1" si="262"/>
        <v>1379.3993657201947</v>
      </c>
      <c r="V885" s="4">
        <f t="shared" ca="1" si="263"/>
        <v>7.6646851942512231E-6</v>
      </c>
      <c r="W885" s="13">
        <f t="shared" ca="1" si="264"/>
        <v>4370.5493693274211</v>
      </c>
      <c r="X885" s="4">
        <f t="shared" ca="1" si="265"/>
        <v>2.4285124289830224E-5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0.14770170510479999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1.4031661984956063E-11</v>
      </c>
      <c r="L886" s="13">
        <f t="shared" ca="1" si="253"/>
        <v>71</v>
      </c>
      <c r="M886" s="7">
        <f t="shared" ca="1" si="254"/>
        <v>929</v>
      </c>
      <c r="N886" s="44">
        <f t="shared" ca="1" si="255"/>
        <v>12</v>
      </c>
      <c r="O886" s="94">
        <f t="shared" ca="1" si="256"/>
        <v>2.9830819481114386</v>
      </c>
      <c r="P886" s="94">
        <f t="shared" ca="1" si="257"/>
        <v>28.509034964860639</v>
      </c>
      <c r="Q886" s="94">
        <f t="shared" ca="1" si="258"/>
        <v>27.627845287358145</v>
      </c>
      <c r="R886" s="94">
        <f t="shared" ca="1" si="259"/>
        <v>2.8068440126109393</v>
      </c>
      <c r="S886" s="94">
        <f t="shared" ca="1" si="260"/>
        <v>2.9830819481114386</v>
      </c>
      <c r="T886" s="4">
        <f t="shared" ca="1" si="261"/>
        <v>4.185759756932395E-11</v>
      </c>
      <c r="U886" s="46">
        <f t="shared" ca="1" si="262"/>
        <v>1453.8624313365897</v>
      </c>
      <c r="V886" s="4">
        <f t="shared" ca="1" si="263"/>
        <v>2.0400106209141419E-8</v>
      </c>
      <c r="W886" s="13">
        <f t="shared" ca="1" si="264"/>
        <v>2470.3105130981075</v>
      </c>
      <c r="X886" s="4">
        <f t="shared" ca="1" si="265"/>
        <v>3.4662562117676021E-8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0.14770170510479999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162</v>
      </c>
      <c r="M887" s="7">
        <f t="shared" ca="1" si="254"/>
        <v>838</v>
      </c>
      <c r="N887" s="44">
        <f t="shared" ca="1" si="255"/>
        <v>10</v>
      </c>
      <c r="O887" s="94">
        <f t="shared" ca="1" si="256"/>
        <v>2.5256203850231054</v>
      </c>
      <c r="P887" s="94">
        <f t="shared" ca="1" si="257"/>
        <v>25.256203850231056</v>
      </c>
      <c r="Q887" s="94">
        <f t="shared" ca="1" si="258"/>
        <v>25.256203850231056</v>
      </c>
      <c r="R887" s="94">
        <f t="shared" ca="1" si="259"/>
        <v>2.5256203850231058</v>
      </c>
      <c r="S887" s="94">
        <f t="shared" ca="1" si="260"/>
        <v>2.5256203850231054</v>
      </c>
      <c r="T887" s="4">
        <f t="shared" ca="1" si="261"/>
        <v>0</v>
      </c>
      <c r="U887" s="46">
        <f t="shared" ca="1" si="262"/>
        <v>1363.2398284809851</v>
      </c>
      <c r="V887" s="4">
        <f t="shared" ca="1" si="263"/>
        <v>0</v>
      </c>
      <c r="W887" s="13">
        <f t="shared" ca="1" si="264"/>
        <v>14717.783063372635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0.14770170510479999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149</v>
      </c>
      <c r="M888" s="7">
        <f t="shared" ca="1" si="254"/>
        <v>851</v>
      </c>
      <c r="N888" s="44">
        <f t="shared" ca="1" si="255"/>
        <v>11</v>
      </c>
      <c r="O888" s="94">
        <f t="shared" ca="1" si="256"/>
        <v>2.762784528735815</v>
      </c>
      <c r="P888" s="94">
        <f t="shared" ca="1" si="257"/>
        <v>27.627845287358145</v>
      </c>
      <c r="Q888" s="94">
        <f t="shared" ca="1" si="258"/>
        <v>25.256203850231056</v>
      </c>
      <c r="R888" s="94">
        <f t="shared" ca="1" si="259"/>
        <v>2.64420245687946</v>
      </c>
      <c r="S888" s="94">
        <f t="shared" ca="1" si="260"/>
        <v>2.762784528735815</v>
      </c>
      <c r="T888" s="4">
        <f t="shared" ca="1" si="261"/>
        <v>0</v>
      </c>
      <c r="U888" s="46">
        <f t="shared" ca="1" si="262"/>
        <v>1444.3993657201947</v>
      </c>
      <c r="V888" s="4">
        <f t="shared" ca="1" si="263"/>
        <v>0</v>
      </c>
      <c r="W888" s="13">
        <f t="shared" ca="1" si="264"/>
        <v>12817.544207143323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0.14770170510479999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136</v>
      </c>
      <c r="M889" s="7">
        <f t="shared" ca="1" si="254"/>
        <v>864</v>
      </c>
      <c r="N889" s="44">
        <f t="shared" ca="1" si="255"/>
        <v>11</v>
      </c>
      <c r="O889" s="94">
        <f t="shared" ca="1" si="256"/>
        <v>2.762784528735815</v>
      </c>
      <c r="P889" s="94">
        <f t="shared" ca="1" si="257"/>
        <v>27.627845287358145</v>
      </c>
      <c r="Q889" s="94">
        <f t="shared" ca="1" si="258"/>
        <v>27.627845287358145</v>
      </c>
      <c r="R889" s="94">
        <f t="shared" ca="1" si="259"/>
        <v>2.7627845287358146</v>
      </c>
      <c r="S889" s="94">
        <f t="shared" ca="1" si="260"/>
        <v>2.762784528735815</v>
      </c>
      <c r="T889" s="4">
        <f t="shared" ca="1" si="261"/>
        <v>0</v>
      </c>
      <c r="U889" s="46">
        <f t="shared" ca="1" si="262"/>
        <v>1431.3993657201947</v>
      </c>
      <c r="V889" s="4">
        <f t="shared" ca="1" si="263"/>
        <v>0</v>
      </c>
      <c r="W889" s="13">
        <f t="shared" ca="1" si="264"/>
        <v>10917.305350914008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0.14770170510479999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7.0231425953964409E-3</v>
      </c>
      <c r="L890" s="13">
        <f t="shared" ca="1" si="253"/>
        <v>123</v>
      </c>
      <c r="M890" s="7">
        <f t="shared" ca="1" si="254"/>
        <v>877</v>
      </c>
      <c r="N890" s="44">
        <f t="shared" ca="1" si="255"/>
        <v>11</v>
      </c>
      <c r="O890" s="94">
        <f t="shared" ca="1" si="256"/>
        <v>2.762784528735815</v>
      </c>
      <c r="P890" s="94">
        <f t="shared" ca="1" si="257"/>
        <v>27.627845287358145</v>
      </c>
      <c r="Q890" s="94">
        <f t="shared" ca="1" si="258"/>
        <v>27.627845287358145</v>
      </c>
      <c r="R890" s="94">
        <f t="shared" ca="1" si="259"/>
        <v>2.7627845287358146</v>
      </c>
      <c r="S890" s="94">
        <f t="shared" ca="1" si="260"/>
        <v>2.762784528735815</v>
      </c>
      <c r="T890" s="4">
        <f t="shared" ca="1" si="261"/>
        <v>1.9403429705666785E-2</v>
      </c>
      <c r="U890" s="46">
        <f t="shared" ca="1" si="262"/>
        <v>1418.3993657201947</v>
      </c>
      <c r="V890" s="4">
        <f t="shared" ca="1" si="263"/>
        <v>9.9616210026727945</v>
      </c>
      <c r="W890" s="13">
        <f t="shared" ca="1" si="264"/>
        <v>9017.0664946846955</v>
      </c>
      <c r="X890" s="4">
        <f t="shared" ca="1" si="265"/>
        <v>63.32814378434216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0.14770170510479999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2.8376333718773528E-4</v>
      </c>
      <c r="L891" s="13">
        <f t="shared" ca="1" si="253"/>
        <v>110</v>
      </c>
      <c r="M891" s="7">
        <f t="shared" ca="1" si="254"/>
        <v>890</v>
      </c>
      <c r="N891" s="44">
        <f t="shared" ca="1" si="255"/>
        <v>11</v>
      </c>
      <c r="O891" s="94">
        <f t="shared" ca="1" si="256"/>
        <v>2.762784528735815</v>
      </c>
      <c r="P891" s="94">
        <f t="shared" ca="1" si="257"/>
        <v>27.627845287358145</v>
      </c>
      <c r="Q891" s="94">
        <f t="shared" ca="1" si="258"/>
        <v>27.627845287358145</v>
      </c>
      <c r="R891" s="94">
        <f t="shared" ca="1" si="259"/>
        <v>2.7627845287358146</v>
      </c>
      <c r="S891" s="94">
        <f t="shared" ca="1" si="260"/>
        <v>2.762784528735815</v>
      </c>
      <c r="T891" s="4">
        <f t="shared" ca="1" si="261"/>
        <v>7.8397695780471936E-4</v>
      </c>
      <c r="U891" s="46">
        <f t="shared" ca="1" si="262"/>
        <v>1405.3993657201947</v>
      </c>
      <c r="V891" s="4">
        <f t="shared" ca="1" si="263"/>
        <v>0.39880081409828894</v>
      </c>
      <c r="W891" s="13">
        <f t="shared" ca="1" si="264"/>
        <v>7116.8276384553828</v>
      </c>
      <c r="X891" s="4">
        <f t="shared" ca="1" si="265"/>
        <v>2.0194947608780085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0.14770170510479999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4.299444502844478E-6</v>
      </c>
      <c r="L892" s="13">
        <f t="shared" ca="1" si="253"/>
        <v>97</v>
      </c>
      <c r="M892" s="7">
        <f t="shared" ca="1" si="254"/>
        <v>903</v>
      </c>
      <c r="N892" s="44">
        <f t="shared" ca="1" si="255"/>
        <v>11</v>
      </c>
      <c r="O892" s="94">
        <f t="shared" ca="1" si="256"/>
        <v>2.762784528735815</v>
      </c>
      <c r="P892" s="94">
        <f t="shared" ca="1" si="257"/>
        <v>27.627845287358145</v>
      </c>
      <c r="Q892" s="94">
        <f t="shared" ca="1" si="258"/>
        <v>27.627845287358145</v>
      </c>
      <c r="R892" s="94">
        <f t="shared" ca="1" si="259"/>
        <v>2.7627845287358146</v>
      </c>
      <c r="S892" s="94">
        <f t="shared" ca="1" si="260"/>
        <v>2.762784528735815</v>
      </c>
      <c r="T892" s="4">
        <f t="shared" ca="1" si="261"/>
        <v>1.1878438754616972E-5</v>
      </c>
      <c r="U892" s="46">
        <f t="shared" ca="1" si="262"/>
        <v>1392.3993657201947</v>
      </c>
      <c r="V892" s="4">
        <f t="shared" ca="1" si="263"/>
        <v>5.9865437987098296E-3</v>
      </c>
      <c r="W892" s="13">
        <f t="shared" ca="1" si="264"/>
        <v>5216.5887822260693</v>
      </c>
      <c r="X892" s="4">
        <f t="shared" ca="1" si="265"/>
        <v>2.2428433963342043E-2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0.14770170510479999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2.8952488234642973E-8</v>
      </c>
      <c r="L893" s="13">
        <f t="shared" ca="1" si="253"/>
        <v>84</v>
      </c>
      <c r="M893" s="7">
        <f t="shared" ca="1" si="254"/>
        <v>916</v>
      </c>
      <c r="N893" s="44">
        <f t="shared" ca="1" si="255"/>
        <v>11</v>
      </c>
      <c r="O893" s="94">
        <f t="shared" ca="1" si="256"/>
        <v>2.762784528735815</v>
      </c>
      <c r="P893" s="94">
        <f t="shared" ca="1" si="257"/>
        <v>27.627845287358145</v>
      </c>
      <c r="Q893" s="94">
        <f t="shared" ca="1" si="258"/>
        <v>27.627845287358145</v>
      </c>
      <c r="R893" s="94">
        <f t="shared" ca="1" si="259"/>
        <v>2.7627845287358146</v>
      </c>
      <c r="S893" s="94">
        <f t="shared" ca="1" si="260"/>
        <v>2.762784528735815</v>
      </c>
      <c r="T893" s="4">
        <f t="shared" ca="1" si="261"/>
        <v>7.998948656307732E-8</v>
      </c>
      <c r="U893" s="46">
        <f t="shared" ca="1" si="262"/>
        <v>1379.3993657201947</v>
      </c>
      <c r="V893" s="4">
        <f t="shared" ca="1" si="263"/>
        <v>3.9937043906887919E-5</v>
      </c>
      <c r="W893" s="13">
        <f t="shared" ca="1" si="264"/>
        <v>3316.3499259967557</v>
      </c>
      <c r="X893" s="4">
        <f t="shared" ca="1" si="265"/>
        <v>9.6016582214380165E-5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0.14770170510479999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7.3112344026876264E-11</v>
      </c>
      <c r="L894" s="13">
        <f t="shared" ca="1" si="253"/>
        <v>71</v>
      </c>
      <c r="M894" s="7">
        <f t="shared" ca="1" si="254"/>
        <v>929</v>
      </c>
      <c r="N894" s="44">
        <f t="shared" ca="1" si="255"/>
        <v>12</v>
      </c>
      <c r="O894" s="94">
        <f t="shared" ca="1" si="256"/>
        <v>2.9830819481114386</v>
      </c>
      <c r="P894" s="94">
        <f t="shared" ca="1" si="257"/>
        <v>28.509034964860639</v>
      </c>
      <c r="Q894" s="94">
        <f t="shared" ca="1" si="258"/>
        <v>27.627845287358145</v>
      </c>
      <c r="R894" s="94">
        <f t="shared" ca="1" si="259"/>
        <v>2.8068440126109393</v>
      </c>
      <c r="S894" s="94">
        <f t="shared" ca="1" si="260"/>
        <v>2.9830819481114386</v>
      </c>
      <c r="T894" s="4">
        <f t="shared" ca="1" si="261"/>
        <v>2.1810011365068776E-10</v>
      </c>
      <c r="U894" s="46">
        <f t="shared" ca="1" si="262"/>
        <v>1453.8624313365897</v>
      </c>
      <c r="V894" s="4">
        <f t="shared" ca="1" si="263"/>
        <v>1.0629529024763152E-7</v>
      </c>
      <c r="W894" s="13">
        <f t="shared" ca="1" si="264"/>
        <v>1416.1110697674419</v>
      </c>
      <c r="X894" s="4">
        <f t="shared" ca="1" si="265"/>
        <v>1.0353519971310498E-7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0.14770170510479999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2.762784528735815</v>
      </c>
      <c r="P895" s="94">
        <f t="shared" ca="1" si="257"/>
        <v>27.627845287358145</v>
      </c>
      <c r="Q895" s="94">
        <f t="shared" ca="1" si="258"/>
        <v>27.627845287358145</v>
      </c>
      <c r="R895" s="94">
        <f t="shared" ca="1" si="259"/>
        <v>2.7627845287358146</v>
      </c>
      <c r="S895" s="94">
        <f t="shared" ca="1" si="260"/>
        <v>2.762784528735815</v>
      </c>
      <c r="T895" s="4">
        <f t="shared" ca="1" si="261"/>
        <v>0</v>
      </c>
      <c r="U895" s="46">
        <f t="shared" ca="1" si="262"/>
        <v>1386.3993657201947</v>
      </c>
      <c r="V895" s="4">
        <f t="shared" ca="1" si="263"/>
        <v>0</v>
      </c>
      <c r="W895" s="13">
        <f t="shared" ca="1" si="264"/>
        <v>13301.671993605194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0.14770170510479999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2.762784528735815</v>
      </c>
      <c r="P896" s="94">
        <f t="shared" ca="1" si="257"/>
        <v>27.627845287358145</v>
      </c>
      <c r="Q896" s="94">
        <f t="shared" ca="1" si="258"/>
        <v>27.627845287358145</v>
      </c>
      <c r="R896" s="94">
        <f t="shared" ca="1" si="259"/>
        <v>2.7627845287358146</v>
      </c>
      <c r="S896" s="94">
        <f t="shared" ca="1" si="260"/>
        <v>2.762784528735815</v>
      </c>
      <c r="T896" s="4">
        <f t="shared" ca="1" si="261"/>
        <v>0</v>
      </c>
      <c r="U896" s="46">
        <f t="shared" ca="1" si="262"/>
        <v>1373.3993657201947</v>
      </c>
      <c r="V896" s="4">
        <f t="shared" ca="1" si="263"/>
        <v>0</v>
      </c>
      <c r="W896" s="13">
        <f t="shared" ca="1" si="264"/>
        <v>11401.433137375881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0.14770170510479999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12</v>
      </c>
      <c r="O897" s="94">
        <f t="shared" ca="1" si="256"/>
        <v>2.9830819481114386</v>
      </c>
      <c r="P897" s="94">
        <f t="shared" ca="1" si="257"/>
        <v>29.830819481114389</v>
      </c>
      <c r="Q897" s="94">
        <f t="shared" ca="1" si="258"/>
        <v>27.627845287358145</v>
      </c>
      <c r="R897" s="94">
        <f t="shared" ca="1" si="259"/>
        <v>2.8729332384236264</v>
      </c>
      <c r="S897" s="94">
        <f t="shared" ca="1" si="260"/>
        <v>2.9830819481114386</v>
      </c>
      <c r="T897" s="4">
        <f t="shared" ca="1" si="261"/>
        <v>0</v>
      </c>
      <c r="U897" s="46">
        <f t="shared" ca="1" si="262"/>
        <v>1447.8624313365897</v>
      </c>
      <c r="V897" s="4">
        <f t="shared" ca="1" si="263"/>
        <v>0</v>
      </c>
      <c r="W897" s="13">
        <f t="shared" ca="1" si="264"/>
        <v>9501.1942811465669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0.14770170510479999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7.0940834296933806E-5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12</v>
      </c>
      <c r="O898" s="94">
        <f t="shared" ca="1" si="256"/>
        <v>2.9830819481114386</v>
      </c>
      <c r="P898" s="94">
        <f t="shared" ca="1" si="257"/>
        <v>29.830819481114389</v>
      </c>
      <c r="Q898" s="94">
        <f t="shared" ca="1" si="258"/>
        <v>29.830819481114389</v>
      </c>
      <c r="R898" s="94">
        <f t="shared" ca="1" si="259"/>
        <v>2.983081948111439</v>
      </c>
      <c r="S898" s="94">
        <f t="shared" ca="1" si="260"/>
        <v>2.9830819481114386</v>
      </c>
      <c r="T898" s="4">
        <f t="shared" ca="1" si="261"/>
        <v>2.1162232217514807E-4</v>
      </c>
      <c r="U898" s="46">
        <f t="shared" ca="1" si="262"/>
        <v>1434.8624313365897</v>
      </c>
      <c r="V898" s="4">
        <f t="shared" ca="1" si="263"/>
        <v>0.10179033798034456</v>
      </c>
      <c r="W898" s="13">
        <f t="shared" ca="1" si="264"/>
        <v>7600.9554249172543</v>
      </c>
      <c r="X898" s="4">
        <f t="shared" ca="1" si="265"/>
        <v>0.53921811929743502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0.14770170510479999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2.8662963352296513E-6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12</v>
      </c>
      <c r="O899" s="94">
        <f t="shared" ca="1" si="256"/>
        <v>2.9830819481114386</v>
      </c>
      <c r="P899" s="94">
        <f t="shared" ca="1" si="257"/>
        <v>29.830819481114389</v>
      </c>
      <c r="Q899" s="94">
        <f t="shared" ca="1" si="258"/>
        <v>29.830819481114389</v>
      </c>
      <c r="R899" s="94">
        <f t="shared" ca="1" si="259"/>
        <v>2.983081948111439</v>
      </c>
      <c r="S899" s="94">
        <f t="shared" ca="1" si="260"/>
        <v>2.9830819481114386</v>
      </c>
      <c r="T899" s="4">
        <f t="shared" ca="1" si="261"/>
        <v>8.5503968555615452E-6</v>
      </c>
      <c r="U899" s="46">
        <f t="shared" ca="1" si="262"/>
        <v>1421.8624313365897</v>
      </c>
      <c r="V899" s="4">
        <f t="shared" ca="1" si="263"/>
        <v>4.0754790761407889E-3</v>
      </c>
      <c r="W899" s="13">
        <f t="shared" ca="1" si="264"/>
        <v>5700.7165686879407</v>
      </c>
      <c r="X899" s="4">
        <f t="shared" ca="1" si="265"/>
        <v>1.6339943009013196E-2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0.14770170510479999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4.3428732351964456E-8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12</v>
      </c>
      <c r="O900" s="94">
        <f t="shared" ca="1" si="256"/>
        <v>2.9830819481114386</v>
      </c>
      <c r="P900" s="94">
        <f t="shared" ca="1" si="257"/>
        <v>29.830819481114389</v>
      </c>
      <c r="Q900" s="94">
        <f t="shared" ca="1" si="258"/>
        <v>29.830819481114389</v>
      </c>
      <c r="R900" s="94">
        <f t="shared" ca="1" si="259"/>
        <v>2.983081948111439</v>
      </c>
      <c r="S900" s="94">
        <f t="shared" ca="1" si="260"/>
        <v>2.9830819481114386</v>
      </c>
      <c r="T900" s="4">
        <f t="shared" ca="1" si="261"/>
        <v>1.2955146750850839E-7</v>
      </c>
      <c r="U900" s="46">
        <f t="shared" ca="1" si="262"/>
        <v>1408.8624313365897</v>
      </c>
      <c r="V900" s="4">
        <f t="shared" ca="1" si="263"/>
        <v>6.1185109451254651E-5</v>
      </c>
      <c r="W900" s="13">
        <f t="shared" ca="1" si="264"/>
        <v>3800.4777124586271</v>
      </c>
      <c r="X900" s="4">
        <f t="shared" ca="1" si="265"/>
        <v>1.6504992938397184E-4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0.14770170510479999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2.92449376107505E-10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2.9830819481114386</v>
      </c>
      <c r="P901" s="94">
        <f t="shared" ca="1" si="257"/>
        <v>29.830819481114389</v>
      </c>
      <c r="Q901" s="94">
        <f t="shared" ca="1" si="258"/>
        <v>29.830819481114389</v>
      </c>
      <c r="R901" s="94">
        <f t="shared" ca="1" si="259"/>
        <v>2.983081948111439</v>
      </c>
      <c r="S901" s="94">
        <f t="shared" ca="1" si="260"/>
        <v>2.9830819481114386</v>
      </c>
      <c r="T901" s="4">
        <f t="shared" ca="1" si="261"/>
        <v>8.7240045460275082E-10</v>
      </c>
      <c r="U901" s="46">
        <f t="shared" ca="1" si="262"/>
        <v>1395.8624313365897</v>
      </c>
      <c r="V901" s="4">
        <f t="shared" ca="1" si="263"/>
        <v>4.0821909717629068E-7</v>
      </c>
      <c r="W901" s="13">
        <f t="shared" ca="1" si="264"/>
        <v>1900.2388562293136</v>
      </c>
      <c r="X901" s="4">
        <f t="shared" ca="1" si="265"/>
        <v>5.5572366795950168E-7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0.14770170510479999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7.3850852552400338E-13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2.9830819481114386</v>
      </c>
      <c r="P902" s="94">
        <f t="shared" ca="1" si="257"/>
        <v>29.830819481114389</v>
      </c>
      <c r="Q902" s="94">
        <f t="shared" ca="1" si="258"/>
        <v>29.830819481114389</v>
      </c>
      <c r="R902" s="94">
        <f t="shared" ca="1" si="259"/>
        <v>2.983081948111439</v>
      </c>
      <c r="S902" s="94">
        <f t="shared" ca="1" si="260"/>
        <v>2.9830819481114386</v>
      </c>
      <c r="T902" s="4">
        <f t="shared" ca="1" si="261"/>
        <v>2.2030314510170498E-12</v>
      </c>
      <c r="U902" s="46">
        <f t="shared" ca="1" si="262"/>
        <v>1382.8624313365897</v>
      </c>
      <c r="V902" s="4">
        <f t="shared" ca="1" si="263"/>
        <v>1.0212556951689231E-9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4.38804828E-3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233</v>
      </c>
      <c r="M903" s="7">
        <f t="shared" ca="1" si="254"/>
        <v>767</v>
      </c>
      <c r="N903" s="44">
        <f t="shared" ca="1" si="255"/>
        <v>10</v>
      </c>
      <c r="O903" s="94">
        <f t="shared" ca="1" si="256"/>
        <v>2.5256203850231054</v>
      </c>
      <c r="P903" s="94">
        <f t="shared" ca="1" si="257"/>
        <v>25.256203850231056</v>
      </c>
      <c r="Q903" s="94">
        <f t="shared" ca="1" si="258"/>
        <v>23.06124989151396</v>
      </c>
      <c r="R903" s="94">
        <f t="shared" ca="1" si="259"/>
        <v>2.4158726870872504</v>
      </c>
      <c r="S903" s="94">
        <f t="shared" ca="1" si="260"/>
        <v>2.5256203850231054</v>
      </c>
      <c r="T903" s="4">
        <f t="shared" ca="1" si="261"/>
        <v>0</v>
      </c>
      <c r="U903" s="46">
        <f t="shared" ca="1" si="262"/>
        <v>1434.2398284809851</v>
      </c>
      <c r="V903" s="4">
        <f t="shared" ca="1" si="263"/>
        <v>0</v>
      </c>
      <c r="W903" s="13">
        <f t="shared" ca="1" si="264"/>
        <v>17188.093576470743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4.38804828E-3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220</v>
      </c>
      <c r="M904" s="7">
        <f t="shared" ca="1" si="254"/>
        <v>780</v>
      </c>
      <c r="N904" s="44">
        <f t="shared" ca="1" si="255"/>
        <v>10</v>
      </c>
      <c r="O904" s="94">
        <f t="shared" ca="1" si="256"/>
        <v>2.5256203850231054</v>
      </c>
      <c r="P904" s="94">
        <f t="shared" ca="1" si="257"/>
        <v>25.256203850231056</v>
      </c>
      <c r="Q904" s="94">
        <f t="shared" ca="1" si="258"/>
        <v>25.256203850231056</v>
      </c>
      <c r="R904" s="94">
        <f t="shared" ca="1" si="259"/>
        <v>2.5256203850231058</v>
      </c>
      <c r="S904" s="94">
        <f t="shared" ca="1" si="260"/>
        <v>2.5256203850231054</v>
      </c>
      <c r="T904" s="4">
        <f t="shared" ca="1" si="261"/>
        <v>0</v>
      </c>
      <c r="U904" s="46">
        <f t="shared" ca="1" si="262"/>
        <v>1421.2398284809851</v>
      </c>
      <c r="V904" s="4">
        <f t="shared" ca="1" si="263"/>
        <v>0</v>
      </c>
      <c r="W904" s="13">
        <f t="shared" ca="1" si="264"/>
        <v>15287.85472024143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4.38804828E-3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3.9246973327215409E-3</v>
      </c>
      <c r="L905" s="13">
        <f t="shared" ca="1" si="253"/>
        <v>207</v>
      </c>
      <c r="M905" s="7">
        <f t="shared" ca="1" si="254"/>
        <v>793</v>
      </c>
      <c r="N905" s="44">
        <f t="shared" ca="1" si="255"/>
        <v>10</v>
      </c>
      <c r="O905" s="94">
        <f t="shared" ca="1" si="256"/>
        <v>2.5256203850231054</v>
      </c>
      <c r="P905" s="94">
        <f t="shared" ca="1" si="257"/>
        <v>25.256203850231056</v>
      </c>
      <c r="Q905" s="94">
        <f t="shared" ca="1" si="258"/>
        <v>25.256203850231056</v>
      </c>
      <c r="R905" s="94">
        <f t="shared" ca="1" si="259"/>
        <v>2.5256203850231058</v>
      </c>
      <c r="S905" s="94">
        <f t="shared" ca="1" si="260"/>
        <v>2.5256203850231054</v>
      </c>
      <c r="T905" s="4">
        <f t="shared" ca="1" si="261"/>
        <v>9.9122955885673335E-3</v>
      </c>
      <c r="U905" s="46">
        <f t="shared" ca="1" si="262"/>
        <v>1408.2398284809851</v>
      </c>
      <c r="V905" s="4">
        <f t="shared" ca="1" si="263"/>
        <v>5.5269150986715623</v>
      </c>
      <c r="W905" s="13">
        <f t="shared" ca="1" si="264"/>
        <v>13387.615864012118</v>
      </c>
      <c r="X905" s="4">
        <f t="shared" ca="1" si="265"/>
        <v>52.542340272988945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4.38804828E-3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1.9821703700613859E-4</v>
      </c>
      <c r="L906" s="13">
        <f t="shared" ca="1" si="253"/>
        <v>194</v>
      </c>
      <c r="M906" s="7">
        <f t="shared" ca="1" si="254"/>
        <v>806</v>
      </c>
      <c r="N906" s="44">
        <f t="shared" ca="1" si="255"/>
        <v>10</v>
      </c>
      <c r="O906" s="94">
        <f t="shared" ca="1" si="256"/>
        <v>2.5256203850231054</v>
      </c>
      <c r="P906" s="94">
        <f t="shared" ca="1" si="257"/>
        <v>25.256203850231056</v>
      </c>
      <c r="Q906" s="94">
        <f t="shared" ca="1" si="258"/>
        <v>25.256203850231056</v>
      </c>
      <c r="R906" s="94">
        <f t="shared" ca="1" si="259"/>
        <v>2.5256203850231058</v>
      </c>
      <c r="S906" s="94">
        <f t="shared" ca="1" si="260"/>
        <v>2.5256203850231054</v>
      </c>
      <c r="T906" s="4">
        <f t="shared" ca="1" si="261"/>
        <v>5.006209893215829E-4</v>
      </c>
      <c r="U906" s="46">
        <f t="shared" ca="1" si="262"/>
        <v>1395.2398284809851</v>
      </c>
      <c r="V906" s="4">
        <f t="shared" ca="1" si="263"/>
        <v>0.27656030471445392</v>
      </c>
      <c r="W906" s="13">
        <f t="shared" ca="1" si="264"/>
        <v>11487.377007782805</v>
      </c>
      <c r="X906" s="4">
        <f t="shared" ca="1" si="265"/>
        <v>2.2769938334551498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4.38804828E-3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4.0043845859826019E-6</v>
      </c>
      <c r="L907" s="13">
        <f t="shared" ca="1" si="253"/>
        <v>181</v>
      </c>
      <c r="M907" s="7">
        <f t="shared" ca="1" si="254"/>
        <v>819</v>
      </c>
      <c r="N907" s="44">
        <f t="shared" ca="1" si="255"/>
        <v>10</v>
      </c>
      <c r="O907" s="94">
        <f t="shared" ca="1" si="256"/>
        <v>2.5256203850231054</v>
      </c>
      <c r="P907" s="94">
        <f t="shared" ca="1" si="257"/>
        <v>25.256203850231056</v>
      </c>
      <c r="Q907" s="94">
        <f t="shared" ca="1" si="258"/>
        <v>25.256203850231056</v>
      </c>
      <c r="R907" s="94">
        <f t="shared" ca="1" si="259"/>
        <v>2.5256203850231058</v>
      </c>
      <c r="S907" s="94">
        <f t="shared" ca="1" si="260"/>
        <v>2.5256203850231054</v>
      </c>
      <c r="T907" s="4">
        <f t="shared" ca="1" si="261"/>
        <v>1.0113555339829967E-5</v>
      </c>
      <c r="U907" s="46">
        <f t="shared" ca="1" si="262"/>
        <v>1382.2398284809851</v>
      </c>
      <c r="V907" s="4">
        <f t="shared" ca="1" si="263"/>
        <v>5.5350198633004923E-3</v>
      </c>
      <c r="W907" s="13">
        <f t="shared" ca="1" si="264"/>
        <v>9587.1381515534904</v>
      </c>
      <c r="X907" s="4">
        <f t="shared" ca="1" si="265"/>
        <v>3.8390588237766532E-2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4.38804828E-3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4.0448329151339451E-8</v>
      </c>
      <c r="L908" s="13">
        <f t="shared" ca="1" si="253"/>
        <v>168</v>
      </c>
      <c r="M908" s="7">
        <f t="shared" ca="1" si="254"/>
        <v>832</v>
      </c>
      <c r="N908" s="44">
        <f t="shared" ca="1" si="255"/>
        <v>10</v>
      </c>
      <c r="O908" s="94">
        <f t="shared" ca="1" si="256"/>
        <v>2.5256203850231054</v>
      </c>
      <c r="P908" s="94">
        <f t="shared" ca="1" si="257"/>
        <v>25.256203850231056</v>
      </c>
      <c r="Q908" s="94">
        <f t="shared" ca="1" si="258"/>
        <v>25.256203850231056</v>
      </c>
      <c r="R908" s="94">
        <f t="shared" ca="1" si="259"/>
        <v>2.5256203850231058</v>
      </c>
      <c r="S908" s="94">
        <f t="shared" ca="1" si="260"/>
        <v>2.5256203850231054</v>
      </c>
      <c r="T908" s="4">
        <f t="shared" ca="1" si="261"/>
        <v>1.0215712464474724E-7</v>
      </c>
      <c r="U908" s="46">
        <f t="shared" ca="1" si="262"/>
        <v>1369.2398284809851</v>
      </c>
      <c r="V908" s="4">
        <f t="shared" ca="1" si="263"/>
        <v>5.5383463269522463E-5</v>
      </c>
      <c r="W908" s="13">
        <f t="shared" ca="1" si="264"/>
        <v>7686.8992953241768</v>
      </c>
      <c r="X908" s="4">
        <f t="shared" ca="1" si="265"/>
        <v>3.1092223285047159E-4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4.38804828E-3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2.0428449066333075E-10</v>
      </c>
      <c r="L909" s="13">
        <f t="shared" ca="1" si="253"/>
        <v>155</v>
      </c>
      <c r="M909" s="7">
        <f t="shared" ca="1" si="254"/>
        <v>845</v>
      </c>
      <c r="N909" s="44">
        <f t="shared" ca="1" si="255"/>
        <v>11</v>
      </c>
      <c r="O909" s="94">
        <f t="shared" ca="1" si="256"/>
        <v>2.762784528735815</v>
      </c>
      <c r="P909" s="94">
        <f t="shared" ca="1" si="257"/>
        <v>26.204860425081897</v>
      </c>
      <c r="Q909" s="94">
        <f t="shared" ca="1" si="258"/>
        <v>25.256203850231056</v>
      </c>
      <c r="R909" s="94">
        <f t="shared" ca="1" si="259"/>
        <v>2.5730532137656477</v>
      </c>
      <c r="S909" s="94">
        <f t="shared" ca="1" si="260"/>
        <v>2.762784528735815</v>
      </c>
      <c r="T909" s="4">
        <f t="shared" ca="1" si="261"/>
        <v>5.6439403026532626E-10</v>
      </c>
      <c r="U909" s="46">
        <f t="shared" ca="1" si="262"/>
        <v>1450.3993657201947</v>
      </c>
      <c r="V909" s="4">
        <f t="shared" ca="1" si="263"/>
        <v>2.9629409568456794E-7</v>
      </c>
      <c r="W909" s="13">
        <f t="shared" ca="1" si="264"/>
        <v>5786.6604390948632</v>
      </c>
      <c r="X909" s="4">
        <f t="shared" ca="1" si="265"/>
        <v>1.18212498044214E-6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4.38804828E-3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4.1269594073400187E-13</v>
      </c>
      <c r="L910" s="13">
        <f t="shared" ca="1" si="253"/>
        <v>142</v>
      </c>
      <c r="M910" s="7">
        <f t="shared" ca="1" si="254"/>
        <v>858</v>
      </c>
      <c r="N910" s="44">
        <f t="shared" ca="1" si="255"/>
        <v>11</v>
      </c>
      <c r="O910" s="94">
        <f t="shared" ca="1" si="256"/>
        <v>2.762784528735815</v>
      </c>
      <c r="P910" s="94">
        <f t="shared" ca="1" si="257"/>
        <v>27.627845287358145</v>
      </c>
      <c r="Q910" s="94">
        <f t="shared" ca="1" si="258"/>
        <v>26.916352856220023</v>
      </c>
      <c r="R910" s="94">
        <f t="shared" ca="1" si="259"/>
        <v>2.7272099071789087</v>
      </c>
      <c r="S910" s="94">
        <f t="shared" ca="1" si="260"/>
        <v>2.762784528735815</v>
      </c>
      <c r="T910" s="4">
        <f t="shared" ca="1" si="261"/>
        <v>1.1401899601319731E-12</v>
      </c>
      <c r="U910" s="46">
        <f t="shared" ca="1" si="262"/>
        <v>1437.3993657201947</v>
      </c>
      <c r="V910" s="4">
        <f t="shared" ca="1" si="263"/>
        <v>5.9320888344635335E-10</v>
      </c>
      <c r="W910" s="13">
        <f t="shared" ca="1" si="264"/>
        <v>3886.4215828655497</v>
      </c>
      <c r="X910" s="4">
        <f t="shared" ca="1" si="265"/>
        <v>1.6039104112296266E-9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4.38804828E-3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162</v>
      </c>
      <c r="M911" s="7">
        <f t="shared" ca="1" si="254"/>
        <v>838</v>
      </c>
      <c r="N911" s="44">
        <f t="shared" ca="1" si="255"/>
        <v>10</v>
      </c>
      <c r="O911" s="94">
        <f t="shared" ca="1" si="256"/>
        <v>2.5256203850231054</v>
      </c>
      <c r="P911" s="94">
        <f t="shared" ca="1" si="257"/>
        <v>25.256203850231056</v>
      </c>
      <c r="Q911" s="94">
        <f t="shared" ca="1" si="258"/>
        <v>25.256203850231056</v>
      </c>
      <c r="R911" s="94">
        <f t="shared" ca="1" si="259"/>
        <v>2.5256203850231058</v>
      </c>
      <c r="S911" s="94">
        <f t="shared" ca="1" si="260"/>
        <v>2.5256203850231054</v>
      </c>
      <c r="T911" s="4">
        <f t="shared" ca="1" si="261"/>
        <v>0</v>
      </c>
      <c r="U911" s="46">
        <f t="shared" ca="1" si="262"/>
        <v>1363.2398284809851</v>
      </c>
      <c r="V911" s="4">
        <f t="shared" ca="1" si="263"/>
        <v>0</v>
      </c>
      <c r="W911" s="13">
        <f t="shared" ca="1" si="264"/>
        <v>15771.982506703302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4.38804828E-3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149</v>
      </c>
      <c r="M912" s="7">
        <f t="shared" ca="1" si="254"/>
        <v>851</v>
      </c>
      <c r="N912" s="44">
        <f t="shared" ca="1" si="255"/>
        <v>11</v>
      </c>
      <c r="O912" s="94">
        <f t="shared" ca="1" si="256"/>
        <v>2.762784528735815</v>
      </c>
      <c r="P912" s="94">
        <f t="shared" ca="1" si="257"/>
        <v>27.627845287358145</v>
      </c>
      <c r="Q912" s="94">
        <f t="shared" ca="1" si="258"/>
        <v>25.256203850231056</v>
      </c>
      <c r="R912" s="94">
        <f t="shared" ca="1" si="259"/>
        <v>2.64420245687946</v>
      </c>
      <c r="S912" s="94">
        <f t="shared" ca="1" si="260"/>
        <v>2.762784528735815</v>
      </c>
      <c r="T912" s="4">
        <f t="shared" ca="1" si="261"/>
        <v>0</v>
      </c>
      <c r="U912" s="46">
        <f t="shared" ca="1" si="262"/>
        <v>1444.3993657201947</v>
      </c>
      <c r="V912" s="4">
        <f t="shared" ca="1" si="263"/>
        <v>0</v>
      </c>
      <c r="W912" s="13">
        <f t="shared" ca="1" si="264"/>
        <v>13871.743650473989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4.38804828E-3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3.9643407401227716E-5</v>
      </c>
      <c r="L913" s="13">
        <f t="shared" ca="1" si="253"/>
        <v>136</v>
      </c>
      <c r="M913" s="7">
        <f t="shared" ca="1" si="254"/>
        <v>864</v>
      </c>
      <c r="N913" s="44">
        <f t="shared" ca="1" si="255"/>
        <v>11</v>
      </c>
      <c r="O913" s="94">
        <f t="shared" ca="1" si="256"/>
        <v>2.762784528735815</v>
      </c>
      <c r="P913" s="94">
        <f t="shared" ca="1" si="257"/>
        <v>27.627845287358145</v>
      </c>
      <c r="Q913" s="94">
        <f t="shared" ca="1" si="258"/>
        <v>27.627845287358145</v>
      </c>
      <c r="R913" s="94">
        <f t="shared" ca="1" si="259"/>
        <v>2.7627845287358146</v>
      </c>
      <c r="S913" s="94">
        <f t="shared" ca="1" si="260"/>
        <v>2.762784528735815</v>
      </c>
      <c r="T913" s="4">
        <f t="shared" ca="1" si="261"/>
        <v>1.0952619263448284E-4</v>
      </c>
      <c r="U913" s="46">
        <f t="shared" ca="1" si="262"/>
        <v>1431.3993657201947</v>
      </c>
      <c r="V913" s="4">
        <f t="shared" ca="1" si="263"/>
        <v>5.6745548209104629E-2</v>
      </c>
      <c r="W913" s="13">
        <f t="shared" ca="1" si="264"/>
        <v>11971.504794244674</v>
      </c>
      <c r="X913" s="4">
        <f t="shared" ca="1" si="265"/>
        <v>0.47459124176399242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4.38804828E-3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2.0021922929913005E-6</v>
      </c>
      <c r="L914" s="13">
        <f t="shared" ca="1" si="253"/>
        <v>123</v>
      </c>
      <c r="M914" s="7">
        <f t="shared" ca="1" si="254"/>
        <v>877</v>
      </c>
      <c r="N914" s="44">
        <f t="shared" ca="1" si="255"/>
        <v>11</v>
      </c>
      <c r="O914" s="94">
        <f t="shared" ca="1" si="256"/>
        <v>2.762784528735815</v>
      </c>
      <c r="P914" s="94">
        <f t="shared" ca="1" si="257"/>
        <v>27.627845287358145</v>
      </c>
      <c r="Q914" s="94">
        <f t="shared" ca="1" si="258"/>
        <v>27.627845287358145</v>
      </c>
      <c r="R914" s="94">
        <f t="shared" ca="1" si="259"/>
        <v>2.7627845287358146</v>
      </c>
      <c r="S914" s="94">
        <f t="shared" ca="1" si="260"/>
        <v>2.762784528735815</v>
      </c>
      <c r="T914" s="4">
        <f t="shared" ca="1" si="261"/>
        <v>5.5316258906304511E-6</v>
      </c>
      <c r="U914" s="46">
        <f t="shared" ca="1" si="262"/>
        <v>1418.3993657201947</v>
      </c>
      <c r="V914" s="4">
        <f t="shared" ca="1" si="263"/>
        <v>2.8399082784287231E-3</v>
      </c>
      <c r="W914" s="13">
        <f t="shared" ca="1" si="264"/>
        <v>10071.265938015362</v>
      </c>
      <c r="X914" s="4">
        <f t="shared" ca="1" si="265"/>
        <v>2.0164611041760157E-2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4.38804828E-3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4.0448329151339451E-8</v>
      </c>
      <c r="L915" s="13">
        <f t="shared" ca="1" si="253"/>
        <v>110</v>
      </c>
      <c r="M915" s="7">
        <f t="shared" ca="1" si="254"/>
        <v>890</v>
      </c>
      <c r="N915" s="44">
        <f t="shared" ca="1" si="255"/>
        <v>11</v>
      </c>
      <c r="O915" s="94">
        <f t="shared" ca="1" si="256"/>
        <v>2.762784528735815</v>
      </c>
      <c r="P915" s="94">
        <f t="shared" ca="1" si="257"/>
        <v>27.627845287358145</v>
      </c>
      <c r="Q915" s="94">
        <f t="shared" ca="1" si="258"/>
        <v>27.627845287358145</v>
      </c>
      <c r="R915" s="94">
        <f t="shared" ca="1" si="259"/>
        <v>2.7627845287358146</v>
      </c>
      <c r="S915" s="94">
        <f t="shared" ca="1" si="260"/>
        <v>2.762784528735815</v>
      </c>
      <c r="T915" s="4">
        <f t="shared" ca="1" si="261"/>
        <v>1.1175001799253449E-7</v>
      </c>
      <c r="U915" s="46">
        <f t="shared" ca="1" si="262"/>
        <v>1405.3993657201947</v>
      </c>
      <c r="V915" s="4">
        <f t="shared" ca="1" si="263"/>
        <v>5.6846056133734126E-5</v>
      </c>
      <c r="W915" s="13">
        <f t="shared" ca="1" si="264"/>
        <v>8171.0270817860483</v>
      </c>
      <c r="X915" s="4">
        <f t="shared" ca="1" si="265"/>
        <v>3.3050439290859072E-4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4.38804828E-3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4.085689813266615E-10</v>
      </c>
      <c r="L916" s="13">
        <f t="shared" ca="1" si="253"/>
        <v>97</v>
      </c>
      <c r="M916" s="7">
        <f t="shared" ca="1" si="254"/>
        <v>903</v>
      </c>
      <c r="N916" s="44">
        <f t="shared" ca="1" si="255"/>
        <v>11</v>
      </c>
      <c r="O916" s="94">
        <f t="shared" ca="1" si="256"/>
        <v>2.762784528735815</v>
      </c>
      <c r="P916" s="94">
        <f t="shared" ca="1" si="257"/>
        <v>27.627845287358145</v>
      </c>
      <c r="Q916" s="94">
        <f t="shared" ca="1" si="258"/>
        <v>27.627845287358145</v>
      </c>
      <c r="R916" s="94">
        <f t="shared" ca="1" si="259"/>
        <v>2.7627845287358146</v>
      </c>
      <c r="S916" s="94">
        <f t="shared" ca="1" si="260"/>
        <v>2.762784528735815</v>
      </c>
      <c r="T916" s="4">
        <f t="shared" ca="1" si="261"/>
        <v>1.1287880605306525E-9</v>
      </c>
      <c r="U916" s="46">
        <f t="shared" ca="1" si="262"/>
        <v>1392.3993657201947</v>
      </c>
      <c r="V916" s="4">
        <f t="shared" ca="1" si="263"/>
        <v>5.6889119045218958E-7</v>
      </c>
      <c r="W916" s="13">
        <f t="shared" ca="1" si="264"/>
        <v>6270.7882255567347</v>
      </c>
      <c r="X916" s="4">
        <f t="shared" ca="1" si="265"/>
        <v>2.5620495574309385E-6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4.38804828E-3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2.0634797036700092E-12</v>
      </c>
      <c r="L917" s="13">
        <f t="shared" ca="1" si="253"/>
        <v>84</v>
      </c>
      <c r="M917" s="7">
        <f t="shared" ca="1" si="254"/>
        <v>916</v>
      </c>
      <c r="N917" s="44">
        <f t="shared" ca="1" si="255"/>
        <v>11</v>
      </c>
      <c r="O917" s="94">
        <f t="shared" ca="1" si="256"/>
        <v>2.762784528735815</v>
      </c>
      <c r="P917" s="94">
        <f t="shared" ca="1" si="257"/>
        <v>27.627845287358145</v>
      </c>
      <c r="Q917" s="94">
        <f t="shared" ca="1" si="258"/>
        <v>27.627845287358145</v>
      </c>
      <c r="R917" s="94">
        <f t="shared" ca="1" si="259"/>
        <v>2.7627845287358146</v>
      </c>
      <c r="S917" s="94">
        <f t="shared" ca="1" si="260"/>
        <v>2.762784528735815</v>
      </c>
      <c r="T917" s="4">
        <f t="shared" ca="1" si="261"/>
        <v>5.7009498006598657E-12</v>
      </c>
      <c r="U917" s="46">
        <f t="shared" ca="1" si="262"/>
        <v>1379.3993657201947</v>
      </c>
      <c r="V917" s="4">
        <f t="shared" ca="1" si="263"/>
        <v>2.8463625944189062E-9</v>
      </c>
      <c r="W917" s="13">
        <f t="shared" ca="1" si="264"/>
        <v>4370.5493693274211</v>
      </c>
      <c r="X917" s="4">
        <f t="shared" ca="1" si="265"/>
        <v>9.0185399174948916E-9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4.38804828E-3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4.1686458660000228E-15</v>
      </c>
      <c r="L918" s="13">
        <f t="shared" ca="1" si="253"/>
        <v>71</v>
      </c>
      <c r="M918" s="7">
        <f t="shared" ca="1" si="254"/>
        <v>929</v>
      </c>
      <c r="N918" s="44">
        <f t="shared" ca="1" si="255"/>
        <v>12</v>
      </c>
      <c r="O918" s="94">
        <f t="shared" ca="1" si="256"/>
        <v>2.9830819481114386</v>
      </c>
      <c r="P918" s="94">
        <f t="shared" ca="1" si="257"/>
        <v>28.509034964860639</v>
      </c>
      <c r="Q918" s="94">
        <f t="shared" ca="1" si="258"/>
        <v>27.627845287358145</v>
      </c>
      <c r="R918" s="94">
        <f t="shared" ca="1" si="259"/>
        <v>2.8068440126109393</v>
      </c>
      <c r="S918" s="94">
        <f t="shared" ca="1" si="260"/>
        <v>2.9830819481114386</v>
      </c>
      <c r="T918" s="4">
        <f t="shared" ca="1" si="261"/>
        <v>1.2435412230934042E-14</v>
      </c>
      <c r="U918" s="46">
        <f t="shared" ca="1" si="262"/>
        <v>1453.8624313365897</v>
      </c>
      <c r="V918" s="4">
        <f t="shared" ca="1" si="263"/>
        <v>6.0606376141240162E-12</v>
      </c>
      <c r="W918" s="13">
        <f t="shared" ca="1" si="264"/>
        <v>2470.3105130981075</v>
      </c>
      <c r="X918" s="4">
        <f t="shared" ca="1" si="265"/>
        <v>1.0297849708162821E-11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4.38804828E-3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162</v>
      </c>
      <c r="M919" s="7">
        <f t="shared" ca="1" si="254"/>
        <v>838</v>
      </c>
      <c r="N919" s="44">
        <f t="shared" ca="1" si="255"/>
        <v>10</v>
      </c>
      <c r="O919" s="94">
        <f t="shared" ca="1" si="256"/>
        <v>2.5256203850231054</v>
      </c>
      <c r="P919" s="94">
        <f t="shared" ca="1" si="257"/>
        <v>25.256203850231056</v>
      </c>
      <c r="Q919" s="94">
        <f t="shared" ca="1" si="258"/>
        <v>25.256203850231056</v>
      </c>
      <c r="R919" s="94">
        <f t="shared" ca="1" si="259"/>
        <v>2.5256203850231058</v>
      </c>
      <c r="S919" s="94">
        <f t="shared" ca="1" si="260"/>
        <v>2.5256203850231054</v>
      </c>
      <c r="T919" s="4">
        <f t="shared" ca="1" si="261"/>
        <v>0</v>
      </c>
      <c r="U919" s="46">
        <f t="shared" ca="1" si="262"/>
        <v>1363.2398284809851</v>
      </c>
      <c r="V919" s="4">
        <f t="shared" ca="1" si="263"/>
        <v>0</v>
      </c>
      <c r="W919" s="13">
        <f t="shared" ca="1" si="264"/>
        <v>14717.783063372635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4.38804828E-3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149</v>
      </c>
      <c r="M920" s="7">
        <f t="shared" ca="1" si="254"/>
        <v>851</v>
      </c>
      <c r="N920" s="44">
        <f t="shared" ca="1" si="255"/>
        <v>11</v>
      </c>
      <c r="O920" s="94">
        <f t="shared" ca="1" si="256"/>
        <v>2.762784528735815</v>
      </c>
      <c r="P920" s="94">
        <f t="shared" ca="1" si="257"/>
        <v>27.627845287358145</v>
      </c>
      <c r="Q920" s="94">
        <f t="shared" ca="1" si="258"/>
        <v>25.256203850231056</v>
      </c>
      <c r="R920" s="94">
        <f t="shared" ca="1" si="259"/>
        <v>2.64420245687946</v>
      </c>
      <c r="S920" s="94">
        <f t="shared" ca="1" si="260"/>
        <v>2.762784528735815</v>
      </c>
      <c r="T920" s="4">
        <f t="shared" ca="1" si="261"/>
        <v>0</v>
      </c>
      <c r="U920" s="46">
        <f t="shared" ca="1" si="262"/>
        <v>1444.3993657201947</v>
      </c>
      <c r="V920" s="4">
        <f t="shared" ca="1" si="263"/>
        <v>0</v>
      </c>
      <c r="W920" s="13">
        <f t="shared" ca="1" si="264"/>
        <v>12817.544207143323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4.38804828E-3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2.0656301751166006E-4</v>
      </c>
      <c r="L921" s="13">
        <f t="shared" ca="1" si="253"/>
        <v>136</v>
      </c>
      <c r="M921" s="7">
        <f t="shared" ca="1" si="254"/>
        <v>864</v>
      </c>
      <c r="N921" s="44">
        <f t="shared" ca="1" si="255"/>
        <v>11</v>
      </c>
      <c r="O921" s="94">
        <f t="shared" ca="1" si="256"/>
        <v>2.762784528735815</v>
      </c>
      <c r="P921" s="94">
        <f t="shared" ca="1" si="257"/>
        <v>27.627845287358145</v>
      </c>
      <c r="Q921" s="94">
        <f t="shared" ca="1" si="258"/>
        <v>27.627845287358145</v>
      </c>
      <c r="R921" s="94">
        <f t="shared" ca="1" si="259"/>
        <v>2.7627845287358146</v>
      </c>
      <c r="S921" s="94">
        <f t="shared" ca="1" si="260"/>
        <v>2.762784528735815</v>
      </c>
      <c r="T921" s="4">
        <f t="shared" ca="1" si="261"/>
        <v>5.7068910899019966E-4</v>
      </c>
      <c r="U921" s="46">
        <f t="shared" ca="1" si="262"/>
        <v>1431.3993657201947</v>
      </c>
      <c r="V921" s="4">
        <f t="shared" ca="1" si="263"/>
        <v>0.29567417224743969</v>
      </c>
      <c r="W921" s="13">
        <f t="shared" ca="1" si="264"/>
        <v>10917.305350914008</v>
      </c>
      <c r="X921" s="4">
        <f t="shared" ca="1" si="265"/>
        <v>2.2551115363809902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4.38804828E-3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1.0432475631902032E-5</v>
      </c>
      <c r="L922" s="13">
        <f t="shared" ca="1" si="253"/>
        <v>123</v>
      </c>
      <c r="M922" s="7">
        <f t="shared" ca="1" si="254"/>
        <v>877</v>
      </c>
      <c r="N922" s="44">
        <f t="shared" ca="1" si="255"/>
        <v>11</v>
      </c>
      <c r="O922" s="94">
        <f t="shared" ca="1" si="256"/>
        <v>2.762784528735815</v>
      </c>
      <c r="P922" s="94">
        <f t="shared" ca="1" si="257"/>
        <v>27.627845287358145</v>
      </c>
      <c r="Q922" s="94">
        <f t="shared" ca="1" si="258"/>
        <v>27.627845287358145</v>
      </c>
      <c r="R922" s="94">
        <f t="shared" ca="1" si="259"/>
        <v>2.7627845287358146</v>
      </c>
      <c r="S922" s="94">
        <f t="shared" ca="1" si="260"/>
        <v>2.762784528735815</v>
      </c>
      <c r="T922" s="4">
        <f t="shared" ca="1" si="261"/>
        <v>2.8822682272232332E-5</v>
      </c>
      <c r="U922" s="46">
        <f t="shared" ca="1" si="262"/>
        <v>1418.3993657201947</v>
      </c>
      <c r="V922" s="4">
        <f t="shared" ca="1" si="263"/>
        <v>1.4797416819181231E-2</v>
      </c>
      <c r="W922" s="13">
        <f t="shared" ca="1" si="264"/>
        <v>9017.0664946846955</v>
      </c>
      <c r="X922" s="4">
        <f t="shared" ca="1" si="265"/>
        <v>9.4070326477038363E-2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4.38804828E-3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2.1075708347276852E-7</v>
      </c>
      <c r="L923" s="13">
        <f t="shared" ca="1" si="253"/>
        <v>110</v>
      </c>
      <c r="M923" s="7">
        <f t="shared" ca="1" si="254"/>
        <v>890</v>
      </c>
      <c r="N923" s="44">
        <f t="shared" ca="1" si="255"/>
        <v>11</v>
      </c>
      <c r="O923" s="94">
        <f t="shared" ca="1" si="256"/>
        <v>2.762784528735815</v>
      </c>
      <c r="P923" s="94">
        <f t="shared" ca="1" si="257"/>
        <v>27.627845287358145</v>
      </c>
      <c r="Q923" s="94">
        <f t="shared" ca="1" si="258"/>
        <v>27.627845287358145</v>
      </c>
      <c r="R923" s="94">
        <f t="shared" ca="1" si="259"/>
        <v>2.7627845287358146</v>
      </c>
      <c r="S923" s="94">
        <f t="shared" ca="1" si="260"/>
        <v>2.762784528735815</v>
      </c>
      <c r="T923" s="4">
        <f t="shared" ca="1" si="261"/>
        <v>5.8227640954004766E-7</v>
      </c>
      <c r="U923" s="46">
        <f t="shared" ca="1" si="262"/>
        <v>1405.3993657201947</v>
      </c>
      <c r="V923" s="4">
        <f t="shared" ca="1" si="263"/>
        <v>2.9619787143366703E-4</v>
      </c>
      <c r="W923" s="13">
        <f t="shared" ca="1" si="264"/>
        <v>7116.8276384553828</v>
      </c>
      <c r="X923" s="4">
        <f t="shared" ca="1" si="265"/>
        <v>1.4999218366592473E-3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4.38804828E-3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2.1288594290178663E-9</v>
      </c>
      <c r="L924" s="13">
        <f t="shared" ca="1" si="253"/>
        <v>97</v>
      </c>
      <c r="M924" s="7">
        <f t="shared" ca="1" si="254"/>
        <v>903</v>
      </c>
      <c r="N924" s="44">
        <f t="shared" ca="1" si="255"/>
        <v>11</v>
      </c>
      <c r="O924" s="94">
        <f t="shared" ca="1" si="256"/>
        <v>2.762784528735815</v>
      </c>
      <c r="P924" s="94">
        <f t="shared" ca="1" si="257"/>
        <v>27.627845287358145</v>
      </c>
      <c r="Q924" s="94">
        <f t="shared" ca="1" si="258"/>
        <v>27.627845287358145</v>
      </c>
      <c r="R924" s="94">
        <f t="shared" ca="1" si="259"/>
        <v>2.7627845287358146</v>
      </c>
      <c r="S924" s="94">
        <f t="shared" ca="1" si="260"/>
        <v>2.762784528735815</v>
      </c>
      <c r="T924" s="4">
        <f t="shared" ca="1" si="261"/>
        <v>5.881579894343922E-9</v>
      </c>
      <c r="U924" s="46">
        <f t="shared" ca="1" si="262"/>
        <v>1392.3993657201947</v>
      </c>
      <c r="V924" s="4">
        <f t="shared" ca="1" si="263"/>
        <v>2.9642225186719331E-6</v>
      </c>
      <c r="W924" s="13">
        <f t="shared" ca="1" si="264"/>
        <v>5216.5887822260693</v>
      </c>
      <c r="X924" s="4">
        <f t="shared" ca="1" si="265"/>
        <v>1.1105384216350797E-5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4.38804828E-3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1.075181529807004E-11</v>
      </c>
      <c r="L925" s="13">
        <f t="shared" ca="1" si="253"/>
        <v>84</v>
      </c>
      <c r="M925" s="7">
        <f t="shared" ca="1" si="254"/>
        <v>916</v>
      </c>
      <c r="N925" s="44">
        <f t="shared" ca="1" si="255"/>
        <v>11</v>
      </c>
      <c r="O925" s="94">
        <f t="shared" ca="1" si="256"/>
        <v>2.762784528735815</v>
      </c>
      <c r="P925" s="94">
        <f t="shared" ca="1" si="257"/>
        <v>27.627845287358145</v>
      </c>
      <c r="Q925" s="94">
        <f t="shared" ca="1" si="258"/>
        <v>27.627845287358145</v>
      </c>
      <c r="R925" s="94">
        <f t="shared" ca="1" si="259"/>
        <v>2.7627845287358146</v>
      </c>
      <c r="S925" s="94">
        <f t="shared" ca="1" si="260"/>
        <v>2.762784528735815</v>
      </c>
      <c r="T925" s="4">
        <f t="shared" ca="1" si="261"/>
        <v>2.9704948961332963E-11</v>
      </c>
      <c r="U925" s="46">
        <f t="shared" ca="1" si="262"/>
        <v>1379.3993657201947</v>
      </c>
      <c r="V925" s="4">
        <f t="shared" ca="1" si="263"/>
        <v>1.48310472024985E-8</v>
      </c>
      <c r="W925" s="13">
        <f t="shared" ca="1" si="264"/>
        <v>3316.3499259967557</v>
      </c>
      <c r="X925" s="4">
        <f t="shared" ca="1" si="265"/>
        <v>3.5656781868085361E-8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4.38804828E-3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2.1720838986000103E-14</v>
      </c>
      <c r="L926" s="13">
        <f t="shared" ca="1" si="253"/>
        <v>71</v>
      </c>
      <c r="M926" s="7">
        <f t="shared" ca="1" si="254"/>
        <v>929</v>
      </c>
      <c r="N926" s="44">
        <f t="shared" ca="1" si="255"/>
        <v>12</v>
      </c>
      <c r="O926" s="94">
        <f t="shared" ca="1" si="256"/>
        <v>2.9830819481114386</v>
      </c>
      <c r="P926" s="94">
        <f t="shared" ca="1" si="257"/>
        <v>28.509034964860639</v>
      </c>
      <c r="Q926" s="94">
        <f t="shared" ca="1" si="258"/>
        <v>27.627845287358145</v>
      </c>
      <c r="R926" s="94">
        <f t="shared" ca="1" si="259"/>
        <v>2.8068440126109393</v>
      </c>
      <c r="S926" s="94">
        <f t="shared" ca="1" si="260"/>
        <v>2.9830819481114386</v>
      </c>
      <c r="T926" s="4">
        <f t="shared" ca="1" si="261"/>
        <v>6.4795042676972076E-14</v>
      </c>
      <c r="U926" s="46">
        <f t="shared" ca="1" si="262"/>
        <v>1453.8624313365897</v>
      </c>
      <c r="V926" s="4">
        <f t="shared" ca="1" si="263"/>
        <v>3.1579111778856695E-11</v>
      </c>
      <c r="W926" s="13">
        <f t="shared" ca="1" si="264"/>
        <v>1416.1110697674419</v>
      </c>
      <c r="X926" s="4">
        <f t="shared" ca="1" si="265"/>
        <v>3.0759120532710966E-11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4.38804828E-3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2.762784528735815</v>
      </c>
      <c r="P927" s="94">
        <f t="shared" ca="1" si="257"/>
        <v>27.627845287358145</v>
      </c>
      <c r="Q927" s="94">
        <f t="shared" ca="1" si="258"/>
        <v>27.627845287358145</v>
      </c>
      <c r="R927" s="94">
        <f t="shared" ca="1" si="259"/>
        <v>2.7627845287358146</v>
      </c>
      <c r="S927" s="94">
        <f t="shared" ca="1" si="260"/>
        <v>2.762784528735815</v>
      </c>
      <c r="T927" s="4">
        <f t="shared" ca="1" si="261"/>
        <v>0</v>
      </c>
      <c r="U927" s="46">
        <f t="shared" ca="1" si="262"/>
        <v>1386.3993657201947</v>
      </c>
      <c r="V927" s="4">
        <f t="shared" ca="1" si="263"/>
        <v>0</v>
      </c>
      <c r="W927" s="13">
        <f t="shared" ca="1" si="264"/>
        <v>13301.671993605194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4.38804828E-3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2.762784528735815</v>
      </c>
      <c r="P928" s="94">
        <f t="shared" ca="1" si="257"/>
        <v>27.627845287358145</v>
      </c>
      <c r="Q928" s="94">
        <f t="shared" ca="1" si="258"/>
        <v>27.627845287358145</v>
      </c>
      <c r="R928" s="94">
        <f t="shared" ca="1" si="259"/>
        <v>2.7627845287358146</v>
      </c>
      <c r="S928" s="94">
        <f t="shared" ca="1" si="260"/>
        <v>2.762784528735815</v>
      </c>
      <c r="T928" s="4">
        <f t="shared" ca="1" si="261"/>
        <v>0</v>
      </c>
      <c r="U928" s="46">
        <f t="shared" ca="1" si="262"/>
        <v>1373.3993657201947</v>
      </c>
      <c r="V928" s="4">
        <f t="shared" ca="1" si="263"/>
        <v>0</v>
      </c>
      <c r="W928" s="13">
        <f t="shared" ca="1" si="264"/>
        <v>11401.433137375881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4.38804828E-3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2.0864951263804065E-6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12</v>
      </c>
      <c r="O929" s="94">
        <f t="shared" ca="1" si="256"/>
        <v>2.9830819481114386</v>
      </c>
      <c r="P929" s="94">
        <f t="shared" ca="1" si="257"/>
        <v>29.830819481114389</v>
      </c>
      <c r="Q929" s="94">
        <f t="shared" ca="1" si="258"/>
        <v>27.627845287358145</v>
      </c>
      <c r="R929" s="94">
        <f t="shared" ca="1" si="259"/>
        <v>2.8729332384236264</v>
      </c>
      <c r="S929" s="94">
        <f t="shared" ca="1" si="260"/>
        <v>2.9830819481114386</v>
      </c>
      <c r="T929" s="4">
        <f t="shared" ca="1" si="261"/>
        <v>6.2241859463278849E-6</v>
      </c>
      <c r="U929" s="46">
        <f t="shared" ca="1" si="262"/>
        <v>1447.8624313365897</v>
      </c>
      <c r="V929" s="4">
        <f t="shared" ca="1" si="263"/>
        <v>3.0209579066530802E-3</v>
      </c>
      <c r="W929" s="13">
        <f t="shared" ca="1" si="264"/>
        <v>9501.1942811465669</v>
      </c>
      <c r="X929" s="4">
        <f t="shared" ca="1" si="265"/>
        <v>1.9824195562405701E-2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4.38804828E-3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1.0537854173638426E-7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12</v>
      </c>
      <c r="O930" s="94">
        <f t="shared" ca="1" si="256"/>
        <v>2.9830819481114386</v>
      </c>
      <c r="P930" s="94">
        <f t="shared" ca="1" si="257"/>
        <v>29.830819481114389</v>
      </c>
      <c r="Q930" s="94">
        <f t="shared" ca="1" si="258"/>
        <v>29.830819481114389</v>
      </c>
      <c r="R930" s="94">
        <f t="shared" ca="1" si="259"/>
        <v>2.983081948111439</v>
      </c>
      <c r="S930" s="94">
        <f t="shared" ca="1" si="260"/>
        <v>2.9830819481114386</v>
      </c>
      <c r="T930" s="4">
        <f t="shared" ca="1" si="261"/>
        <v>3.1435282557211568E-7</v>
      </c>
      <c r="U930" s="46">
        <f t="shared" ca="1" si="262"/>
        <v>1434.8624313365897</v>
      </c>
      <c r="V930" s="4">
        <f t="shared" ca="1" si="263"/>
        <v>1.5120371060657262E-4</v>
      </c>
      <c r="W930" s="13">
        <f t="shared" ca="1" si="264"/>
        <v>7600.9554249172543</v>
      </c>
      <c r="X930" s="4">
        <f t="shared" ca="1" si="265"/>
        <v>8.0097759848103928E-4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4.38804828E-3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2.1288594290178655E-9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12</v>
      </c>
      <c r="O931" s="94">
        <f t="shared" ca="1" si="256"/>
        <v>2.9830819481114386</v>
      </c>
      <c r="P931" s="94">
        <f t="shared" ca="1" si="257"/>
        <v>29.830819481114389</v>
      </c>
      <c r="Q931" s="94">
        <f t="shared" ca="1" si="258"/>
        <v>29.830819481114389</v>
      </c>
      <c r="R931" s="94">
        <f t="shared" ca="1" si="259"/>
        <v>2.983081948111439</v>
      </c>
      <c r="S931" s="94">
        <f t="shared" ca="1" si="260"/>
        <v>2.9830819481114386</v>
      </c>
      <c r="T931" s="4">
        <f t="shared" ca="1" si="261"/>
        <v>6.3505621327700192E-9</v>
      </c>
      <c r="U931" s="46">
        <f t="shared" ca="1" si="262"/>
        <v>1421.8624313365897</v>
      </c>
      <c r="V931" s="4">
        <f t="shared" ca="1" si="263"/>
        <v>3.0269452437171664E-6</v>
      </c>
      <c r="W931" s="13">
        <f t="shared" ca="1" si="264"/>
        <v>5700.7165686879407</v>
      </c>
      <c r="X931" s="4">
        <f t="shared" ca="1" si="265"/>
        <v>1.2136024219409695E-5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4.38804828E-3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2.150363059614008E-11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12</v>
      </c>
      <c r="O932" s="94">
        <f t="shared" ca="1" si="256"/>
        <v>2.9830819481114386</v>
      </c>
      <c r="P932" s="94">
        <f t="shared" ca="1" si="257"/>
        <v>29.830819481114389</v>
      </c>
      <c r="Q932" s="94">
        <f t="shared" ca="1" si="258"/>
        <v>29.830819481114389</v>
      </c>
      <c r="R932" s="94">
        <f t="shared" ca="1" si="259"/>
        <v>2.983081948111439</v>
      </c>
      <c r="S932" s="94">
        <f t="shared" ca="1" si="260"/>
        <v>2.9830819481114386</v>
      </c>
      <c r="T932" s="4">
        <f t="shared" ca="1" si="261"/>
        <v>6.414709225020229E-11</v>
      </c>
      <c r="U932" s="46">
        <f t="shared" ca="1" si="262"/>
        <v>1408.8624313365897</v>
      </c>
      <c r="V932" s="4">
        <f t="shared" ca="1" si="263"/>
        <v>3.0295657284241793E-8</v>
      </c>
      <c r="W932" s="13">
        <f t="shared" ca="1" si="264"/>
        <v>3800.4777124586271</v>
      </c>
      <c r="X932" s="4">
        <f t="shared" ca="1" si="265"/>
        <v>8.1724068817573796E-8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4.38804828E-3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1.0860419493000049E-13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2.9830819481114386</v>
      </c>
      <c r="P933" s="94">
        <f t="shared" ca="1" si="257"/>
        <v>29.830819481114389</v>
      </c>
      <c r="Q933" s="94">
        <f t="shared" ca="1" si="258"/>
        <v>29.830819481114389</v>
      </c>
      <c r="R933" s="94">
        <f t="shared" ca="1" si="259"/>
        <v>2.983081948111439</v>
      </c>
      <c r="S933" s="94">
        <f t="shared" ca="1" si="260"/>
        <v>2.9830819481114386</v>
      </c>
      <c r="T933" s="4">
        <f t="shared" ca="1" si="261"/>
        <v>3.2397521338486027E-13</v>
      </c>
      <c r="U933" s="46">
        <f t="shared" ca="1" si="262"/>
        <v>1395.8624313365897</v>
      </c>
      <c r="V933" s="4">
        <f t="shared" ca="1" si="263"/>
        <v>1.5159651558834341E-10</v>
      </c>
      <c r="W933" s="13">
        <f t="shared" ca="1" si="264"/>
        <v>1900.2388562293136</v>
      </c>
      <c r="X933" s="4">
        <f t="shared" ca="1" si="265"/>
        <v>2.0637391115548956E-10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4.38804828E-3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2.194024140000012E-16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2.9830819481114386</v>
      </c>
      <c r="P934" s="94">
        <f t="shared" ca="1" si="257"/>
        <v>29.830819481114389</v>
      </c>
      <c r="Q934" s="94">
        <f t="shared" ca="1" si="258"/>
        <v>29.830819481114389</v>
      </c>
      <c r="R934" s="94">
        <f t="shared" ca="1" si="259"/>
        <v>2.983081948111439</v>
      </c>
      <c r="S934" s="94">
        <f t="shared" ca="1" si="260"/>
        <v>2.9830819481114386</v>
      </c>
      <c r="T934" s="4">
        <f t="shared" ca="1" si="261"/>
        <v>6.5449538057547593E-16</v>
      </c>
      <c r="U934" s="46">
        <f t="shared" ca="1" si="262"/>
        <v>1382.8624313365897</v>
      </c>
      <c r="V934" s="4">
        <f t="shared" ca="1" si="263"/>
        <v>3.0340335566515869E-13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5.161859999999999E-3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233</v>
      </c>
      <c r="M935" s="7">
        <f t="shared" ref="M935:M998" ca="1" si="273">MAX(Set2MinTP-(L935+Set2Regain), 0)</f>
        <v>767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2.5256203850231054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25.256203850231056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23.06124989151396</v>
      </c>
      <c r="R935" s="94">
        <f t="shared" ref="R935:R998" ca="1" si="278">(P935+Q935)/20</f>
        <v>2.4158726870872504</v>
      </c>
      <c r="S935" s="94">
        <f t="shared" ref="S935:S998" ca="1" si="279">R935*Set2ConserveTP + O935*(1-Set2ConserveTP)</f>
        <v>2.5256203850231054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1434.2398284809851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17188.093576470743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5.161859999999999E-3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220</v>
      </c>
      <c r="M936" s="7">
        <f t="shared" ca="1" si="273"/>
        <v>780</v>
      </c>
      <c r="N936" s="44">
        <f t="shared" ca="1" si="274"/>
        <v>10</v>
      </c>
      <c r="O936" s="94">
        <f t="shared" ca="1" si="275"/>
        <v>2.5256203850231054</v>
      </c>
      <c r="P936" s="94">
        <f t="shared" ca="1" si="276"/>
        <v>25.256203850231056</v>
      </c>
      <c r="Q936" s="94">
        <f t="shared" ca="1" si="277"/>
        <v>25.256203850231056</v>
      </c>
      <c r="R936" s="94">
        <f t="shared" ca="1" si="278"/>
        <v>2.5256203850231058</v>
      </c>
      <c r="S936" s="94">
        <f t="shared" ca="1" si="279"/>
        <v>2.5256203850231054</v>
      </c>
      <c r="T936" s="4">
        <f t="shared" ca="1" si="280"/>
        <v>0</v>
      </c>
      <c r="U936" s="46">
        <f t="shared" ca="1" si="281"/>
        <v>1421.2398284809851</v>
      </c>
      <c r="V936" s="4">
        <f t="shared" ca="1" si="282"/>
        <v>0</v>
      </c>
      <c r="W936" s="13">
        <f t="shared" ca="1" si="283"/>
        <v>15287.85472024143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5.161859999999999E-3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207</v>
      </c>
      <c r="M937" s="7">
        <f t="shared" ca="1" si="273"/>
        <v>793</v>
      </c>
      <c r="N937" s="44">
        <f t="shared" ca="1" si="274"/>
        <v>10</v>
      </c>
      <c r="O937" s="94">
        <f t="shared" ca="1" si="275"/>
        <v>2.5256203850231054</v>
      </c>
      <c r="P937" s="94">
        <f t="shared" ca="1" si="276"/>
        <v>25.256203850231056</v>
      </c>
      <c r="Q937" s="94">
        <f t="shared" ca="1" si="277"/>
        <v>25.256203850231056</v>
      </c>
      <c r="R937" s="94">
        <f t="shared" ca="1" si="278"/>
        <v>2.5256203850231058</v>
      </c>
      <c r="S937" s="94">
        <f t="shared" ca="1" si="279"/>
        <v>2.5256203850231054</v>
      </c>
      <c r="T937" s="4">
        <f t="shared" ca="1" si="280"/>
        <v>0</v>
      </c>
      <c r="U937" s="46">
        <f t="shared" ca="1" si="281"/>
        <v>1408.2398284809851</v>
      </c>
      <c r="V937" s="4">
        <f t="shared" ca="1" si="282"/>
        <v>0</v>
      </c>
      <c r="W937" s="13">
        <f t="shared" ca="1" si="283"/>
        <v>13387.615864012118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5.161859999999999E-3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194</v>
      </c>
      <c r="M938" s="7">
        <f t="shared" ca="1" si="273"/>
        <v>806</v>
      </c>
      <c r="N938" s="44">
        <f t="shared" ca="1" si="274"/>
        <v>10</v>
      </c>
      <c r="O938" s="94">
        <f t="shared" ca="1" si="275"/>
        <v>2.5256203850231054</v>
      </c>
      <c r="P938" s="94">
        <f t="shared" ca="1" si="276"/>
        <v>25.256203850231056</v>
      </c>
      <c r="Q938" s="94">
        <f t="shared" ca="1" si="277"/>
        <v>25.256203850231056</v>
      </c>
      <c r="R938" s="94">
        <f t="shared" ca="1" si="278"/>
        <v>2.5256203850231058</v>
      </c>
      <c r="S938" s="94">
        <f t="shared" ca="1" si="279"/>
        <v>2.5256203850231054</v>
      </c>
      <c r="T938" s="4">
        <f t="shared" ca="1" si="280"/>
        <v>0</v>
      </c>
      <c r="U938" s="46">
        <f t="shared" ca="1" si="281"/>
        <v>1395.2398284809851</v>
      </c>
      <c r="V938" s="4">
        <f t="shared" ca="1" si="282"/>
        <v>0</v>
      </c>
      <c r="W938" s="13">
        <f t="shared" ca="1" si="283"/>
        <v>11487.377007782805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5.161859999999999E-3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4.7105390141696686E-3</v>
      </c>
      <c r="L939" s="13">
        <f t="shared" ca="1" si="272"/>
        <v>181</v>
      </c>
      <c r="M939" s="7">
        <f t="shared" ca="1" si="273"/>
        <v>819</v>
      </c>
      <c r="N939" s="44">
        <f t="shared" ca="1" si="274"/>
        <v>10</v>
      </c>
      <c r="O939" s="94">
        <f t="shared" ca="1" si="275"/>
        <v>2.5256203850231054</v>
      </c>
      <c r="P939" s="94">
        <f t="shared" ca="1" si="276"/>
        <v>25.256203850231056</v>
      </c>
      <c r="Q939" s="94">
        <f t="shared" ca="1" si="277"/>
        <v>25.256203850231056</v>
      </c>
      <c r="R939" s="94">
        <f t="shared" ca="1" si="278"/>
        <v>2.5256203850231058</v>
      </c>
      <c r="S939" s="94">
        <f t="shared" ca="1" si="279"/>
        <v>2.5256203850231054</v>
      </c>
      <c r="T939" s="4">
        <f t="shared" ca="1" si="280"/>
        <v>1.1897033358633558E-2</v>
      </c>
      <c r="U939" s="46">
        <f t="shared" ca="1" si="281"/>
        <v>1382.2398284809851</v>
      </c>
      <c r="V939" s="4">
        <f t="shared" ca="1" si="282"/>
        <v>6.5110946389988715</v>
      </c>
      <c r="W939" s="13">
        <f t="shared" ca="1" si="283"/>
        <v>9587.1381515534904</v>
      </c>
      <c r="X939" s="4">
        <f t="shared" ca="1" si="284"/>
        <v>45.160588297127198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5.161859999999999E-3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1.4274360648999009E-4</v>
      </c>
      <c r="L940" s="13">
        <f t="shared" ca="1" si="272"/>
        <v>168</v>
      </c>
      <c r="M940" s="7">
        <f t="shared" ca="1" si="273"/>
        <v>832</v>
      </c>
      <c r="N940" s="44">
        <f t="shared" ca="1" si="274"/>
        <v>10</v>
      </c>
      <c r="O940" s="94">
        <f t="shared" ca="1" si="275"/>
        <v>2.5256203850231054</v>
      </c>
      <c r="P940" s="94">
        <f t="shared" ca="1" si="276"/>
        <v>25.256203850231056</v>
      </c>
      <c r="Q940" s="94">
        <f t="shared" ca="1" si="277"/>
        <v>25.256203850231056</v>
      </c>
      <c r="R940" s="94">
        <f t="shared" ca="1" si="278"/>
        <v>2.5256203850231058</v>
      </c>
      <c r="S940" s="94">
        <f t="shared" ca="1" si="279"/>
        <v>2.5256203850231054</v>
      </c>
      <c r="T940" s="4">
        <f t="shared" ca="1" si="280"/>
        <v>3.6051616238283544E-4</v>
      </c>
      <c r="U940" s="46">
        <f t="shared" ca="1" si="281"/>
        <v>1369.2398284809851</v>
      </c>
      <c r="V940" s="4">
        <f t="shared" ca="1" si="282"/>
        <v>0.19545023126711128</v>
      </c>
      <c r="W940" s="13">
        <f t="shared" ca="1" si="283"/>
        <v>7686.8992953241768</v>
      </c>
      <c r="X940" s="4">
        <f t="shared" ca="1" si="284"/>
        <v>1.0972557281399364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5.161859999999999E-3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1.4418546110100023E-6</v>
      </c>
      <c r="L941" s="13">
        <f t="shared" ca="1" si="272"/>
        <v>155</v>
      </c>
      <c r="M941" s="7">
        <f t="shared" ca="1" si="273"/>
        <v>845</v>
      </c>
      <c r="N941" s="44">
        <f t="shared" ca="1" si="274"/>
        <v>11</v>
      </c>
      <c r="O941" s="94">
        <f t="shared" ca="1" si="275"/>
        <v>2.762784528735815</v>
      </c>
      <c r="P941" s="94">
        <f t="shared" ca="1" si="276"/>
        <v>26.204860425081897</v>
      </c>
      <c r="Q941" s="94">
        <f t="shared" ca="1" si="277"/>
        <v>25.256203850231056</v>
      </c>
      <c r="R941" s="94">
        <f t="shared" ca="1" si="278"/>
        <v>2.5730532137656477</v>
      </c>
      <c r="S941" s="94">
        <f t="shared" ca="1" si="279"/>
        <v>2.762784528735815</v>
      </c>
      <c r="T941" s="4">
        <f t="shared" ca="1" si="280"/>
        <v>3.9835336119848309E-6</v>
      </c>
      <c r="U941" s="46">
        <f t="shared" ca="1" si="281"/>
        <v>1450.3993657201947</v>
      </c>
      <c r="V941" s="4">
        <f t="shared" ca="1" si="282"/>
        <v>2.0912650132696455E-3</v>
      </c>
      <c r="W941" s="13">
        <f t="shared" ca="1" si="283"/>
        <v>5786.6604390948632</v>
      </c>
      <c r="X941" s="4">
        <f t="shared" ca="1" si="284"/>
        <v>8.3435230364580937E-3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5.161859999999999E-3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4.8547293300000128E-9</v>
      </c>
      <c r="L942" s="13">
        <f t="shared" ca="1" si="272"/>
        <v>142</v>
      </c>
      <c r="M942" s="7">
        <f t="shared" ca="1" si="273"/>
        <v>858</v>
      </c>
      <c r="N942" s="44">
        <f t="shared" ca="1" si="274"/>
        <v>11</v>
      </c>
      <c r="O942" s="94">
        <f t="shared" ca="1" si="275"/>
        <v>2.762784528735815</v>
      </c>
      <c r="P942" s="94">
        <f t="shared" ca="1" si="276"/>
        <v>27.627845287358145</v>
      </c>
      <c r="Q942" s="94">
        <f t="shared" ca="1" si="277"/>
        <v>26.916352856220023</v>
      </c>
      <c r="R942" s="94">
        <f t="shared" ca="1" si="278"/>
        <v>2.7272099071789087</v>
      </c>
      <c r="S942" s="94">
        <f t="shared" ca="1" si="279"/>
        <v>2.762784528735815</v>
      </c>
      <c r="T942" s="4">
        <f t="shared" ca="1" si="280"/>
        <v>1.3412571084124025E-8</v>
      </c>
      <c r="U942" s="46">
        <f t="shared" ca="1" si="281"/>
        <v>1437.3993657201947</v>
      </c>
      <c r="V942" s="4">
        <f t="shared" ca="1" si="282"/>
        <v>6.9781848596852443E-6</v>
      </c>
      <c r="W942" s="13">
        <f t="shared" ca="1" si="283"/>
        <v>3886.4215828655497</v>
      </c>
      <c r="X942" s="4">
        <f t="shared" ca="1" si="284"/>
        <v>1.8867524847082459E-5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5.161859999999999E-3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162</v>
      </c>
      <c r="M943" s="7">
        <f t="shared" ca="1" si="273"/>
        <v>838</v>
      </c>
      <c r="N943" s="44">
        <f t="shared" ca="1" si="274"/>
        <v>10</v>
      </c>
      <c r="O943" s="94">
        <f t="shared" ca="1" si="275"/>
        <v>2.5256203850231054</v>
      </c>
      <c r="P943" s="94">
        <f t="shared" ca="1" si="276"/>
        <v>25.256203850231056</v>
      </c>
      <c r="Q943" s="94">
        <f t="shared" ca="1" si="277"/>
        <v>25.256203850231056</v>
      </c>
      <c r="R943" s="94">
        <f t="shared" ca="1" si="278"/>
        <v>2.5256203850231058</v>
      </c>
      <c r="S943" s="94">
        <f t="shared" ca="1" si="279"/>
        <v>2.5256203850231054</v>
      </c>
      <c r="T943" s="4">
        <f t="shared" ca="1" si="280"/>
        <v>0</v>
      </c>
      <c r="U943" s="46">
        <f t="shared" ca="1" si="281"/>
        <v>1363.2398284809851</v>
      </c>
      <c r="V943" s="4">
        <f t="shared" ca="1" si="282"/>
        <v>0</v>
      </c>
      <c r="W943" s="13">
        <f t="shared" ca="1" si="283"/>
        <v>15771.982506703302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5.161859999999999E-3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149</v>
      </c>
      <c r="M944" s="7">
        <f t="shared" ca="1" si="273"/>
        <v>851</v>
      </c>
      <c r="N944" s="44">
        <f t="shared" ca="1" si="274"/>
        <v>11</v>
      </c>
      <c r="O944" s="94">
        <f t="shared" ca="1" si="275"/>
        <v>2.762784528735815</v>
      </c>
      <c r="P944" s="94">
        <f t="shared" ca="1" si="276"/>
        <v>27.627845287358145</v>
      </c>
      <c r="Q944" s="94">
        <f t="shared" ca="1" si="277"/>
        <v>25.256203850231056</v>
      </c>
      <c r="R944" s="94">
        <f t="shared" ca="1" si="278"/>
        <v>2.64420245687946</v>
      </c>
      <c r="S944" s="94">
        <f t="shared" ca="1" si="279"/>
        <v>2.762784528735815</v>
      </c>
      <c r="T944" s="4">
        <f t="shared" ca="1" si="280"/>
        <v>0</v>
      </c>
      <c r="U944" s="46">
        <f t="shared" ca="1" si="281"/>
        <v>1444.3993657201947</v>
      </c>
      <c r="V944" s="4">
        <f t="shared" ca="1" si="282"/>
        <v>0</v>
      </c>
      <c r="W944" s="13">
        <f t="shared" ca="1" si="283"/>
        <v>13871.743650473989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5.161859999999999E-3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136</v>
      </c>
      <c r="M945" s="7">
        <f t="shared" ca="1" si="273"/>
        <v>864</v>
      </c>
      <c r="N945" s="44">
        <f t="shared" ca="1" si="274"/>
        <v>11</v>
      </c>
      <c r="O945" s="94">
        <f t="shared" ca="1" si="275"/>
        <v>2.762784528735815</v>
      </c>
      <c r="P945" s="94">
        <f t="shared" ca="1" si="276"/>
        <v>27.627845287358145</v>
      </c>
      <c r="Q945" s="94">
        <f t="shared" ca="1" si="277"/>
        <v>27.627845287358145</v>
      </c>
      <c r="R945" s="94">
        <f t="shared" ca="1" si="278"/>
        <v>2.7627845287358146</v>
      </c>
      <c r="S945" s="94">
        <f t="shared" ca="1" si="279"/>
        <v>2.762784528735815</v>
      </c>
      <c r="T945" s="4">
        <f t="shared" ca="1" si="280"/>
        <v>0</v>
      </c>
      <c r="U945" s="46">
        <f t="shared" ca="1" si="281"/>
        <v>1431.3993657201947</v>
      </c>
      <c r="V945" s="4">
        <f t="shared" ca="1" si="282"/>
        <v>0</v>
      </c>
      <c r="W945" s="13">
        <f t="shared" ca="1" si="283"/>
        <v>11971.504794244674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5.161859999999999E-3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123</v>
      </c>
      <c r="M946" s="7">
        <f t="shared" ca="1" si="273"/>
        <v>877</v>
      </c>
      <c r="N946" s="44">
        <f t="shared" ca="1" si="274"/>
        <v>11</v>
      </c>
      <c r="O946" s="94">
        <f t="shared" ca="1" si="275"/>
        <v>2.762784528735815</v>
      </c>
      <c r="P946" s="94">
        <f t="shared" ca="1" si="276"/>
        <v>27.627845287358145</v>
      </c>
      <c r="Q946" s="94">
        <f t="shared" ca="1" si="277"/>
        <v>27.627845287358145</v>
      </c>
      <c r="R946" s="94">
        <f t="shared" ca="1" si="278"/>
        <v>2.7627845287358146</v>
      </c>
      <c r="S946" s="94">
        <f t="shared" ca="1" si="279"/>
        <v>2.762784528735815</v>
      </c>
      <c r="T946" s="4">
        <f t="shared" ca="1" si="280"/>
        <v>0</v>
      </c>
      <c r="U946" s="46">
        <f t="shared" ca="1" si="281"/>
        <v>1418.3993657201947</v>
      </c>
      <c r="V946" s="4">
        <f t="shared" ca="1" si="282"/>
        <v>0</v>
      </c>
      <c r="W946" s="13">
        <f t="shared" ca="1" si="283"/>
        <v>10071.265938015362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5.161859999999999E-3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4.7581202163330033E-5</v>
      </c>
      <c r="L947" s="13">
        <f t="shared" ca="1" si="272"/>
        <v>110</v>
      </c>
      <c r="M947" s="7">
        <f t="shared" ca="1" si="273"/>
        <v>890</v>
      </c>
      <c r="N947" s="44">
        <f t="shared" ca="1" si="274"/>
        <v>11</v>
      </c>
      <c r="O947" s="94">
        <f t="shared" ca="1" si="275"/>
        <v>2.762784528735815</v>
      </c>
      <c r="P947" s="94">
        <f t="shared" ca="1" si="276"/>
        <v>27.627845287358145</v>
      </c>
      <c r="Q947" s="94">
        <f t="shared" ca="1" si="277"/>
        <v>27.627845287358145</v>
      </c>
      <c r="R947" s="94">
        <f t="shared" ca="1" si="278"/>
        <v>2.7627845287358146</v>
      </c>
      <c r="S947" s="94">
        <f t="shared" ca="1" si="279"/>
        <v>2.762784528735815</v>
      </c>
      <c r="T947" s="4">
        <f t="shared" ca="1" si="280"/>
        <v>1.3145660919549931E-4</v>
      </c>
      <c r="U947" s="46">
        <f t="shared" ca="1" si="281"/>
        <v>1405.3993657201947</v>
      </c>
      <c r="V947" s="4">
        <f t="shared" ca="1" si="282"/>
        <v>6.6870591340548388E-2</v>
      </c>
      <c r="W947" s="13">
        <f t="shared" ca="1" si="283"/>
        <v>8171.0270817860483</v>
      </c>
      <c r="X947" s="4">
        <f t="shared" ca="1" si="284"/>
        <v>0.38878729146050661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5.161859999999999E-3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1.4418546110100021E-6</v>
      </c>
      <c r="L948" s="13">
        <f t="shared" ca="1" si="272"/>
        <v>97</v>
      </c>
      <c r="M948" s="7">
        <f t="shared" ca="1" si="273"/>
        <v>903</v>
      </c>
      <c r="N948" s="44">
        <f t="shared" ca="1" si="274"/>
        <v>11</v>
      </c>
      <c r="O948" s="94">
        <f t="shared" ca="1" si="275"/>
        <v>2.762784528735815</v>
      </c>
      <c r="P948" s="94">
        <f t="shared" ca="1" si="276"/>
        <v>27.627845287358145</v>
      </c>
      <c r="Q948" s="94">
        <f t="shared" ca="1" si="277"/>
        <v>27.627845287358145</v>
      </c>
      <c r="R948" s="94">
        <f t="shared" ca="1" si="278"/>
        <v>2.7627845287358146</v>
      </c>
      <c r="S948" s="94">
        <f t="shared" ca="1" si="279"/>
        <v>2.762784528735815</v>
      </c>
      <c r="T948" s="4">
        <f t="shared" ca="1" si="280"/>
        <v>3.9835336119848309E-6</v>
      </c>
      <c r="U948" s="46">
        <f t="shared" ca="1" si="281"/>
        <v>1392.3993657201947</v>
      </c>
      <c r="V948" s="4">
        <f t="shared" ca="1" si="282"/>
        <v>2.0076374458310648E-3</v>
      </c>
      <c r="W948" s="13">
        <f t="shared" ca="1" si="283"/>
        <v>6270.7882255567347</v>
      </c>
      <c r="X948" s="4">
        <f t="shared" ca="1" si="284"/>
        <v>9.0415649176862067E-3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5.161859999999999E-3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1.4564187990000036E-8</v>
      </c>
      <c r="L949" s="13">
        <f t="shared" ca="1" si="272"/>
        <v>84</v>
      </c>
      <c r="M949" s="7">
        <f t="shared" ca="1" si="273"/>
        <v>916</v>
      </c>
      <c r="N949" s="44">
        <f t="shared" ca="1" si="274"/>
        <v>11</v>
      </c>
      <c r="O949" s="94">
        <f t="shared" ca="1" si="275"/>
        <v>2.762784528735815</v>
      </c>
      <c r="P949" s="94">
        <f t="shared" ca="1" si="276"/>
        <v>27.627845287358145</v>
      </c>
      <c r="Q949" s="94">
        <f t="shared" ca="1" si="277"/>
        <v>27.627845287358145</v>
      </c>
      <c r="R949" s="94">
        <f t="shared" ca="1" si="278"/>
        <v>2.7627845287358146</v>
      </c>
      <c r="S949" s="94">
        <f t="shared" ca="1" si="279"/>
        <v>2.762784528735815</v>
      </c>
      <c r="T949" s="4">
        <f t="shared" ca="1" si="280"/>
        <v>4.0237713252372068E-8</v>
      </c>
      <c r="U949" s="46">
        <f t="shared" ca="1" si="281"/>
        <v>1379.3993657201947</v>
      </c>
      <c r="V949" s="4">
        <f t="shared" ca="1" si="282"/>
        <v>2.0089831675635729E-5</v>
      </c>
      <c r="W949" s="13">
        <f t="shared" ca="1" si="283"/>
        <v>4370.5493693274211</v>
      </c>
      <c r="X949" s="4">
        <f t="shared" ca="1" si="284"/>
        <v>6.3653502634460659E-5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5.161859999999999E-3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4.9037670000000167E-11</v>
      </c>
      <c r="L950" s="13">
        <f t="shared" ca="1" si="272"/>
        <v>71</v>
      </c>
      <c r="M950" s="7">
        <f t="shared" ca="1" si="273"/>
        <v>929</v>
      </c>
      <c r="N950" s="44">
        <f t="shared" ca="1" si="274"/>
        <v>12</v>
      </c>
      <c r="O950" s="94">
        <f t="shared" ca="1" si="275"/>
        <v>2.9830819481114386</v>
      </c>
      <c r="P950" s="94">
        <f t="shared" ca="1" si="276"/>
        <v>28.509034964860639</v>
      </c>
      <c r="Q950" s="94">
        <f t="shared" ca="1" si="277"/>
        <v>27.627845287358145</v>
      </c>
      <c r="R950" s="94">
        <f t="shared" ca="1" si="278"/>
        <v>2.8068440126109393</v>
      </c>
      <c r="S950" s="94">
        <f t="shared" ca="1" si="279"/>
        <v>2.9830819481114386</v>
      </c>
      <c r="T950" s="4">
        <f t="shared" ca="1" si="280"/>
        <v>1.4628338815444633E-10</v>
      </c>
      <c r="U950" s="46">
        <f t="shared" ca="1" si="281"/>
        <v>1453.8624313365897</v>
      </c>
      <c r="V950" s="4">
        <f t="shared" ca="1" si="282"/>
        <v>7.1294026133281592E-8</v>
      </c>
      <c r="W950" s="13">
        <f t="shared" ca="1" si="283"/>
        <v>2470.3105130981075</v>
      </c>
      <c r="X950" s="4">
        <f t="shared" ca="1" si="284"/>
        <v>1.2113827173883609E-7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5.161859999999999E-3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162</v>
      </c>
      <c r="M951" s="7">
        <f t="shared" ca="1" si="273"/>
        <v>838</v>
      </c>
      <c r="N951" s="44">
        <f t="shared" ca="1" si="274"/>
        <v>10</v>
      </c>
      <c r="O951" s="94">
        <f t="shared" ca="1" si="275"/>
        <v>2.5256203850231054</v>
      </c>
      <c r="P951" s="94">
        <f t="shared" ca="1" si="276"/>
        <v>25.256203850231056</v>
      </c>
      <c r="Q951" s="94">
        <f t="shared" ca="1" si="277"/>
        <v>25.256203850231056</v>
      </c>
      <c r="R951" s="94">
        <f t="shared" ca="1" si="278"/>
        <v>2.5256203850231058</v>
      </c>
      <c r="S951" s="94">
        <f t="shared" ca="1" si="279"/>
        <v>2.5256203850231054</v>
      </c>
      <c r="T951" s="4">
        <f t="shared" ca="1" si="280"/>
        <v>0</v>
      </c>
      <c r="U951" s="46">
        <f t="shared" ca="1" si="281"/>
        <v>1363.2398284809851</v>
      </c>
      <c r="V951" s="4">
        <f t="shared" ca="1" si="282"/>
        <v>0</v>
      </c>
      <c r="W951" s="13">
        <f t="shared" ca="1" si="283"/>
        <v>14717.783063372635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5.161859999999999E-3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149</v>
      </c>
      <c r="M952" s="7">
        <f t="shared" ca="1" si="273"/>
        <v>851</v>
      </c>
      <c r="N952" s="44">
        <f t="shared" ca="1" si="274"/>
        <v>11</v>
      </c>
      <c r="O952" s="94">
        <f t="shared" ca="1" si="275"/>
        <v>2.762784528735815</v>
      </c>
      <c r="P952" s="94">
        <f t="shared" ca="1" si="276"/>
        <v>27.627845287358145</v>
      </c>
      <c r="Q952" s="94">
        <f t="shared" ca="1" si="277"/>
        <v>25.256203850231056</v>
      </c>
      <c r="R952" s="94">
        <f t="shared" ca="1" si="278"/>
        <v>2.64420245687946</v>
      </c>
      <c r="S952" s="94">
        <f t="shared" ca="1" si="279"/>
        <v>2.762784528735815</v>
      </c>
      <c r="T952" s="4">
        <f t="shared" ca="1" si="280"/>
        <v>0</v>
      </c>
      <c r="U952" s="46">
        <f t="shared" ca="1" si="281"/>
        <v>1444.3993657201947</v>
      </c>
      <c r="V952" s="4">
        <f t="shared" ca="1" si="282"/>
        <v>0</v>
      </c>
      <c r="W952" s="13">
        <f t="shared" ca="1" si="283"/>
        <v>12817.544207143323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5.161859999999999E-3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136</v>
      </c>
      <c r="M953" s="7">
        <f t="shared" ca="1" si="273"/>
        <v>864</v>
      </c>
      <c r="N953" s="44">
        <f t="shared" ca="1" si="274"/>
        <v>11</v>
      </c>
      <c r="O953" s="94">
        <f t="shared" ca="1" si="275"/>
        <v>2.762784528735815</v>
      </c>
      <c r="P953" s="94">
        <f t="shared" ca="1" si="276"/>
        <v>27.627845287358145</v>
      </c>
      <c r="Q953" s="94">
        <f t="shared" ca="1" si="277"/>
        <v>27.627845287358145</v>
      </c>
      <c r="R953" s="94">
        <f t="shared" ca="1" si="278"/>
        <v>2.7627845287358146</v>
      </c>
      <c r="S953" s="94">
        <f t="shared" ca="1" si="279"/>
        <v>2.762784528735815</v>
      </c>
      <c r="T953" s="4">
        <f t="shared" ca="1" si="280"/>
        <v>0</v>
      </c>
      <c r="U953" s="46">
        <f t="shared" ca="1" si="281"/>
        <v>1431.3993657201947</v>
      </c>
      <c r="V953" s="4">
        <f t="shared" ca="1" si="282"/>
        <v>0</v>
      </c>
      <c r="W953" s="13">
        <f t="shared" ca="1" si="283"/>
        <v>10917.305350914008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5.161859999999999E-3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123</v>
      </c>
      <c r="M954" s="7">
        <f t="shared" ca="1" si="273"/>
        <v>877</v>
      </c>
      <c r="N954" s="44">
        <f t="shared" ca="1" si="274"/>
        <v>11</v>
      </c>
      <c r="O954" s="94">
        <f t="shared" ca="1" si="275"/>
        <v>2.762784528735815</v>
      </c>
      <c r="P954" s="94">
        <f t="shared" ca="1" si="276"/>
        <v>27.627845287358145</v>
      </c>
      <c r="Q954" s="94">
        <f t="shared" ca="1" si="277"/>
        <v>27.627845287358145</v>
      </c>
      <c r="R954" s="94">
        <f t="shared" ca="1" si="278"/>
        <v>2.7627845287358146</v>
      </c>
      <c r="S954" s="94">
        <f t="shared" ca="1" si="279"/>
        <v>2.762784528735815</v>
      </c>
      <c r="T954" s="4">
        <f t="shared" ca="1" si="280"/>
        <v>0</v>
      </c>
      <c r="U954" s="46">
        <f t="shared" ca="1" si="281"/>
        <v>1418.3993657201947</v>
      </c>
      <c r="V954" s="4">
        <f t="shared" ca="1" si="282"/>
        <v>0</v>
      </c>
      <c r="W954" s="13">
        <f t="shared" ca="1" si="283"/>
        <v>9017.0664946846955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5.161859999999999E-3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2.4792310600892992E-4</v>
      </c>
      <c r="L955" s="13">
        <f t="shared" ca="1" si="272"/>
        <v>110</v>
      </c>
      <c r="M955" s="7">
        <f t="shared" ca="1" si="273"/>
        <v>890</v>
      </c>
      <c r="N955" s="44">
        <f t="shared" ca="1" si="274"/>
        <v>11</v>
      </c>
      <c r="O955" s="94">
        <f t="shared" ca="1" si="275"/>
        <v>2.762784528735815</v>
      </c>
      <c r="P955" s="94">
        <f t="shared" ca="1" si="276"/>
        <v>27.627845287358145</v>
      </c>
      <c r="Q955" s="94">
        <f t="shared" ca="1" si="277"/>
        <v>27.627845287358145</v>
      </c>
      <c r="R955" s="94">
        <f t="shared" ca="1" si="278"/>
        <v>2.7627845287358146</v>
      </c>
      <c r="S955" s="94">
        <f t="shared" ca="1" si="279"/>
        <v>2.762784528735815</v>
      </c>
      <c r="T955" s="4">
        <f t="shared" ca="1" si="280"/>
        <v>6.8495812159760096E-4</v>
      </c>
      <c r="U955" s="46">
        <f t="shared" ca="1" si="281"/>
        <v>1405.3993657201947</v>
      </c>
      <c r="V955" s="4">
        <f t="shared" ca="1" si="282"/>
        <v>0.34843097593233069</v>
      </c>
      <c r="W955" s="13">
        <f t="shared" ca="1" si="283"/>
        <v>7116.8276384553828</v>
      </c>
      <c r="X955" s="4">
        <f t="shared" ca="1" si="284"/>
        <v>1.7644260130560563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5.161859999999999E-3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7.5128213942100055E-6</v>
      </c>
      <c r="L956" s="13">
        <f t="shared" ca="1" si="272"/>
        <v>97</v>
      </c>
      <c r="M956" s="7">
        <f t="shared" ca="1" si="273"/>
        <v>903</v>
      </c>
      <c r="N956" s="44">
        <f t="shared" ca="1" si="274"/>
        <v>11</v>
      </c>
      <c r="O956" s="94">
        <f t="shared" ca="1" si="275"/>
        <v>2.762784528735815</v>
      </c>
      <c r="P956" s="94">
        <f t="shared" ca="1" si="276"/>
        <v>27.627845287358145</v>
      </c>
      <c r="Q956" s="94">
        <f t="shared" ca="1" si="277"/>
        <v>27.627845287358145</v>
      </c>
      <c r="R956" s="94">
        <f t="shared" ca="1" si="278"/>
        <v>2.7627845287358146</v>
      </c>
      <c r="S956" s="94">
        <f t="shared" ca="1" si="279"/>
        <v>2.762784528735815</v>
      </c>
      <c r="T956" s="4">
        <f t="shared" ca="1" si="280"/>
        <v>2.0756306715078837E-5</v>
      </c>
      <c r="U956" s="46">
        <f t="shared" ca="1" si="281"/>
        <v>1392.3993657201947</v>
      </c>
      <c r="V956" s="4">
        <f t="shared" ca="1" si="282"/>
        <v>1.0460847744067121E-2</v>
      </c>
      <c r="W956" s="13">
        <f t="shared" ca="1" si="283"/>
        <v>5216.5887822260693</v>
      </c>
      <c r="X956" s="4">
        <f t="shared" ca="1" si="284"/>
        <v>3.919129980790393E-2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5.161859999999999E-3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7.5887084790000138E-8</v>
      </c>
      <c r="L957" s="13">
        <f t="shared" ca="1" si="272"/>
        <v>84</v>
      </c>
      <c r="M957" s="7">
        <f t="shared" ca="1" si="273"/>
        <v>916</v>
      </c>
      <c r="N957" s="44">
        <f t="shared" ca="1" si="274"/>
        <v>11</v>
      </c>
      <c r="O957" s="94">
        <f t="shared" ca="1" si="275"/>
        <v>2.762784528735815</v>
      </c>
      <c r="P957" s="94">
        <f t="shared" ca="1" si="276"/>
        <v>27.627845287358145</v>
      </c>
      <c r="Q957" s="94">
        <f t="shared" ca="1" si="277"/>
        <v>27.627845287358145</v>
      </c>
      <c r="R957" s="94">
        <f t="shared" ca="1" si="278"/>
        <v>2.7627845287358146</v>
      </c>
      <c r="S957" s="94">
        <f t="shared" ca="1" si="279"/>
        <v>2.762784528735815</v>
      </c>
      <c r="T957" s="4">
        <f t="shared" ca="1" si="280"/>
        <v>2.0965966378867538E-7</v>
      </c>
      <c r="U957" s="46">
        <f t="shared" ca="1" si="281"/>
        <v>1379.3993657201947</v>
      </c>
      <c r="V957" s="4">
        <f t="shared" ca="1" si="282"/>
        <v>1.0467859662568083E-4</v>
      </c>
      <c r="W957" s="13">
        <f t="shared" ca="1" si="283"/>
        <v>3316.3499259967557</v>
      </c>
      <c r="X957" s="4">
        <f t="shared" ca="1" si="284"/>
        <v>2.5166812802742647E-4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5.161859999999999E-3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2.5551207000000067E-10</v>
      </c>
      <c r="L958" s="13">
        <f t="shared" ca="1" si="272"/>
        <v>71</v>
      </c>
      <c r="M958" s="7">
        <f t="shared" ca="1" si="273"/>
        <v>929</v>
      </c>
      <c r="N958" s="44">
        <f t="shared" ca="1" si="274"/>
        <v>12</v>
      </c>
      <c r="O958" s="94">
        <f t="shared" ca="1" si="275"/>
        <v>2.9830819481114386</v>
      </c>
      <c r="P958" s="94">
        <f t="shared" ca="1" si="276"/>
        <v>28.509034964860639</v>
      </c>
      <c r="Q958" s="94">
        <f t="shared" ca="1" si="277"/>
        <v>27.627845287358145</v>
      </c>
      <c r="R958" s="94">
        <f t="shared" ca="1" si="278"/>
        <v>2.8068440126109393</v>
      </c>
      <c r="S958" s="94">
        <f t="shared" ca="1" si="279"/>
        <v>2.9830819481114386</v>
      </c>
      <c r="T958" s="4">
        <f t="shared" ca="1" si="280"/>
        <v>7.6221344354158829E-10</v>
      </c>
      <c r="U958" s="46">
        <f t="shared" ca="1" si="281"/>
        <v>1453.8624313365897</v>
      </c>
      <c r="V958" s="4">
        <f t="shared" ca="1" si="282"/>
        <v>3.7147939932604588E-7</v>
      </c>
      <c r="W958" s="13">
        <f t="shared" ca="1" si="283"/>
        <v>1416.1110697674419</v>
      </c>
      <c r="X958" s="4">
        <f t="shared" ca="1" si="284"/>
        <v>3.6183347078619443E-7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5.161859999999999E-3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2.762784528735815</v>
      </c>
      <c r="P959" s="94">
        <f t="shared" ca="1" si="276"/>
        <v>27.627845287358145</v>
      </c>
      <c r="Q959" s="94">
        <f t="shared" ca="1" si="277"/>
        <v>27.627845287358145</v>
      </c>
      <c r="R959" s="94">
        <f t="shared" ca="1" si="278"/>
        <v>2.7627845287358146</v>
      </c>
      <c r="S959" s="94">
        <f t="shared" ca="1" si="279"/>
        <v>2.762784528735815</v>
      </c>
      <c r="T959" s="4">
        <f t="shared" ca="1" si="280"/>
        <v>0</v>
      </c>
      <c r="U959" s="46">
        <f t="shared" ca="1" si="281"/>
        <v>1386.3993657201947</v>
      </c>
      <c r="V959" s="4">
        <f t="shared" ca="1" si="282"/>
        <v>0</v>
      </c>
      <c r="W959" s="13">
        <f t="shared" ca="1" si="283"/>
        <v>13301.671993605194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5.161859999999999E-3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2.762784528735815</v>
      </c>
      <c r="P960" s="94">
        <f t="shared" ca="1" si="276"/>
        <v>27.627845287358145</v>
      </c>
      <c r="Q960" s="94">
        <f t="shared" ca="1" si="277"/>
        <v>27.627845287358145</v>
      </c>
      <c r="R960" s="94">
        <f t="shared" ca="1" si="278"/>
        <v>2.7627845287358146</v>
      </c>
      <c r="S960" s="94">
        <f t="shared" ca="1" si="279"/>
        <v>2.762784528735815</v>
      </c>
      <c r="T960" s="4">
        <f t="shared" ca="1" si="280"/>
        <v>0</v>
      </c>
      <c r="U960" s="46">
        <f t="shared" ca="1" si="281"/>
        <v>1373.3993657201947</v>
      </c>
      <c r="V960" s="4">
        <f t="shared" ca="1" si="282"/>
        <v>0</v>
      </c>
      <c r="W960" s="13">
        <f t="shared" ca="1" si="283"/>
        <v>11401.433137375881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5.161859999999999E-3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12</v>
      </c>
      <c r="O961" s="94">
        <f t="shared" ca="1" si="275"/>
        <v>2.9830819481114386</v>
      </c>
      <c r="P961" s="94">
        <f t="shared" ca="1" si="276"/>
        <v>29.830819481114389</v>
      </c>
      <c r="Q961" s="94">
        <f t="shared" ca="1" si="277"/>
        <v>27.627845287358145</v>
      </c>
      <c r="R961" s="94">
        <f t="shared" ca="1" si="278"/>
        <v>2.8729332384236264</v>
      </c>
      <c r="S961" s="94">
        <f t="shared" ca="1" si="279"/>
        <v>2.9830819481114386</v>
      </c>
      <c r="T961" s="4">
        <f t="shared" ca="1" si="280"/>
        <v>0</v>
      </c>
      <c r="U961" s="46">
        <f t="shared" ca="1" si="281"/>
        <v>1447.8624313365897</v>
      </c>
      <c r="V961" s="4">
        <f t="shared" ca="1" si="282"/>
        <v>0</v>
      </c>
      <c r="W961" s="13">
        <f t="shared" ca="1" si="283"/>
        <v>9501.1942811465669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5.161859999999999E-3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12</v>
      </c>
      <c r="O962" s="94">
        <f t="shared" ca="1" si="275"/>
        <v>2.9830819481114386</v>
      </c>
      <c r="P962" s="94">
        <f t="shared" ca="1" si="276"/>
        <v>29.830819481114389</v>
      </c>
      <c r="Q962" s="94">
        <f t="shared" ca="1" si="277"/>
        <v>29.830819481114389</v>
      </c>
      <c r="R962" s="94">
        <f t="shared" ca="1" si="278"/>
        <v>2.983081948111439</v>
      </c>
      <c r="S962" s="94">
        <f t="shared" ca="1" si="279"/>
        <v>2.9830819481114386</v>
      </c>
      <c r="T962" s="4">
        <f t="shared" ca="1" si="280"/>
        <v>0</v>
      </c>
      <c r="U962" s="46">
        <f t="shared" ca="1" si="281"/>
        <v>1434.8624313365897</v>
      </c>
      <c r="V962" s="4">
        <f t="shared" ca="1" si="282"/>
        <v>0</v>
      </c>
      <c r="W962" s="13">
        <f t="shared" ca="1" si="283"/>
        <v>7600.9554249172543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5.161859999999999E-3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2.5042737980700013E-6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12</v>
      </c>
      <c r="O963" s="94">
        <f t="shared" ca="1" si="275"/>
        <v>2.9830819481114386</v>
      </c>
      <c r="P963" s="94">
        <f t="shared" ca="1" si="276"/>
        <v>29.830819481114389</v>
      </c>
      <c r="Q963" s="94">
        <f t="shared" ca="1" si="277"/>
        <v>29.830819481114389</v>
      </c>
      <c r="R963" s="94">
        <f t="shared" ca="1" si="278"/>
        <v>2.983081948111439</v>
      </c>
      <c r="S963" s="94">
        <f t="shared" ca="1" si="279"/>
        <v>2.9830819481114386</v>
      </c>
      <c r="T963" s="4">
        <f t="shared" ca="1" si="280"/>
        <v>7.4704539601510909E-6</v>
      </c>
      <c r="U963" s="46">
        <f t="shared" ca="1" si="281"/>
        <v>1421.8624313365897</v>
      </c>
      <c r="V963" s="4">
        <f t="shared" ca="1" si="282"/>
        <v>3.5607328312563277E-3</v>
      </c>
      <c r="W963" s="13">
        <f t="shared" ca="1" si="283"/>
        <v>5700.7165686879407</v>
      </c>
      <c r="X963" s="4">
        <f t="shared" ca="1" si="284"/>
        <v>1.4276155133188735E-2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5.161859999999999E-3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7.5887084790000111E-8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12</v>
      </c>
      <c r="O964" s="94">
        <f t="shared" ca="1" si="275"/>
        <v>2.9830819481114386</v>
      </c>
      <c r="P964" s="94">
        <f t="shared" ca="1" si="276"/>
        <v>29.830819481114389</v>
      </c>
      <c r="Q964" s="94">
        <f t="shared" ca="1" si="277"/>
        <v>29.830819481114389</v>
      </c>
      <c r="R964" s="94">
        <f t="shared" ca="1" si="278"/>
        <v>2.983081948111439</v>
      </c>
      <c r="S964" s="94">
        <f t="shared" ca="1" si="279"/>
        <v>2.9830819481114386</v>
      </c>
      <c r="T964" s="4">
        <f t="shared" ca="1" si="280"/>
        <v>2.2637739273185146E-7</v>
      </c>
      <c r="U964" s="46">
        <f t="shared" ca="1" si="281"/>
        <v>1408.8624313365897</v>
      </c>
      <c r="V964" s="4">
        <f t="shared" ca="1" si="282"/>
        <v>1.0691446278428549E-4</v>
      </c>
      <c r="W964" s="13">
        <f t="shared" ca="1" si="283"/>
        <v>3800.4777124586271</v>
      </c>
      <c r="X964" s="4">
        <f t="shared" ca="1" si="284"/>
        <v>2.8840717440785352E-4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5.161859999999999E-3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7.6653621000000196E-10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2.9830819481114386</v>
      </c>
      <c r="P965" s="94">
        <f t="shared" ca="1" si="276"/>
        <v>29.830819481114389</v>
      </c>
      <c r="Q965" s="94">
        <f t="shared" ca="1" si="277"/>
        <v>29.830819481114389</v>
      </c>
      <c r="R965" s="94">
        <f t="shared" ca="1" si="278"/>
        <v>2.983081948111439</v>
      </c>
      <c r="S965" s="94">
        <f t="shared" ca="1" si="279"/>
        <v>2.9830819481114386</v>
      </c>
      <c r="T965" s="4">
        <f t="shared" ca="1" si="280"/>
        <v>2.2866403306247644E-9</v>
      </c>
      <c r="U965" s="46">
        <f t="shared" ca="1" si="281"/>
        <v>1395.8624313365897</v>
      </c>
      <c r="V965" s="4">
        <f t="shared" ca="1" si="282"/>
        <v>1.0699790977981373E-6</v>
      </c>
      <c r="W965" s="13">
        <f t="shared" ca="1" si="283"/>
        <v>1900.2388562293136</v>
      </c>
      <c r="X965" s="4">
        <f t="shared" ca="1" si="284"/>
        <v>1.4566018909487566E-6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5.161859999999999E-3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2.5809300000000089E-12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2.9830819481114386</v>
      </c>
      <c r="P966" s="94">
        <f t="shared" ca="1" si="276"/>
        <v>29.830819481114389</v>
      </c>
      <c r="Q966" s="94">
        <f t="shared" ca="1" si="277"/>
        <v>29.830819481114389</v>
      </c>
      <c r="R966" s="94">
        <f t="shared" ca="1" si="278"/>
        <v>2.983081948111439</v>
      </c>
      <c r="S966" s="94">
        <f t="shared" ca="1" si="279"/>
        <v>2.9830819481114386</v>
      </c>
      <c r="T966" s="4">
        <f t="shared" ca="1" si="280"/>
        <v>7.6991256923392809E-12</v>
      </c>
      <c r="U966" s="46">
        <f t="shared" ca="1" si="281"/>
        <v>1382.8624313365897</v>
      </c>
      <c r="V966" s="4">
        <f t="shared" ca="1" si="282"/>
        <v>3.5690711349095566E-9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1.3721399999999998E-3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233</v>
      </c>
      <c r="M967" s="7">
        <f t="shared" ca="1" si="273"/>
        <v>767</v>
      </c>
      <c r="N967" s="44">
        <f t="shared" ca="1" si="274"/>
        <v>10</v>
      </c>
      <c r="O967" s="94">
        <f t="shared" ca="1" si="275"/>
        <v>2.5256203850231054</v>
      </c>
      <c r="P967" s="94">
        <f t="shared" ca="1" si="276"/>
        <v>25.256203850231056</v>
      </c>
      <c r="Q967" s="94">
        <f t="shared" ca="1" si="277"/>
        <v>23.06124989151396</v>
      </c>
      <c r="R967" s="94">
        <f t="shared" ca="1" si="278"/>
        <v>2.4158726870872504</v>
      </c>
      <c r="S967" s="94">
        <f t="shared" ca="1" si="279"/>
        <v>2.5256203850231054</v>
      </c>
      <c r="T967" s="4">
        <f t="shared" ca="1" si="280"/>
        <v>0</v>
      </c>
      <c r="U967" s="46">
        <f t="shared" ca="1" si="281"/>
        <v>1434.2398284809851</v>
      </c>
      <c r="V967" s="4">
        <f t="shared" ca="1" si="282"/>
        <v>0</v>
      </c>
      <c r="W967" s="13">
        <f t="shared" ca="1" si="283"/>
        <v>17188.093576470743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1.3721399999999998E-3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220</v>
      </c>
      <c r="M968" s="7">
        <f t="shared" ca="1" si="273"/>
        <v>780</v>
      </c>
      <c r="N968" s="44">
        <f t="shared" ca="1" si="274"/>
        <v>10</v>
      </c>
      <c r="O968" s="94">
        <f t="shared" ca="1" si="275"/>
        <v>2.5256203850231054</v>
      </c>
      <c r="P968" s="94">
        <f t="shared" ca="1" si="276"/>
        <v>25.256203850231056</v>
      </c>
      <c r="Q968" s="94">
        <f t="shared" ca="1" si="277"/>
        <v>25.256203850231056</v>
      </c>
      <c r="R968" s="94">
        <f t="shared" ca="1" si="278"/>
        <v>2.5256203850231058</v>
      </c>
      <c r="S968" s="94">
        <f t="shared" ca="1" si="279"/>
        <v>2.5256203850231054</v>
      </c>
      <c r="T968" s="4">
        <f t="shared" ca="1" si="280"/>
        <v>0</v>
      </c>
      <c r="U968" s="46">
        <f t="shared" ca="1" si="281"/>
        <v>1421.2398284809851</v>
      </c>
      <c r="V968" s="4">
        <f t="shared" ca="1" si="282"/>
        <v>0</v>
      </c>
      <c r="W968" s="13">
        <f t="shared" ca="1" si="283"/>
        <v>15287.85472024143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1.3721399999999998E-3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207</v>
      </c>
      <c r="M969" s="7">
        <f t="shared" ca="1" si="273"/>
        <v>793</v>
      </c>
      <c r="N969" s="44">
        <f t="shared" ca="1" si="274"/>
        <v>10</v>
      </c>
      <c r="O969" s="94">
        <f t="shared" ca="1" si="275"/>
        <v>2.5256203850231054</v>
      </c>
      <c r="P969" s="94">
        <f t="shared" ca="1" si="276"/>
        <v>25.256203850231056</v>
      </c>
      <c r="Q969" s="94">
        <f t="shared" ca="1" si="277"/>
        <v>25.256203850231056</v>
      </c>
      <c r="R969" s="94">
        <f t="shared" ca="1" si="278"/>
        <v>2.5256203850231058</v>
      </c>
      <c r="S969" s="94">
        <f t="shared" ca="1" si="279"/>
        <v>2.5256203850231054</v>
      </c>
      <c r="T969" s="4">
        <f t="shared" ca="1" si="280"/>
        <v>0</v>
      </c>
      <c r="U969" s="46">
        <f t="shared" ca="1" si="281"/>
        <v>1408.2398284809851</v>
      </c>
      <c r="V969" s="4">
        <f t="shared" ca="1" si="282"/>
        <v>0</v>
      </c>
      <c r="W969" s="13">
        <f t="shared" ca="1" si="283"/>
        <v>13387.615864012118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1.3721399999999998E-3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1.2396469127162963E-3</v>
      </c>
      <c r="L970" s="13">
        <f t="shared" ca="1" si="272"/>
        <v>194</v>
      </c>
      <c r="M970" s="7">
        <f t="shared" ca="1" si="273"/>
        <v>806</v>
      </c>
      <c r="N970" s="44">
        <f t="shared" ca="1" si="274"/>
        <v>10</v>
      </c>
      <c r="O970" s="94">
        <f t="shared" ca="1" si="275"/>
        <v>2.5256203850231054</v>
      </c>
      <c r="P970" s="94">
        <f t="shared" ca="1" si="276"/>
        <v>25.256203850231056</v>
      </c>
      <c r="Q970" s="94">
        <f t="shared" ca="1" si="277"/>
        <v>25.256203850231056</v>
      </c>
      <c r="R970" s="94">
        <f t="shared" ca="1" si="278"/>
        <v>2.5256203850231058</v>
      </c>
      <c r="S970" s="94">
        <f t="shared" ca="1" si="279"/>
        <v>2.5256203850231054</v>
      </c>
      <c r="T970" s="4">
        <f t="shared" ca="1" si="280"/>
        <v>3.1308775129872362E-3</v>
      </c>
      <c r="U970" s="46">
        <f t="shared" ca="1" si="281"/>
        <v>1395.2398284809851</v>
      </c>
      <c r="V970" s="4">
        <f t="shared" ca="1" si="282"/>
        <v>1.7296047458752679</v>
      </c>
      <c r="W970" s="13">
        <f t="shared" ca="1" si="283"/>
        <v>11487.377007782805</v>
      </c>
      <c r="X970" s="4">
        <f t="shared" ca="1" si="284"/>
        <v>14.24029144290612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1.3721399999999998E-3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5.0086743948133235E-5</v>
      </c>
      <c r="L971" s="13">
        <f t="shared" ca="1" si="272"/>
        <v>181</v>
      </c>
      <c r="M971" s="7">
        <f t="shared" ca="1" si="273"/>
        <v>819</v>
      </c>
      <c r="N971" s="44">
        <f t="shared" ca="1" si="274"/>
        <v>10</v>
      </c>
      <c r="O971" s="94">
        <f t="shared" ca="1" si="275"/>
        <v>2.5256203850231054</v>
      </c>
      <c r="P971" s="94">
        <f t="shared" ca="1" si="276"/>
        <v>25.256203850231056</v>
      </c>
      <c r="Q971" s="94">
        <f t="shared" ca="1" si="277"/>
        <v>25.256203850231056</v>
      </c>
      <c r="R971" s="94">
        <f t="shared" ca="1" si="278"/>
        <v>2.5256203850231058</v>
      </c>
      <c r="S971" s="94">
        <f t="shared" ca="1" si="279"/>
        <v>2.5256203850231054</v>
      </c>
      <c r="T971" s="4">
        <f t="shared" ca="1" si="280"/>
        <v>1.2650010153483795E-4</v>
      </c>
      <c r="U971" s="46">
        <f t="shared" ca="1" si="281"/>
        <v>1382.2398284809851</v>
      </c>
      <c r="V971" s="4">
        <f t="shared" ca="1" si="282"/>
        <v>6.9231892364038705E-2</v>
      </c>
      <c r="W971" s="13">
        <f t="shared" ca="1" si="283"/>
        <v>9587.1381515534904</v>
      </c>
      <c r="X971" s="4">
        <f t="shared" ca="1" si="284"/>
        <v>0.48018853379223903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1.3721399999999998E-3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7.5889005982020126E-7</v>
      </c>
      <c r="L972" s="13">
        <f t="shared" ca="1" si="272"/>
        <v>168</v>
      </c>
      <c r="M972" s="7">
        <f t="shared" ca="1" si="273"/>
        <v>832</v>
      </c>
      <c r="N972" s="44">
        <f t="shared" ca="1" si="274"/>
        <v>10</v>
      </c>
      <c r="O972" s="94">
        <f t="shared" ca="1" si="275"/>
        <v>2.5256203850231054</v>
      </c>
      <c r="P972" s="94">
        <f t="shared" ca="1" si="276"/>
        <v>25.256203850231056</v>
      </c>
      <c r="Q972" s="94">
        <f t="shared" ca="1" si="277"/>
        <v>25.256203850231056</v>
      </c>
      <c r="R972" s="94">
        <f t="shared" ca="1" si="278"/>
        <v>2.5256203850231058</v>
      </c>
      <c r="S972" s="94">
        <f t="shared" ca="1" si="279"/>
        <v>2.5256203850231054</v>
      </c>
      <c r="T972" s="4">
        <f t="shared" ca="1" si="280"/>
        <v>1.9166682050733043E-6</v>
      </c>
      <c r="U972" s="46">
        <f t="shared" ca="1" si="281"/>
        <v>1369.2398284809851</v>
      </c>
      <c r="V972" s="4">
        <f t="shared" ca="1" si="282"/>
        <v>1.0391024953441369E-3</v>
      </c>
      <c r="W972" s="13">
        <f t="shared" ca="1" si="283"/>
        <v>7686.8992953241768</v>
      </c>
      <c r="X972" s="4">
        <f t="shared" ca="1" si="284"/>
        <v>5.8335114660604277E-3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1.3721399999999998E-3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5.1103707732000131E-9</v>
      </c>
      <c r="L973" s="13">
        <f t="shared" ca="1" si="272"/>
        <v>155</v>
      </c>
      <c r="M973" s="7">
        <f t="shared" ca="1" si="273"/>
        <v>845</v>
      </c>
      <c r="N973" s="44">
        <f t="shared" ca="1" si="274"/>
        <v>11</v>
      </c>
      <c r="O973" s="94">
        <f t="shared" ca="1" si="275"/>
        <v>2.762784528735815</v>
      </c>
      <c r="P973" s="94">
        <f t="shared" ca="1" si="276"/>
        <v>26.204860425081897</v>
      </c>
      <c r="Q973" s="94">
        <f t="shared" ca="1" si="277"/>
        <v>25.256203850231056</v>
      </c>
      <c r="R973" s="94">
        <f t="shared" ca="1" si="278"/>
        <v>2.5730532137656477</v>
      </c>
      <c r="S973" s="94">
        <f t="shared" ca="1" si="279"/>
        <v>2.762784528735815</v>
      </c>
      <c r="T973" s="4">
        <f t="shared" ca="1" si="280"/>
        <v>1.4118853308300681E-8</v>
      </c>
      <c r="U973" s="46">
        <f t="shared" ca="1" si="281"/>
        <v>1450.3993657201947</v>
      </c>
      <c r="V973" s="4">
        <f t="shared" ca="1" si="282"/>
        <v>7.4120785280443199E-6</v>
      </c>
      <c r="W973" s="13">
        <f t="shared" ca="1" si="283"/>
        <v>5786.6604390948632</v>
      </c>
      <c r="X973" s="4">
        <f t="shared" ca="1" si="284"/>
        <v>2.9571980382383144E-5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1.3721399999999998E-3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1.2904976700000046E-11</v>
      </c>
      <c r="L974" s="13">
        <f t="shared" ca="1" si="272"/>
        <v>142</v>
      </c>
      <c r="M974" s="7">
        <f t="shared" ca="1" si="273"/>
        <v>858</v>
      </c>
      <c r="N974" s="44">
        <f t="shared" ca="1" si="274"/>
        <v>11</v>
      </c>
      <c r="O974" s="94">
        <f t="shared" ca="1" si="275"/>
        <v>2.762784528735815</v>
      </c>
      <c r="P974" s="94">
        <f t="shared" ca="1" si="276"/>
        <v>27.627845287358145</v>
      </c>
      <c r="Q974" s="94">
        <f t="shared" ca="1" si="277"/>
        <v>26.916352856220023</v>
      </c>
      <c r="R974" s="94">
        <f t="shared" ca="1" si="278"/>
        <v>2.7272099071789087</v>
      </c>
      <c r="S974" s="94">
        <f t="shared" ca="1" si="279"/>
        <v>2.762784528735815</v>
      </c>
      <c r="T974" s="4">
        <f t="shared" ca="1" si="280"/>
        <v>3.5653669970456301E-11</v>
      </c>
      <c r="U974" s="46">
        <f t="shared" ca="1" si="281"/>
        <v>1437.3993657201947</v>
      </c>
      <c r="V974" s="4">
        <f t="shared" ca="1" si="282"/>
        <v>1.8549605323213959E-8</v>
      </c>
      <c r="W974" s="13">
        <f t="shared" ca="1" si="283"/>
        <v>3886.4215828655497</v>
      </c>
      <c r="X974" s="4">
        <f t="shared" ca="1" si="284"/>
        <v>5.0154179973257216E-8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1.3721399999999998E-3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162</v>
      </c>
      <c r="M975" s="7">
        <f t="shared" ca="1" si="273"/>
        <v>838</v>
      </c>
      <c r="N975" s="44">
        <f t="shared" ca="1" si="274"/>
        <v>10</v>
      </c>
      <c r="O975" s="94">
        <f t="shared" ca="1" si="275"/>
        <v>2.5256203850231054</v>
      </c>
      <c r="P975" s="94">
        <f t="shared" ca="1" si="276"/>
        <v>25.256203850231056</v>
      </c>
      <c r="Q975" s="94">
        <f t="shared" ca="1" si="277"/>
        <v>25.256203850231056</v>
      </c>
      <c r="R975" s="94">
        <f t="shared" ca="1" si="278"/>
        <v>2.5256203850231058</v>
      </c>
      <c r="S975" s="94">
        <f t="shared" ca="1" si="279"/>
        <v>2.5256203850231054</v>
      </c>
      <c r="T975" s="4">
        <f t="shared" ca="1" si="280"/>
        <v>0</v>
      </c>
      <c r="U975" s="46">
        <f t="shared" ca="1" si="281"/>
        <v>1363.2398284809851</v>
      </c>
      <c r="V975" s="4">
        <f t="shared" ca="1" si="282"/>
        <v>0</v>
      </c>
      <c r="W975" s="13">
        <f t="shared" ca="1" si="283"/>
        <v>15771.982506703302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1.3721399999999998E-3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149</v>
      </c>
      <c r="M976" s="7">
        <f t="shared" ca="1" si="273"/>
        <v>851</v>
      </c>
      <c r="N976" s="44">
        <f t="shared" ca="1" si="274"/>
        <v>11</v>
      </c>
      <c r="O976" s="94">
        <f t="shared" ca="1" si="275"/>
        <v>2.762784528735815</v>
      </c>
      <c r="P976" s="94">
        <f t="shared" ca="1" si="276"/>
        <v>27.627845287358145</v>
      </c>
      <c r="Q976" s="94">
        <f t="shared" ca="1" si="277"/>
        <v>25.256203850231056</v>
      </c>
      <c r="R976" s="94">
        <f t="shared" ca="1" si="278"/>
        <v>2.64420245687946</v>
      </c>
      <c r="S976" s="94">
        <f t="shared" ca="1" si="279"/>
        <v>2.762784528735815</v>
      </c>
      <c r="T976" s="4">
        <f t="shared" ca="1" si="280"/>
        <v>0</v>
      </c>
      <c r="U976" s="46">
        <f t="shared" ca="1" si="281"/>
        <v>1444.3993657201947</v>
      </c>
      <c r="V976" s="4">
        <f t="shared" ca="1" si="282"/>
        <v>0</v>
      </c>
      <c r="W976" s="13">
        <f t="shared" ca="1" si="283"/>
        <v>13871.743650473989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1.3721399999999998E-3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136</v>
      </c>
      <c r="M977" s="7">
        <f t="shared" ca="1" si="273"/>
        <v>864</v>
      </c>
      <c r="N977" s="44">
        <f t="shared" ca="1" si="274"/>
        <v>11</v>
      </c>
      <c r="O977" s="94">
        <f t="shared" ca="1" si="275"/>
        <v>2.762784528735815</v>
      </c>
      <c r="P977" s="94">
        <f t="shared" ca="1" si="276"/>
        <v>27.627845287358145</v>
      </c>
      <c r="Q977" s="94">
        <f t="shared" ca="1" si="277"/>
        <v>27.627845287358145</v>
      </c>
      <c r="R977" s="94">
        <f t="shared" ca="1" si="278"/>
        <v>2.7627845287358146</v>
      </c>
      <c r="S977" s="94">
        <f t="shared" ca="1" si="279"/>
        <v>2.762784528735815</v>
      </c>
      <c r="T977" s="4">
        <f t="shared" ca="1" si="280"/>
        <v>0</v>
      </c>
      <c r="U977" s="46">
        <f t="shared" ca="1" si="281"/>
        <v>1431.3993657201947</v>
      </c>
      <c r="V977" s="4">
        <f t="shared" ca="1" si="282"/>
        <v>0</v>
      </c>
      <c r="W977" s="13">
        <f t="shared" ca="1" si="283"/>
        <v>11971.504794244674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1.3721399999999998E-3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1.2521685987033309E-5</v>
      </c>
      <c r="L978" s="13">
        <f t="shared" ca="1" si="272"/>
        <v>123</v>
      </c>
      <c r="M978" s="7">
        <f t="shared" ca="1" si="273"/>
        <v>877</v>
      </c>
      <c r="N978" s="44">
        <f t="shared" ca="1" si="274"/>
        <v>11</v>
      </c>
      <c r="O978" s="94">
        <f t="shared" ca="1" si="275"/>
        <v>2.762784528735815</v>
      </c>
      <c r="P978" s="94">
        <f t="shared" ca="1" si="276"/>
        <v>27.627845287358145</v>
      </c>
      <c r="Q978" s="94">
        <f t="shared" ca="1" si="277"/>
        <v>27.627845287358145</v>
      </c>
      <c r="R978" s="94">
        <f t="shared" ca="1" si="278"/>
        <v>2.7627845287358146</v>
      </c>
      <c r="S978" s="94">
        <f t="shared" ca="1" si="279"/>
        <v>2.762784528735815</v>
      </c>
      <c r="T978" s="4">
        <f t="shared" ca="1" si="280"/>
        <v>3.4594720318663679E-5</v>
      </c>
      <c r="U978" s="46">
        <f t="shared" ca="1" si="281"/>
        <v>1418.3993657201947</v>
      </c>
      <c r="V978" s="4">
        <f t="shared" ca="1" si="282"/>
        <v>1.7760751461755497E-2</v>
      </c>
      <c r="W978" s="13">
        <f t="shared" ca="1" si="283"/>
        <v>10071.265938015362</v>
      </c>
      <c r="X978" s="4">
        <f t="shared" ca="1" si="284"/>
        <v>0.12610922956773282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1.3721399999999998E-3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5.0592670654680084E-7</v>
      </c>
      <c r="L979" s="13">
        <f t="shared" ca="1" si="272"/>
        <v>110</v>
      </c>
      <c r="M979" s="7">
        <f t="shared" ca="1" si="273"/>
        <v>890</v>
      </c>
      <c r="N979" s="44">
        <f t="shared" ca="1" si="274"/>
        <v>11</v>
      </c>
      <c r="O979" s="94">
        <f t="shared" ca="1" si="275"/>
        <v>2.762784528735815</v>
      </c>
      <c r="P979" s="94">
        <f t="shared" ca="1" si="276"/>
        <v>27.627845287358145</v>
      </c>
      <c r="Q979" s="94">
        <f t="shared" ca="1" si="277"/>
        <v>27.627845287358145</v>
      </c>
      <c r="R979" s="94">
        <f t="shared" ca="1" si="278"/>
        <v>2.7627845287358146</v>
      </c>
      <c r="S979" s="94">
        <f t="shared" ca="1" si="279"/>
        <v>2.762784528735815</v>
      </c>
      <c r="T979" s="4">
        <f t="shared" ca="1" si="280"/>
        <v>1.3977664775217662E-6</v>
      </c>
      <c r="U979" s="46">
        <f t="shared" ca="1" si="281"/>
        <v>1405.3993657201947</v>
      </c>
      <c r="V979" s="4">
        <f t="shared" ca="1" si="282"/>
        <v>7.1102907248178095E-4</v>
      </c>
      <c r="W979" s="13">
        <f t="shared" ca="1" si="283"/>
        <v>8171.0270817860483</v>
      </c>
      <c r="X979" s="4">
        <f t="shared" ca="1" si="284"/>
        <v>4.1339408205927327E-3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1.3721399999999998E-3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7.6655561598000196E-9</v>
      </c>
      <c r="L980" s="13">
        <f t="shared" ca="1" si="272"/>
        <v>97</v>
      </c>
      <c r="M980" s="7">
        <f t="shared" ca="1" si="273"/>
        <v>903</v>
      </c>
      <c r="N980" s="44">
        <f t="shared" ca="1" si="274"/>
        <v>11</v>
      </c>
      <c r="O980" s="94">
        <f t="shared" ca="1" si="275"/>
        <v>2.762784528735815</v>
      </c>
      <c r="P980" s="94">
        <f t="shared" ca="1" si="276"/>
        <v>27.627845287358145</v>
      </c>
      <c r="Q980" s="94">
        <f t="shared" ca="1" si="277"/>
        <v>27.627845287358145</v>
      </c>
      <c r="R980" s="94">
        <f t="shared" ca="1" si="278"/>
        <v>2.7627845287358146</v>
      </c>
      <c r="S980" s="94">
        <f t="shared" ca="1" si="279"/>
        <v>2.762784528735815</v>
      </c>
      <c r="T980" s="4">
        <f t="shared" ca="1" si="280"/>
        <v>2.1178279962451022E-8</v>
      </c>
      <c r="U980" s="46">
        <f t="shared" ca="1" si="281"/>
        <v>1392.3993657201947</v>
      </c>
      <c r="V980" s="4">
        <f t="shared" ca="1" si="282"/>
        <v>1.067351553479808E-5</v>
      </c>
      <c r="W980" s="13">
        <f t="shared" ca="1" si="283"/>
        <v>6270.7882255567347</v>
      </c>
      <c r="X980" s="4">
        <f t="shared" ca="1" si="284"/>
        <v>4.8069079309217861E-5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1.3721399999999998E-3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5.1619906800000177E-11</v>
      </c>
      <c r="L981" s="13">
        <f t="shared" ca="1" si="272"/>
        <v>84</v>
      </c>
      <c r="M981" s="7">
        <f t="shared" ca="1" si="273"/>
        <v>916</v>
      </c>
      <c r="N981" s="44">
        <f t="shared" ca="1" si="274"/>
        <v>11</v>
      </c>
      <c r="O981" s="94">
        <f t="shared" ca="1" si="275"/>
        <v>2.762784528735815</v>
      </c>
      <c r="P981" s="94">
        <f t="shared" ca="1" si="276"/>
        <v>27.627845287358145</v>
      </c>
      <c r="Q981" s="94">
        <f t="shared" ca="1" si="277"/>
        <v>27.627845287358145</v>
      </c>
      <c r="R981" s="94">
        <f t="shared" ca="1" si="278"/>
        <v>2.7627845287358146</v>
      </c>
      <c r="S981" s="94">
        <f t="shared" ca="1" si="279"/>
        <v>2.762784528735815</v>
      </c>
      <c r="T981" s="4">
        <f t="shared" ca="1" si="280"/>
        <v>1.4261467988182518E-10</v>
      </c>
      <c r="U981" s="46">
        <f t="shared" ca="1" si="281"/>
        <v>1379.3993657201947</v>
      </c>
      <c r="V981" s="4">
        <f t="shared" ca="1" si="282"/>
        <v>7.1204466698455814E-8</v>
      </c>
      <c r="W981" s="13">
        <f t="shared" ca="1" si="283"/>
        <v>4370.5493693274211</v>
      </c>
      <c r="X981" s="4">
        <f t="shared" ca="1" si="284"/>
        <v>2.2560735110948104E-7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1.3721399999999998E-3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1.3035330000000059E-13</v>
      </c>
      <c r="L982" s="13">
        <f t="shared" ca="1" si="272"/>
        <v>71</v>
      </c>
      <c r="M982" s="7">
        <f t="shared" ca="1" si="273"/>
        <v>929</v>
      </c>
      <c r="N982" s="44">
        <f t="shared" ca="1" si="274"/>
        <v>12</v>
      </c>
      <c r="O982" s="94">
        <f t="shared" ca="1" si="275"/>
        <v>2.9830819481114386</v>
      </c>
      <c r="P982" s="94">
        <f t="shared" ca="1" si="276"/>
        <v>28.509034964860639</v>
      </c>
      <c r="Q982" s="94">
        <f t="shared" ca="1" si="277"/>
        <v>27.627845287358145</v>
      </c>
      <c r="R982" s="94">
        <f t="shared" ca="1" si="278"/>
        <v>2.8068440126109393</v>
      </c>
      <c r="S982" s="94">
        <f t="shared" ca="1" si="279"/>
        <v>2.9830819481114386</v>
      </c>
      <c r="T982" s="4">
        <f t="shared" ca="1" si="280"/>
        <v>3.8885457610675652E-13</v>
      </c>
      <c r="U982" s="46">
        <f t="shared" ca="1" si="281"/>
        <v>1453.8624313365897</v>
      </c>
      <c r="V982" s="4">
        <f t="shared" ca="1" si="282"/>
        <v>1.8951576567074873E-10</v>
      </c>
      <c r="W982" s="13">
        <f t="shared" ca="1" si="283"/>
        <v>2470.3105130981075</v>
      </c>
      <c r="X982" s="4">
        <f t="shared" ca="1" si="284"/>
        <v>3.22013127407033E-10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1.3721399999999998E-3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162</v>
      </c>
      <c r="M983" s="7">
        <f t="shared" ca="1" si="273"/>
        <v>838</v>
      </c>
      <c r="N983" s="44">
        <f t="shared" ca="1" si="274"/>
        <v>10</v>
      </c>
      <c r="O983" s="94">
        <f t="shared" ca="1" si="275"/>
        <v>2.5256203850231054</v>
      </c>
      <c r="P983" s="94">
        <f t="shared" ca="1" si="276"/>
        <v>25.256203850231056</v>
      </c>
      <c r="Q983" s="94">
        <f t="shared" ca="1" si="277"/>
        <v>25.256203850231056</v>
      </c>
      <c r="R983" s="94">
        <f t="shared" ca="1" si="278"/>
        <v>2.5256203850231058</v>
      </c>
      <c r="S983" s="94">
        <f t="shared" ca="1" si="279"/>
        <v>2.5256203850231054</v>
      </c>
      <c r="T983" s="4">
        <f t="shared" ca="1" si="280"/>
        <v>0</v>
      </c>
      <c r="U983" s="46">
        <f t="shared" ca="1" si="281"/>
        <v>1363.2398284809851</v>
      </c>
      <c r="V983" s="4">
        <f t="shared" ca="1" si="282"/>
        <v>0</v>
      </c>
      <c r="W983" s="13">
        <f t="shared" ca="1" si="283"/>
        <v>14717.783063372635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1.3721399999999998E-3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149</v>
      </c>
      <c r="M984" s="7">
        <f t="shared" ca="1" si="273"/>
        <v>851</v>
      </c>
      <c r="N984" s="44">
        <f t="shared" ca="1" si="274"/>
        <v>11</v>
      </c>
      <c r="O984" s="94">
        <f t="shared" ca="1" si="275"/>
        <v>2.762784528735815</v>
      </c>
      <c r="P984" s="94">
        <f t="shared" ca="1" si="276"/>
        <v>27.627845287358145</v>
      </c>
      <c r="Q984" s="94">
        <f t="shared" ca="1" si="277"/>
        <v>25.256203850231056</v>
      </c>
      <c r="R984" s="94">
        <f t="shared" ca="1" si="278"/>
        <v>2.64420245687946</v>
      </c>
      <c r="S984" s="94">
        <f t="shared" ca="1" si="279"/>
        <v>2.762784528735815</v>
      </c>
      <c r="T984" s="4">
        <f t="shared" ca="1" si="280"/>
        <v>0</v>
      </c>
      <c r="U984" s="46">
        <f t="shared" ca="1" si="281"/>
        <v>1444.3993657201947</v>
      </c>
      <c r="V984" s="4">
        <f t="shared" ca="1" si="282"/>
        <v>0</v>
      </c>
      <c r="W984" s="13">
        <f t="shared" ca="1" si="283"/>
        <v>12817.544207143323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1.3721399999999998E-3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136</v>
      </c>
      <c r="M985" s="7">
        <f t="shared" ca="1" si="273"/>
        <v>864</v>
      </c>
      <c r="N985" s="44">
        <f t="shared" ca="1" si="274"/>
        <v>11</v>
      </c>
      <c r="O985" s="94">
        <f t="shared" ca="1" si="275"/>
        <v>2.762784528735815</v>
      </c>
      <c r="P985" s="94">
        <f t="shared" ca="1" si="276"/>
        <v>27.627845287358145</v>
      </c>
      <c r="Q985" s="94">
        <f t="shared" ca="1" si="277"/>
        <v>27.627845287358145</v>
      </c>
      <c r="R985" s="94">
        <f t="shared" ca="1" si="278"/>
        <v>2.7627845287358146</v>
      </c>
      <c r="S985" s="94">
        <f t="shared" ca="1" si="279"/>
        <v>2.762784528735815</v>
      </c>
      <c r="T985" s="4">
        <f t="shared" ca="1" si="280"/>
        <v>0</v>
      </c>
      <c r="U985" s="46">
        <f t="shared" ca="1" si="281"/>
        <v>1431.3993657201947</v>
      </c>
      <c r="V985" s="4">
        <f t="shared" ca="1" si="282"/>
        <v>0</v>
      </c>
      <c r="W985" s="13">
        <f t="shared" ca="1" si="283"/>
        <v>10917.305350914008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1.3721399999999998E-3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6.5244574353489289E-5</v>
      </c>
      <c r="L986" s="13">
        <f t="shared" ca="1" si="272"/>
        <v>123</v>
      </c>
      <c r="M986" s="7">
        <f t="shared" ca="1" si="273"/>
        <v>877</v>
      </c>
      <c r="N986" s="44">
        <f t="shared" ca="1" si="274"/>
        <v>11</v>
      </c>
      <c r="O986" s="94">
        <f t="shared" ca="1" si="275"/>
        <v>2.762784528735815</v>
      </c>
      <c r="P986" s="94">
        <f t="shared" ca="1" si="276"/>
        <v>27.627845287358145</v>
      </c>
      <c r="Q986" s="94">
        <f t="shared" ca="1" si="277"/>
        <v>27.627845287358145</v>
      </c>
      <c r="R986" s="94">
        <f t="shared" ca="1" si="278"/>
        <v>2.7627845287358146</v>
      </c>
      <c r="S986" s="94">
        <f t="shared" ca="1" si="279"/>
        <v>2.762784528735815</v>
      </c>
      <c r="T986" s="4">
        <f t="shared" ca="1" si="280"/>
        <v>1.8025670060777376E-4</v>
      </c>
      <c r="U986" s="46">
        <f t="shared" ca="1" si="281"/>
        <v>1418.3993657201947</v>
      </c>
      <c r="V986" s="4">
        <f t="shared" ca="1" si="282"/>
        <v>9.2542862879673296E-2</v>
      </c>
      <c r="W986" s="13">
        <f t="shared" ca="1" si="283"/>
        <v>9017.0664946846955</v>
      </c>
      <c r="X986" s="4">
        <f t="shared" ca="1" si="284"/>
        <v>0.58831466536281263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1.3721399999999998E-3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2.6361444183228022E-6</v>
      </c>
      <c r="L987" s="13">
        <f t="shared" ca="1" si="272"/>
        <v>110</v>
      </c>
      <c r="M987" s="7">
        <f t="shared" ca="1" si="273"/>
        <v>890</v>
      </c>
      <c r="N987" s="44">
        <f t="shared" ca="1" si="274"/>
        <v>11</v>
      </c>
      <c r="O987" s="94">
        <f t="shared" ca="1" si="275"/>
        <v>2.762784528735815</v>
      </c>
      <c r="P987" s="94">
        <f t="shared" ca="1" si="276"/>
        <v>27.627845287358145</v>
      </c>
      <c r="Q987" s="94">
        <f t="shared" ca="1" si="277"/>
        <v>27.627845287358145</v>
      </c>
      <c r="R987" s="94">
        <f t="shared" ca="1" si="278"/>
        <v>2.7627845287358146</v>
      </c>
      <c r="S987" s="94">
        <f t="shared" ca="1" si="279"/>
        <v>2.762784528735815</v>
      </c>
      <c r="T987" s="4">
        <f t="shared" ca="1" si="280"/>
        <v>7.2830990144555121E-6</v>
      </c>
      <c r="U987" s="46">
        <f t="shared" ca="1" si="281"/>
        <v>1405.3993657201947</v>
      </c>
      <c r="V987" s="4">
        <f t="shared" ca="1" si="282"/>
        <v>3.704835693457698E-3</v>
      </c>
      <c r="W987" s="13">
        <f t="shared" ca="1" si="283"/>
        <v>7116.8276384553828</v>
      </c>
      <c r="X987" s="4">
        <f t="shared" ca="1" si="284"/>
        <v>1.8760985455279607E-2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1.3721399999999998E-3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3.9941582095800069E-8</v>
      </c>
      <c r="L988" s="13">
        <f t="shared" ca="1" si="272"/>
        <v>97</v>
      </c>
      <c r="M988" s="7">
        <f t="shared" ca="1" si="273"/>
        <v>903</v>
      </c>
      <c r="N988" s="44">
        <f t="shared" ca="1" si="274"/>
        <v>11</v>
      </c>
      <c r="O988" s="94">
        <f t="shared" ca="1" si="275"/>
        <v>2.762784528735815</v>
      </c>
      <c r="P988" s="94">
        <f t="shared" ca="1" si="276"/>
        <v>27.627845287358145</v>
      </c>
      <c r="Q988" s="94">
        <f t="shared" ca="1" si="277"/>
        <v>27.627845287358145</v>
      </c>
      <c r="R988" s="94">
        <f t="shared" ca="1" si="278"/>
        <v>2.7627845287358146</v>
      </c>
      <c r="S988" s="94">
        <f t="shared" ca="1" si="279"/>
        <v>2.762784528735815</v>
      </c>
      <c r="T988" s="4">
        <f t="shared" ca="1" si="280"/>
        <v>1.1034998506750785E-7</v>
      </c>
      <c r="U988" s="46">
        <f t="shared" ca="1" si="281"/>
        <v>1392.3993657201947</v>
      </c>
      <c r="V988" s="4">
        <f t="shared" ca="1" si="282"/>
        <v>5.5614633576053099E-5</v>
      </c>
      <c r="W988" s="13">
        <f t="shared" ca="1" si="283"/>
        <v>5216.5887822260693</v>
      </c>
      <c r="X988" s="4">
        <f t="shared" ca="1" si="284"/>
        <v>2.0835880910531225E-4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1.3721399999999998E-3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2.689668828000007E-10</v>
      </c>
      <c r="L989" s="13">
        <f t="shared" ca="1" si="272"/>
        <v>84</v>
      </c>
      <c r="M989" s="7">
        <f t="shared" ca="1" si="273"/>
        <v>916</v>
      </c>
      <c r="N989" s="44">
        <f t="shared" ca="1" si="274"/>
        <v>11</v>
      </c>
      <c r="O989" s="94">
        <f t="shared" ca="1" si="275"/>
        <v>2.762784528735815</v>
      </c>
      <c r="P989" s="94">
        <f t="shared" ca="1" si="276"/>
        <v>27.627845287358145</v>
      </c>
      <c r="Q989" s="94">
        <f t="shared" ca="1" si="277"/>
        <v>27.627845287358145</v>
      </c>
      <c r="R989" s="94">
        <f t="shared" ca="1" si="278"/>
        <v>2.7627845287358146</v>
      </c>
      <c r="S989" s="94">
        <f t="shared" ca="1" si="279"/>
        <v>2.762784528735815</v>
      </c>
      <c r="T989" s="4">
        <f t="shared" ca="1" si="280"/>
        <v>7.4309754254214114E-10</v>
      </c>
      <c r="U989" s="46">
        <f t="shared" ca="1" si="281"/>
        <v>1379.3993657201947</v>
      </c>
      <c r="V989" s="4">
        <f t="shared" ca="1" si="282"/>
        <v>3.7101274753405893E-7</v>
      </c>
      <c r="W989" s="13">
        <f t="shared" ca="1" si="283"/>
        <v>3316.3499259967557</v>
      </c>
      <c r="X989" s="4">
        <f t="shared" ca="1" si="284"/>
        <v>8.9198830186936033E-7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1.3721399999999998E-3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6.7920930000000241E-13</v>
      </c>
      <c r="L990" s="13">
        <f t="shared" ca="1" si="272"/>
        <v>71</v>
      </c>
      <c r="M990" s="7">
        <f t="shared" ca="1" si="273"/>
        <v>929</v>
      </c>
      <c r="N990" s="44">
        <f t="shared" ca="1" si="274"/>
        <v>12</v>
      </c>
      <c r="O990" s="94">
        <f t="shared" ca="1" si="275"/>
        <v>2.9830819481114386</v>
      </c>
      <c r="P990" s="94">
        <f t="shared" ca="1" si="276"/>
        <v>28.509034964860639</v>
      </c>
      <c r="Q990" s="94">
        <f t="shared" ca="1" si="277"/>
        <v>27.627845287358145</v>
      </c>
      <c r="R990" s="94">
        <f t="shared" ca="1" si="278"/>
        <v>2.8068440126109393</v>
      </c>
      <c r="S990" s="94">
        <f t="shared" ca="1" si="279"/>
        <v>2.9830819481114386</v>
      </c>
      <c r="T990" s="4">
        <f t="shared" ca="1" si="280"/>
        <v>2.0261370018194136E-12</v>
      </c>
      <c r="U990" s="46">
        <f t="shared" ca="1" si="281"/>
        <v>1453.8624313365897</v>
      </c>
      <c r="V990" s="4">
        <f t="shared" ca="1" si="282"/>
        <v>9.8747688428442659E-10</v>
      </c>
      <c r="W990" s="13">
        <f t="shared" ca="1" si="283"/>
        <v>1416.1110697674419</v>
      </c>
      <c r="X990" s="4">
        <f t="shared" ca="1" si="284"/>
        <v>9.6183580841899874E-10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1.3721399999999998E-3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2.762784528735815</v>
      </c>
      <c r="P991" s="94">
        <f t="shared" ca="1" si="276"/>
        <v>27.627845287358145</v>
      </c>
      <c r="Q991" s="94">
        <f t="shared" ca="1" si="277"/>
        <v>27.627845287358145</v>
      </c>
      <c r="R991" s="94">
        <f t="shared" ca="1" si="278"/>
        <v>2.7627845287358146</v>
      </c>
      <c r="S991" s="94">
        <f t="shared" ca="1" si="279"/>
        <v>2.762784528735815</v>
      </c>
      <c r="T991" s="4">
        <f t="shared" ca="1" si="280"/>
        <v>0</v>
      </c>
      <c r="U991" s="46">
        <f t="shared" ca="1" si="281"/>
        <v>1386.3993657201947</v>
      </c>
      <c r="V991" s="4">
        <f t="shared" ca="1" si="282"/>
        <v>0</v>
      </c>
      <c r="W991" s="13">
        <f t="shared" ca="1" si="283"/>
        <v>13301.671993605194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1.3721399999999998E-3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2.762784528735815</v>
      </c>
      <c r="P992" s="94">
        <f t="shared" ca="1" si="276"/>
        <v>27.627845287358145</v>
      </c>
      <c r="Q992" s="94">
        <f t="shared" ca="1" si="277"/>
        <v>27.627845287358145</v>
      </c>
      <c r="R992" s="94">
        <f t="shared" ca="1" si="278"/>
        <v>2.7627845287358146</v>
      </c>
      <c r="S992" s="94">
        <f t="shared" ca="1" si="279"/>
        <v>2.762784528735815</v>
      </c>
      <c r="T992" s="4">
        <f t="shared" ca="1" si="280"/>
        <v>0</v>
      </c>
      <c r="U992" s="46">
        <f t="shared" ca="1" si="281"/>
        <v>1373.3993657201947</v>
      </c>
      <c r="V992" s="4">
        <f t="shared" ca="1" si="282"/>
        <v>0</v>
      </c>
      <c r="W992" s="13">
        <f t="shared" ca="1" si="283"/>
        <v>11401.433137375881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1.3721399999999998E-3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12</v>
      </c>
      <c r="O993" s="94">
        <f t="shared" ca="1" si="275"/>
        <v>2.9830819481114386</v>
      </c>
      <c r="P993" s="94">
        <f t="shared" ca="1" si="276"/>
        <v>29.830819481114389</v>
      </c>
      <c r="Q993" s="94">
        <f t="shared" ca="1" si="277"/>
        <v>27.627845287358145</v>
      </c>
      <c r="R993" s="94">
        <f t="shared" ca="1" si="278"/>
        <v>2.8729332384236264</v>
      </c>
      <c r="S993" s="94">
        <f t="shared" ca="1" si="279"/>
        <v>2.9830819481114386</v>
      </c>
      <c r="T993" s="4">
        <f t="shared" ca="1" si="280"/>
        <v>0</v>
      </c>
      <c r="U993" s="46">
        <f t="shared" ca="1" si="281"/>
        <v>1447.8624313365897</v>
      </c>
      <c r="V993" s="4">
        <f t="shared" ca="1" si="282"/>
        <v>0</v>
      </c>
      <c r="W993" s="13">
        <f t="shared" ca="1" si="283"/>
        <v>9501.1942811465669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1.3721399999999998E-3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6.5903610458070044E-7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12</v>
      </c>
      <c r="O994" s="94">
        <f t="shared" ca="1" si="275"/>
        <v>2.9830819481114386</v>
      </c>
      <c r="P994" s="94">
        <f t="shared" ca="1" si="276"/>
        <v>29.830819481114389</v>
      </c>
      <c r="Q994" s="94">
        <f t="shared" ca="1" si="277"/>
        <v>29.830819481114389</v>
      </c>
      <c r="R994" s="94">
        <f t="shared" ca="1" si="278"/>
        <v>2.983081948111439</v>
      </c>
      <c r="S994" s="94">
        <f t="shared" ca="1" si="279"/>
        <v>2.9830819481114386</v>
      </c>
      <c r="T994" s="4">
        <f t="shared" ca="1" si="280"/>
        <v>1.9659587067283698E-6</v>
      </c>
      <c r="U994" s="46">
        <f t="shared" ca="1" si="281"/>
        <v>1434.8624313365897</v>
      </c>
      <c r="V994" s="4">
        <f t="shared" ca="1" si="282"/>
        <v>9.4562614735725886E-4</v>
      </c>
      <c r="W994" s="13">
        <f t="shared" ca="1" si="283"/>
        <v>7600.9554249172543</v>
      </c>
      <c r="X994" s="4">
        <f t="shared" ca="1" si="284"/>
        <v>5.0093040543290101E-3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1.3721399999999998E-3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2.6627721397200039E-8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12</v>
      </c>
      <c r="O995" s="94">
        <f t="shared" ca="1" si="275"/>
        <v>2.9830819481114386</v>
      </c>
      <c r="P995" s="94">
        <f t="shared" ca="1" si="276"/>
        <v>29.830819481114389</v>
      </c>
      <c r="Q995" s="94">
        <f t="shared" ca="1" si="277"/>
        <v>29.830819481114389</v>
      </c>
      <c r="R995" s="94">
        <f t="shared" ca="1" si="278"/>
        <v>2.983081948111439</v>
      </c>
      <c r="S995" s="94">
        <f t="shared" ca="1" si="279"/>
        <v>2.9830819481114386</v>
      </c>
      <c r="T995" s="4">
        <f t="shared" ca="1" si="280"/>
        <v>7.9432675019328133E-8</v>
      </c>
      <c r="U995" s="46">
        <f t="shared" ca="1" si="281"/>
        <v>1421.8624313365897</v>
      </c>
      <c r="V995" s="4">
        <f t="shared" ca="1" si="282"/>
        <v>3.7860956686776179E-5</v>
      </c>
      <c r="W995" s="13">
        <f t="shared" ca="1" si="283"/>
        <v>5700.7165686879407</v>
      </c>
      <c r="X995" s="4">
        <f t="shared" ca="1" si="284"/>
        <v>1.5179709255542465E-4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1.3721399999999998E-3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4.03450324200001E-10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12</v>
      </c>
      <c r="O996" s="94">
        <f t="shared" ca="1" si="275"/>
        <v>2.9830819481114386</v>
      </c>
      <c r="P996" s="94">
        <f t="shared" ca="1" si="276"/>
        <v>29.830819481114389</v>
      </c>
      <c r="Q996" s="94">
        <f t="shared" ca="1" si="277"/>
        <v>29.830819481114389</v>
      </c>
      <c r="R996" s="94">
        <f t="shared" ca="1" si="278"/>
        <v>2.983081948111439</v>
      </c>
      <c r="S996" s="94">
        <f t="shared" ca="1" si="279"/>
        <v>2.9830819481114386</v>
      </c>
      <c r="T996" s="4">
        <f t="shared" ca="1" si="280"/>
        <v>1.2035253790807304E-9</v>
      </c>
      <c r="U996" s="46">
        <f t="shared" ca="1" si="281"/>
        <v>1408.8624313365897</v>
      </c>
      <c r="V996" s="4">
        <f t="shared" ca="1" si="282"/>
        <v>5.6840600467594871E-7</v>
      </c>
      <c r="W996" s="13">
        <f t="shared" ca="1" si="283"/>
        <v>3800.4777124586271</v>
      </c>
      <c r="X996" s="4">
        <f t="shared" ca="1" si="284"/>
        <v>1.5333039652063113E-6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1.3721399999999998E-3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2.7168372000000088E-12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2.9830819481114386</v>
      </c>
      <c r="P997" s="94">
        <f t="shared" ca="1" si="276"/>
        <v>29.830819481114389</v>
      </c>
      <c r="Q997" s="94">
        <f t="shared" ca="1" si="277"/>
        <v>29.830819481114389</v>
      </c>
      <c r="R997" s="94">
        <f t="shared" ca="1" si="278"/>
        <v>2.983081948111439</v>
      </c>
      <c r="S997" s="94">
        <f t="shared" ca="1" si="279"/>
        <v>2.9830819481114386</v>
      </c>
      <c r="T997" s="4">
        <f t="shared" ca="1" si="280"/>
        <v>8.1045480072776529E-12</v>
      </c>
      <c r="U997" s="46">
        <f t="shared" ca="1" si="281"/>
        <v>1395.8624313365897</v>
      </c>
      <c r="V997" s="4">
        <f t="shared" ca="1" si="282"/>
        <v>3.7923309795377046E-9</v>
      </c>
      <c r="W997" s="13">
        <f t="shared" ca="1" si="283"/>
        <v>1900.2388562293136</v>
      </c>
      <c r="X997" s="4">
        <f t="shared" ca="1" si="284"/>
        <v>5.1626396134892674E-9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1.3721399999999998E-3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6.8607000000000304E-15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2.9830819481114386</v>
      </c>
      <c r="P998" s="94">
        <f t="shared" ca="1" si="276"/>
        <v>29.830819481114389</v>
      </c>
      <c r="Q998" s="94">
        <f t="shared" ca="1" si="277"/>
        <v>29.830819481114389</v>
      </c>
      <c r="R998" s="94">
        <f t="shared" ca="1" si="278"/>
        <v>2.983081948111439</v>
      </c>
      <c r="S998" s="94">
        <f t="shared" ca="1" si="279"/>
        <v>2.9830819481114386</v>
      </c>
      <c r="T998" s="4">
        <f t="shared" ca="1" si="280"/>
        <v>2.0466030321408238E-14</v>
      </c>
      <c r="U998" s="46">
        <f t="shared" ca="1" si="281"/>
        <v>1382.8624313365897</v>
      </c>
      <c r="V998" s="4">
        <f t="shared" ca="1" si="282"/>
        <v>9.4874042826709832E-12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3.3660000000000001E-3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233</v>
      </c>
      <c r="M999" s="7">
        <f t="shared" ref="M999:M1062" ca="1" si="292">MAX(Set2MinTP-(L999+Set2Regain), 0)</f>
        <v>767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2.5256203850231054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25.256203850231056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23.06124989151396</v>
      </c>
      <c r="R999" s="94">
        <f t="shared" ref="R999:R1062" ca="1" si="297">(P999+Q999)/20</f>
        <v>2.4158726870872504</v>
      </c>
      <c r="S999" s="94">
        <f t="shared" ref="S999:S1062" ca="1" si="298">R999*Set2ConserveTP + O999*(1-Set2ConserveTP)</f>
        <v>2.5256203850231054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1434.2398284809851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17188.093576470743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3.3660000000000001E-3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220</v>
      </c>
      <c r="M1000" s="7">
        <f t="shared" ca="1" si="292"/>
        <v>780</v>
      </c>
      <c r="N1000" s="44">
        <f t="shared" ca="1" si="293"/>
        <v>10</v>
      </c>
      <c r="O1000" s="94">
        <f t="shared" ca="1" si="294"/>
        <v>2.5256203850231054</v>
      </c>
      <c r="P1000" s="94">
        <f t="shared" ca="1" si="295"/>
        <v>25.256203850231056</v>
      </c>
      <c r="Q1000" s="94">
        <f t="shared" ca="1" si="296"/>
        <v>25.256203850231056</v>
      </c>
      <c r="R1000" s="94">
        <f t="shared" ca="1" si="297"/>
        <v>2.5256203850231058</v>
      </c>
      <c r="S1000" s="94">
        <f t="shared" ca="1" si="298"/>
        <v>2.5256203850231054</v>
      </c>
      <c r="T1000" s="4">
        <f t="shared" ca="1" si="299"/>
        <v>0</v>
      </c>
      <c r="U1000" s="46">
        <f t="shared" ca="1" si="300"/>
        <v>1421.2398284809851</v>
      </c>
      <c r="V1000" s="4">
        <f t="shared" ca="1" si="301"/>
        <v>0</v>
      </c>
      <c r="W1000" s="13">
        <f t="shared" ca="1" si="302"/>
        <v>15287.85472024143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3.3660000000000001E-3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3.0105710737395775E-3</v>
      </c>
      <c r="L1001" s="13">
        <f t="shared" ca="1" si="291"/>
        <v>207</v>
      </c>
      <c r="M1001" s="7">
        <f t="shared" ca="1" si="292"/>
        <v>793</v>
      </c>
      <c r="N1001" s="44">
        <f t="shared" ca="1" si="293"/>
        <v>10</v>
      </c>
      <c r="O1001" s="94">
        <f t="shared" ca="1" si="294"/>
        <v>2.5256203850231054</v>
      </c>
      <c r="P1001" s="94">
        <f t="shared" ca="1" si="295"/>
        <v>25.256203850231056</v>
      </c>
      <c r="Q1001" s="94">
        <f t="shared" ca="1" si="296"/>
        <v>25.256203850231056</v>
      </c>
      <c r="R1001" s="94">
        <f t="shared" ca="1" si="297"/>
        <v>2.5256203850231058</v>
      </c>
      <c r="S1001" s="94">
        <f t="shared" ca="1" si="298"/>
        <v>2.5256203850231054</v>
      </c>
      <c r="T1001" s="4">
        <f t="shared" ca="1" si="299"/>
        <v>7.6035596743975753E-3</v>
      </c>
      <c r="U1001" s="46">
        <f t="shared" ca="1" si="300"/>
        <v>1408.2398284809851</v>
      </c>
      <c r="V1001" s="4">
        <f t="shared" ca="1" si="301"/>
        <v>4.2396060925128376</v>
      </c>
      <c r="W1001" s="13">
        <f t="shared" ca="1" si="302"/>
        <v>13387.615864012118</v>
      </c>
      <c r="X1001" s="4">
        <f t="shared" ca="1" si="303"/>
        <v>40.304369066531962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3.3660000000000001E-3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1.5204904412826161E-4</v>
      </c>
      <c r="L1002" s="13">
        <f t="shared" ca="1" si="291"/>
        <v>194</v>
      </c>
      <c r="M1002" s="7">
        <f t="shared" ca="1" si="292"/>
        <v>806</v>
      </c>
      <c r="N1002" s="44">
        <f t="shared" ca="1" si="293"/>
        <v>10</v>
      </c>
      <c r="O1002" s="94">
        <f t="shared" ca="1" si="294"/>
        <v>2.5256203850231054</v>
      </c>
      <c r="P1002" s="94">
        <f t="shared" ca="1" si="295"/>
        <v>25.256203850231056</v>
      </c>
      <c r="Q1002" s="94">
        <f t="shared" ca="1" si="296"/>
        <v>25.256203850231056</v>
      </c>
      <c r="R1002" s="94">
        <f t="shared" ca="1" si="297"/>
        <v>2.5256203850231058</v>
      </c>
      <c r="S1002" s="94">
        <f t="shared" ca="1" si="298"/>
        <v>2.5256203850231054</v>
      </c>
      <c r="T1002" s="4">
        <f t="shared" ca="1" si="299"/>
        <v>3.8401816537361521E-4</v>
      </c>
      <c r="U1002" s="46">
        <f t="shared" ca="1" si="300"/>
        <v>1395.2398284809851</v>
      </c>
      <c r="V1002" s="4">
        <f t="shared" ca="1" si="301"/>
        <v>0.21214488225021347</v>
      </c>
      <c r="W1002" s="13">
        <f t="shared" ca="1" si="302"/>
        <v>11487.377007782805</v>
      </c>
      <c r="X1002" s="4">
        <f t="shared" ca="1" si="303"/>
        <v>1.7466446935743456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3.3660000000000001E-3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3.0716978611770057E-6</v>
      </c>
      <c r="L1003" s="13">
        <f t="shared" ca="1" si="291"/>
        <v>181</v>
      </c>
      <c r="M1003" s="7">
        <f t="shared" ca="1" si="292"/>
        <v>819</v>
      </c>
      <c r="N1003" s="44">
        <f t="shared" ca="1" si="293"/>
        <v>10</v>
      </c>
      <c r="O1003" s="94">
        <f t="shared" ca="1" si="294"/>
        <v>2.5256203850231054</v>
      </c>
      <c r="P1003" s="94">
        <f t="shared" ca="1" si="295"/>
        <v>25.256203850231056</v>
      </c>
      <c r="Q1003" s="94">
        <f t="shared" ca="1" si="296"/>
        <v>25.256203850231056</v>
      </c>
      <c r="R1003" s="94">
        <f t="shared" ca="1" si="297"/>
        <v>2.5256203850231058</v>
      </c>
      <c r="S1003" s="94">
        <f t="shared" ca="1" si="298"/>
        <v>2.5256203850231054</v>
      </c>
      <c r="T1003" s="4">
        <f t="shared" ca="1" si="299"/>
        <v>7.7579427348205184E-6</v>
      </c>
      <c r="U1003" s="46">
        <f t="shared" ca="1" si="300"/>
        <v>1382.2398284809851</v>
      </c>
      <c r="V1003" s="4">
        <f t="shared" ca="1" si="301"/>
        <v>4.2458231247787135E-3</v>
      </c>
      <c r="W1003" s="13">
        <f t="shared" ca="1" si="302"/>
        <v>9587.1381515534904</v>
      </c>
      <c r="X1003" s="4">
        <f t="shared" ca="1" si="303"/>
        <v>2.9448791754935328E-2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3.3660000000000001E-3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3.1027251123000084E-8</v>
      </c>
      <c r="L1004" s="13">
        <f t="shared" ca="1" si="291"/>
        <v>168</v>
      </c>
      <c r="M1004" s="7">
        <f t="shared" ca="1" si="292"/>
        <v>832</v>
      </c>
      <c r="N1004" s="44">
        <f t="shared" ca="1" si="293"/>
        <v>10</v>
      </c>
      <c r="O1004" s="94">
        <f t="shared" ca="1" si="294"/>
        <v>2.5256203850231054</v>
      </c>
      <c r="P1004" s="94">
        <f t="shared" ca="1" si="295"/>
        <v>25.256203850231056</v>
      </c>
      <c r="Q1004" s="94">
        <f t="shared" ca="1" si="296"/>
        <v>25.256203850231056</v>
      </c>
      <c r="R1004" s="94">
        <f t="shared" ca="1" si="297"/>
        <v>2.5256203850231058</v>
      </c>
      <c r="S1004" s="94">
        <f t="shared" ca="1" si="298"/>
        <v>2.5256203850231054</v>
      </c>
      <c r="T1004" s="4">
        <f t="shared" ca="1" si="299"/>
        <v>7.8363057927480054E-8</v>
      </c>
      <c r="U1004" s="46">
        <f t="shared" ca="1" si="300"/>
        <v>1369.2398284809851</v>
      </c>
      <c r="V1004" s="4">
        <f t="shared" ca="1" si="301"/>
        <v>4.2483748005893085E-5</v>
      </c>
      <c r="W1004" s="13">
        <f t="shared" ca="1" si="302"/>
        <v>7686.8992953241768</v>
      </c>
      <c r="X1004" s="4">
        <f t="shared" ca="1" si="303"/>
        <v>2.3850335479323561E-4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3.3660000000000001E-3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1.5670328850000056E-10</v>
      </c>
      <c r="L1005" s="13">
        <f t="shared" ca="1" si="291"/>
        <v>155</v>
      </c>
      <c r="M1005" s="7">
        <f t="shared" ca="1" si="292"/>
        <v>845</v>
      </c>
      <c r="N1005" s="44">
        <f t="shared" ca="1" si="293"/>
        <v>11</v>
      </c>
      <c r="O1005" s="94">
        <f t="shared" ca="1" si="294"/>
        <v>2.762784528735815</v>
      </c>
      <c r="P1005" s="94">
        <f t="shared" ca="1" si="295"/>
        <v>26.204860425081897</v>
      </c>
      <c r="Q1005" s="94">
        <f t="shared" ca="1" si="296"/>
        <v>25.256203850231056</v>
      </c>
      <c r="R1005" s="94">
        <f t="shared" ca="1" si="297"/>
        <v>2.5730532137656477</v>
      </c>
      <c r="S1005" s="94">
        <f t="shared" ca="1" si="298"/>
        <v>2.762784528735815</v>
      </c>
      <c r="T1005" s="4">
        <f t="shared" ca="1" si="299"/>
        <v>4.3293742106982654E-10</v>
      </c>
      <c r="U1005" s="46">
        <f t="shared" ca="1" si="300"/>
        <v>1450.3993657201947</v>
      </c>
      <c r="V1005" s="4">
        <f t="shared" ca="1" si="301"/>
        <v>2.272823502466695E-7</v>
      </c>
      <c r="W1005" s="13">
        <f t="shared" ca="1" si="302"/>
        <v>5786.6604390948632</v>
      </c>
      <c r="X1005" s="4">
        <f t="shared" ca="1" si="303"/>
        <v>9.0678872023902232E-7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3.3660000000000001E-3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3.1657230000000146E-13</v>
      </c>
      <c r="L1006" s="13">
        <f t="shared" ca="1" si="291"/>
        <v>142</v>
      </c>
      <c r="M1006" s="7">
        <f t="shared" ca="1" si="292"/>
        <v>858</v>
      </c>
      <c r="N1006" s="44">
        <f t="shared" ca="1" si="293"/>
        <v>11</v>
      </c>
      <c r="O1006" s="94">
        <f t="shared" ca="1" si="294"/>
        <v>2.762784528735815</v>
      </c>
      <c r="P1006" s="94">
        <f t="shared" ca="1" si="295"/>
        <v>27.627845287358145</v>
      </c>
      <c r="Q1006" s="94">
        <f t="shared" ca="1" si="296"/>
        <v>26.916352856220023</v>
      </c>
      <c r="R1006" s="94">
        <f t="shared" ca="1" si="297"/>
        <v>2.7272099071789087</v>
      </c>
      <c r="S1006" s="94">
        <f t="shared" ca="1" si="298"/>
        <v>2.762784528735815</v>
      </c>
      <c r="T1006" s="4">
        <f t="shared" ca="1" si="299"/>
        <v>8.7462105266631711E-13</v>
      </c>
      <c r="U1006" s="46">
        <f t="shared" ca="1" si="300"/>
        <v>1437.3993657201947</v>
      </c>
      <c r="V1006" s="4">
        <f t="shared" ca="1" si="301"/>
        <v>4.550408232245853E-10</v>
      </c>
      <c r="W1006" s="13">
        <f t="shared" ca="1" si="302"/>
        <v>3886.4215828655497</v>
      </c>
      <c r="X1006" s="4">
        <f t="shared" ca="1" si="303"/>
        <v>1.2303334192573934E-9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3.3660000000000001E-3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162</v>
      </c>
      <c r="M1007" s="7">
        <f t="shared" ca="1" si="292"/>
        <v>838</v>
      </c>
      <c r="N1007" s="44">
        <f t="shared" ca="1" si="293"/>
        <v>10</v>
      </c>
      <c r="O1007" s="94">
        <f t="shared" ca="1" si="294"/>
        <v>2.5256203850231054</v>
      </c>
      <c r="P1007" s="94">
        <f t="shared" ca="1" si="295"/>
        <v>25.256203850231056</v>
      </c>
      <c r="Q1007" s="94">
        <f t="shared" ca="1" si="296"/>
        <v>25.256203850231056</v>
      </c>
      <c r="R1007" s="94">
        <f t="shared" ca="1" si="297"/>
        <v>2.5256203850231058</v>
      </c>
      <c r="S1007" s="94">
        <f t="shared" ca="1" si="298"/>
        <v>2.5256203850231054</v>
      </c>
      <c r="T1007" s="4">
        <f t="shared" ca="1" si="299"/>
        <v>0</v>
      </c>
      <c r="U1007" s="46">
        <f t="shared" ca="1" si="300"/>
        <v>1363.2398284809851</v>
      </c>
      <c r="V1007" s="4">
        <f t="shared" ca="1" si="301"/>
        <v>0</v>
      </c>
      <c r="W1007" s="13">
        <f t="shared" ca="1" si="302"/>
        <v>15771.982506703302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3.3660000000000001E-3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149</v>
      </c>
      <c r="M1008" s="7">
        <f t="shared" ca="1" si="292"/>
        <v>851</v>
      </c>
      <c r="N1008" s="44">
        <f t="shared" ca="1" si="293"/>
        <v>11</v>
      </c>
      <c r="O1008" s="94">
        <f t="shared" ca="1" si="294"/>
        <v>2.762784528735815</v>
      </c>
      <c r="P1008" s="94">
        <f t="shared" ca="1" si="295"/>
        <v>27.627845287358145</v>
      </c>
      <c r="Q1008" s="94">
        <f t="shared" ca="1" si="296"/>
        <v>25.256203850231056</v>
      </c>
      <c r="R1008" s="94">
        <f t="shared" ca="1" si="297"/>
        <v>2.64420245687946</v>
      </c>
      <c r="S1008" s="94">
        <f t="shared" ca="1" si="298"/>
        <v>2.762784528735815</v>
      </c>
      <c r="T1008" s="4">
        <f t="shared" ca="1" si="299"/>
        <v>0</v>
      </c>
      <c r="U1008" s="46">
        <f t="shared" ca="1" si="300"/>
        <v>1444.3993657201947</v>
      </c>
      <c r="V1008" s="4">
        <f t="shared" ca="1" si="301"/>
        <v>0</v>
      </c>
      <c r="W1008" s="13">
        <f t="shared" ca="1" si="302"/>
        <v>13871.743650473989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3.3660000000000001E-3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3.0409808825652321E-5</v>
      </c>
      <c r="L1009" s="13">
        <f t="shared" ca="1" si="291"/>
        <v>136</v>
      </c>
      <c r="M1009" s="7">
        <f t="shared" ca="1" si="292"/>
        <v>864</v>
      </c>
      <c r="N1009" s="44">
        <f t="shared" ca="1" si="293"/>
        <v>11</v>
      </c>
      <c r="O1009" s="94">
        <f t="shared" ca="1" si="294"/>
        <v>2.762784528735815</v>
      </c>
      <c r="P1009" s="94">
        <f t="shared" ca="1" si="295"/>
        <v>27.627845287358145</v>
      </c>
      <c r="Q1009" s="94">
        <f t="shared" ca="1" si="296"/>
        <v>27.627845287358145</v>
      </c>
      <c r="R1009" s="94">
        <f t="shared" ca="1" si="297"/>
        <v>2.7627845287358146</v>
      </c>
      <c r="S1009" s="94">
        <f t="shared" ca="1" si="298"/>
        <v>2.762784528735815</v>
      </c>
      <c r="T1009" s="4">
        <f t="shared" ca="1" si="299"/>
        <v>8.401574934532608E-5</v>
      </c>
      <c r="U1009" s="46">
        <f t="shared" ca="1" si="300"/>
        <v>1431.3993657201947</v>
      </c>
      <c r="V1009" s="4">
        <f t="shared" ca="1" si="301"/>
        <v>4.3528581064711115E-2</v>
      </c>
      <c r="W1009" s="13">
        <f t="shared" ca="1" si="302"/>
        <v>11971.504794244674</v>
      </c>
      <c r="X1009" s="4">
        <f t="shared" ca="1" si="303"/>
        <v>0.3640511721483608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3.3660000000000001E-3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1.5358489305885026E-6</v>
      </c>
      <c r="L1010" s="13">
        <f t="shared" ca="1" si="291"/>
        <v>123</v>
      </c>
      <c r="M1010" s="7">
        <f t="shared" ca="1" si="292"/>
        <v>877</v>
      </c>
      <c r="N1010" s="44">
        <f t="shared" ca="1" si="293"/>
        <v>11</v>
      </c>
      <c r="O1010" s="94">
        <f t="shared" ca="1" si="294"/>
        <v>2.762784528735815</v>
      </c>
      <c r="P1010" s="94">
        <f t="shared" ca="1" si="295"/>
        <v>27.627845287358145</v>
      </c>
      <c r="Q1010" s="94">
        <f t="shared" ca="1" si="296"/>
        <v>27.627845287358145</v>
      </c>
      <c r="R1010" s="94">
        <f t="shared" ca="1" si="297"/>
        <v>2.7627845287358146</v>
      </c>
      <c r="S1010" s="94">
        <f t="shared" ca="1" si="298"/>
        <v>2.762784528735815</v>
      </c>
      <c r="T1010" s="4">
        <f t="shared" ca="1" si="299"/>
        <v>4.2432196639053615E-6</v>
      </c>
      <c r="U1010" s="46">
        <f t="shared" ca="1" si="300"/>
        <v>1418.3993657201947</v>
      </c>
      <c r="V1010" s="4">
        <f t="shared" ca="1" si="301"/>
        <v>2.1784471489887714E-3</v>
      </c>
      <c r="W1010" s="13">
        <f t="shared" ca="1" si="302"/>
        <v>10071.265938015362</v>
      </c>
      <c r="X1010" s="4">
        <f t="shared" ca="1" si="303"/>
        <v>1.5467943020573307E-2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3.3660000000000001E-3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3.1027251123000084E-8</v>
      </c>
      <c r="L1011" s="13">
        <f t="shared" ca="1" si="291"/>
        <v>110</v>
      </c>
      <c r="M1011" s="7">
        <f t="shared" ca="1" si="292"/>
        <v>890</v>
      </c>
      <c r="N1011" s="44">
        <f t="shared" ca="1" si="293"/>
        <v>11</v>
      </c>
      <c r="O1011" s="94">
        <f t="shared" ca="1" si="294"/>
        <v>2.762784528735815</v>
      </c>
      <c r="P1011" s="94">
        <f t="shared" ca="1" si="295"/>
        <v>27.627845287358145</v>
      </c>
      <c r="Q1011" s="94">
        <f t="shared" ca="1" si="296"/>
        <v>27.627845287358145</v>
      </c>
      <c r="R1011" s="94">
        <f t="shared" ca="1" si="297"/>
        <v>2.7627845287358146</v>
      </c>
      <c r="S1011" s="94">
        <f t="shared" ca="1" si="298"/>
        <v>2.762784528735815</v>
      </c>
      <c r="T1011" s="4">
        <f t="shared" ca="1" si="299"/>
        <v>8.5721609371825576E-8</v>
      </c>
      <c r="U1011" s="46">
        <f t="shared" ca="1" si="300"/>
        <v>1405.3993657201947</v>
      </c>
      <c r="V1011" s="4">
        <f t="shared" ca="1" si="301"/>
        <v>4.3605679048305521E-5</v>
      </c>
      <c r="W1011" s="13">
        <f t="shared" ca="1" si="302"/>
        <v>8171.0270817860483</v>
      </c>
      <c r="X1011" s="4">
        <f t="shared" ca="1" si="303"/>
        <v>2.5352450919941026E-4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3.3660000000000001E-3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3.1340657700000113E-10</v>
      </c>
      <c r="L1012" s="13">
        <f t="shared" ca="1" si="291"/>
        <v>97</v>
      </c>
      <c r="M1012" s="7">
        <f t="shared" ca="1" si="292"/>
        <v>903</v>
      </c>
      <c r="N1012" s="44">
        <f t="shared" ca="1" si="293"/>
        <v>11</v>
      </c>
      <c r="O1012" s="94">
        <f t="shared" ca="1" si="294"/>
        <v>2.762784528735815</v>
      </c>
      <c r="P1012" s="94">
        <f t="shared" ca="1" si="295"/>
        <v>27.627845287358145</v>
      </c>
      <c r="Q1012" s="94">
        <f t="shared" ca="1" si="296"/>
        <v>27.627845287358145</v>
      </c>
      <c r="R1012" s="94">
        <f t="shared" ca="1" si="297"/>
        <v>2.7627845287358146</v>
      </c>
      <c r="S1012" s="94">
        <f t="shared" ca="1" si="298"/>
        <v>2.762784528735815</v>
      </c>
      <c r="T1012" s="4">
        <f t="shared" ca="1" si="299"/>
        <v>8.6587484213965308E-10</v>
      </c>
      <c r="U1012" s="46">
        <f t="shared" ca="1" si="300"/>
        <v>1392.3993657201947</v>
      </c>
      <c r="V1012" s="4">
        <f t="shared" ca="1" si="301"/>
        <v>4.3638711902733892E-7</v>
      </c>
      <c r="W1012" s="13">
        <f t="shared" ca="1" si="302"/>
        <v>6270.7882255567347</v>
      </c>
      <c r="X1012" s="4">
        <f t="shared" ca="1" si="303"/>
        <v>1.965306272863647E-6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3.3660000000000001E-3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1.5828615000000071E-12</v>
      </c>
      <c r="L1013" s="13">
        <f t="shared" ca="1" si="291"/>
        <v>84</v>
      </c>
      <c r="M1013" s="7">
        <f t="shared" ca="1" si="292"/>
        <v>916</v>
      </c>
      <c r="N1013" s="44">
        <f t="shared" ca="1" si="293"/>
        <v>11</v>
      </c>
      <c r="O1013" s="94">
        <f t="shared" ca="1" si="294"/>
        <v>2.762784528735815</v>
      </c>
      <c r="P1013" s="94">
        <f t="shared" ca="1" si="295"/>
        <v>27.627845287358145</v>
      </c>
      <c r="Q1013" s="94">
        <f t="shared" ca="1" si="296"/>
        <v>27.627845287358145</v>
      </c>
      <c r="R1013" s="94">
        <f t="shared" ca="1" si="297"/>
        <v>2.7627845287358146</v>
      </c>
      <c r="S1013" s="94">
        <f t="shared" ca="1" si="298"/>
        <v>2.762784528735815</v>
      </c>
      <c r="T1013" s="4">
        <f t="shared" ca="1" si="299"/>
        <v>4.3731052633315853E-12</v>
      </c>
      <c r="U1013" s="46">
        <f t="shared" ca="1" si="300"/>
        <v>1379.3993657201947</v>
      </c>
      <c r="V1013" s="4">
        <f t="shared" ca="1" si="301"/>
        <v>2.1833981491229259E-9</v>
      </c>
      <c r="W1013" s="13">
        <f t="shared" ca="1" si="302"/>
        <v>4370.5493693274211</v>
      </c>
      <c r="X1013" s="4">
        <f t="shared" ca="1" si="303"/>
        <v>6.9179743305576867E-9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3.3660000000000001E-3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3.1977000000000176E-15</v>
      </c>
      <c r="L1014" s="13">
        <f t="shared" ca="1" si="291"/>
        <v>71</v>
      </c>
      <c r="M1014" s="7">
        <f t="shared" ca="1" si="292"/>
        <v>929</v>
      </c>
      <c r="N1014" s="44">
        <f t="shared" ca="1" si="293"/>
        <v>12</v>
      </c>
      <c r="O1014" s="94">
        <f t="shared" ca="1" si="294"/>
        <v>2.9830819481114386</v>
      </c>
      <c r="P1014" s="94">
        <f t="shared" ca="1" si="295"/>
        <v>28.509034964860639</v>
      </c>
      <c r="Q1014" s="94">
        <f t="shared" ca="1" si="296"/>
        <v>27.627845287358145</v>
      </c>
      <c r="R1014" s="94">
        <f t="shared" ca="1" si="297"/>
        <v>2.8068440126109393</v>
      </c>
      <c r="S1014" s="94">
        <f t="shared" ca="1" si="298"/>
        <v>2.9830819481114386</v>
      </c>
      <c r="T1014" s="4">
        <f t="shared" ca="1" si="299"/>
        <v>9.539001145475999E-15</v>
      </c>
      <c r="U1014" s="46">
        <f t="shared" ca="1" si="300"/>
        <v>1453.8624313365897</v>
      </c>
      <c r="V1014" s="4">
        <f t="shared" ca="1" si="301"/>
        <v>4.6490158966850385E-12</v>
      </c>
      <c r="W1014" s="13">
        <f t="shared" ca="1" si="302"/>
        <v>2470.3105130981075</v>
      </c>
      <c r="X1014" s="4">
        <f t="shared" ca="1" si="303"/>
        <v>7.8993119277338619E-12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3.3660000000000001E-3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162</v>
      </c>
      <c r="M1015" s="7">
        <f t="shared" ca="1" si="292"/>
        <v>838</v>
      </c>
      <c r="N1015" s="44">
        <f t="shared" ca="1" si="293"/>
        <v>10</v>
      </c>
      <c r="O1015" s="94">
        <f t="shared" ca="1" si="294"/>
        <v>2.5256203850231054</v>
      </c>
      <c r="P1015" s="94">
        <f t="shared" ca="1" si="295"/>
        <v>25.256203850231056</v>
      </c>
      <c r="Q1015" s="94">
        <f t="shared" ca="1" si="296"/>
        <v>25.256203850231056</v>
      </c>
      <c r="R1015" s="94">
        <f t="shared" ca="1" si="297"/>
        <v>2.5256203850231058</v>
      </c>
      <c r="S1015" s="94">
        <f t="shared" ca="1" si="298"/>
        <v>2.5256203850231054</v>
      </c>
      <c r="T1015" s="4">
        <f t="shared" ca="1" si="299"/>
        <v>0</v>
      </c>
      <c r="U1015" s="46">
        <f t="shared" ca="1" si="300"/>
        <v>1363.2398284809851</v>
      </c>
      <c r="V1015" s="4">
        <f t="shared" ca="1" si="301"/>
        <v>0</v>
      </c>
      <c r="W1015" s="13">
        <f t="shared" ca="1" si="302"/>
        <v>14717.783063372635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3.3660000000000001E-3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149</v>
      </c>
      <c r="M1016" s="7">
        <f t="shared" ca="1" si="292"/>
        <v>851</v>
      </c>
      <c r="N1016" s="44">
        <f t="shared" ca="1" si="293"/>
        <v>11</v>
      </c>
      <c r="O1016" s="94">
        <f t="shared" ca="1" si="294"/>
        <v>2.762784528735815</v>
      </c>
      <c r="P1016" s="94">
        <f t="shared" ca="1" si="295"/>
        <v>27.627845287358145</v>
      </c>
      <c r="Q1016" s="94">
        <f t="shared" ca="1" si="296"/>
        <v>25.256203850231056</v>
      </c>
      <c r="R1016" s="94">
        <f t="shared" ca="1" si="297"/>
        <v>2.64420245687946</v>
      </c>
      <c r="S1016" s="94">
        <f t="shared" ca="1" si="298"/>
        <v>2.762784528735815</v>
      </c>
      <c r="T1016" s="4">
        <f t="shared" ca="1" si="299"/>
        <v>0</v>
      </c>
      <c r="U1016" s="46">
        <f t="shared" ca="1" si="300"/>
        <v>1444.3993657201947</v>
      </c>
      <c r="V1016" s="4">
        <f t="shared" ca="1" si="301"/>
        <v>0</v>
      </c>
      <c r="W1016" s="13">
        <f t="shared" ca="1" si="302"/>
        <v>12817.544207143323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3.3660000000000001E-3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1.5845110914418831E-4</v>
      </c>
      <c r="L1017" s="13">
        <f t="shared" ca="1" si="291"/>
        <v>136</v>
      </c>
      <c r="M1017" s="7">
        <f t="shared" ca="1" si="292"/>
        <v>864</v>
      </c>
      <c r="N1017" s="44">
        <f t="shared" ca="1" si="293"/>
        <v>11</v>
      </c>
      <c r="O1017" s="94">
        <f t="shared" ca="1" si="294"/>
        <v>2.762784528735815</v>
      </c>
      <c r="P1017" s="94">
        <f t="shared" ca="1" si="295"/>
        <v>27.627845287358145</v>
      </c>
      <c r="Q1017" s="94">
        <f t="shared" ca="1" si="296"/>
        <v>27.627845287358145</v>
      </c>
      <c r="R1017" s="94">
        <f t="shared" ca="1" si="297"/>
        <v>2.7627845287358146</v>
      </c>
      <c r="S1017" s="94">
        <f t="shared" ca="1" si="298"/>
        <v>2.762784528735815</v>
      </c>
      <c r="T1017" s="4">
        <f t="shared" ca="1" si="299"/>
        <v>4.3776627290459348E-4</v>
      </c>
      <c r="U1017" s="46">
        <f t="shared" ca="1" si="300"/>
        <v>1431.3993657201947</v>
      </c>
      <c r="V1017" s="4">
        <f t="shared" ca="1" si="301"/>
        <v>0.22680681712665249</v>
      </c>
      <c r="W1017" s="13">
        <f t="shared" ca="1" si="302"/>
        <v>10917.305350914008</v>
      </c>
      <c r="X1017" s="4">
        <f t="shared" ca="1" si="303"/>
        <v>1.7298591417181066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3.3660000000000001E-3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8.0025812699085072E-6</v>
      </c>
      <c r="L1018" s="13">
        <f t="shared" ca="1" si="291"/>
        <v>123</v>
      </c>
      <c r="M1018" s="7">
        <f t="shared" ca="1" si="292"/>
        <v>877</v>
      </c>
      <c r="N1018" s="44">
        <f t="shared" ca="1" si="293"/>
        <v>11</v>
      </c>
      <c r="O1018" s="94">
        <f t="shared" ca="1" si="294"/>
        <v>2.762784528735815</v>
      </c>
      <c r="P1018" s="94">
        <f t="shared" ca="1" si="295"/>
        <v>27.627845287358145</v>
      </c>
      <c r="Q1018" s="94">
        <f t="shared" ca="1" si="296"/>
        <v>27.627845287358145</v>
      </c>
      <c r="R1018" s="94">
        <f t="shared" ca="1" si="297"/>
        <v>2.7627845287358146</v>
      </c>
      <c r="S1018" s="94">
        <f t="shared" ca="1" si="298"/>
        <v>2.762784528735815</v>
      </c>
      <c r="T1018" s="4">
        <f t="shared" ca="1" si="299"/>
        <v>2.2109407722454236E-5</v>
      </c>
      <c r="U1018" s="46">
        <f t="shared" ca="1" si="300"/>
        <v>1418.3993657201947</v>
      </c>
      <c r="V1018" s="4">
        <f t="shared" ca="1" si="301"/>
        <v>1.1350856197362537E-2</v>
      </c>
      <c r="W1018" s="13">
        <f t="shared" ca="1" si="302"/>
        <v>9017.0664946846955</v>
      </c>
      <c r="X1018" s="4">
        <f t="shared" ca="1" si="303"/>
        <v>7.2159807439883303E-2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3.3660000000000001E-3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1.6166830848300028E-7</v>
      </c>
      <c r="L1019" s="13">
        <f t="shared" ca="1" si="291"/>
        <v>110</v>
      </c>
      <c r="M1019" s="7">
        <f t="shared" ca="1" si="292"/>
        <v>890</v>
      </c>
      <c r="N1019" s="44">
        <f t="shared" ca="1" si="293"/>
        <v>11</v>
      </c>
      <c r="O1019" s="94">
        <f t="shared" ca="1" si="294"/>
        <v>2.762784528735815</v>
      </c>
      <c r="P1019" s="94">
        <f t="shared" ca="1" si="295"/>
        <v>27.627845287358145</v>
      </c>
      <c r="Q1019" s="94">
        <f t="shared" ca="1" si="296"/>
        <v>27.627845287358145</v>
      </c>
      <c r="R1019" s="94">
        <f t="shared" ca="1" si="297"/>
        <v>2.7627845287358146</v>
      </c>
      <c r="S1019" s="94">
        <f t="shared" ca="1" si="298"/>
        <v>2.762784528735815</v>
      </c>
      <c r="T1019" s="4">
        <f t="shared" ca="1" si="299"/>
        <v>4.4665470146372232E-7</v>
      </c>
      <c r="U1019" s="46">
        <f t="shared" ca="1" si="300"/>
        <v>1405.3993657201947</v>
      </c>
      <c r="V1019" s="4">
        <f t="shared" ca="1" si="301"/>
        <v>2.2720853819906538E-4</v>
      </c>
      <c r="W1019" s="13">
        <f t="shared" ca="1" si="302"/>
        <v>7116.8276384553828</v>
      </c>
      <c r="X1019" s="4">
        <f t="shared" ca="1" si="303"/>
        <v>1.1505654860741472E-3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3.3660000000000001E-3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1.6330132170000047E-9</v>
      </c>
      <c r="L1020" s="13">
        <f t="shared" ca="1" si="291"/>
        <v>97</v>
      </c>
      <c r="M1020" s="7">
        <f t="shared" ca="1" si="292"/>
        <v>903</v>
      </c>
      <c r="N1020" s="44">
        <f t="shared" ca="1" si="293"/>
        <v>11</v>
      </c>
      <c r="O1020" s="94">
        <f t="shared" ca="1" si="294"/>
        <v>2.762784528735815</v>
      </c>
      <c r="P1020" s="94">
        <f t="shared" ca="1" si="295"/>
        <v>27.627845287358145</v>
      </c>
      <c r="Q1020" s="94">
        <f t="shared" ca="1" si="296"/>
        <v>27.627845287358145</v>
      </c>
      <c r="R1020" s="94">
        <f t="shared" ca="1" si="297"/>
        <v>2.7627845287358146</v>
      </c>
      <c r="S1020" s="94">
        <f t="shared" ca="1" si="298"/>
        <v>2.762784528735815</v>
      </c>
      <c r="T1020" s="4">
        <f t="shared" ca="1" si="299"/>
        <v>4.5116636511487153E-9</v>
      </c>
      <c r="U1020" s="46">
        <f t="shared" ca="1" si="300"/>
        <v>1392.3993657201947</v>
      </c>
      <c r="V1020" s="4">
        <f t="shared" ca="1" si="301"/>
        <v>2.2738065675635013E-6</v>
      </c>
      <c r="W1020" s="13">
        <f t="shared" ca="1" si="302"/>
        <v>5216.5887822260693</v>
      </c>
      <c r="X1020" s="4">
        <f t="shared" ca="1" si="303"/>
        <v>8.5187584290291307E-6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3.3660000000000001E-3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8.2475415000000306E-12</v>
      </c>
      <c r="L1021" s="13">
        <f t="shared" ca="1" si="291"/>
        <v>84</v>
      </c>
      <c r="M1021" s="7">
        <f t="shared" ca="1" si="292"/>
        <v>916</v>
      </c>
      <c r="N1021" s="44">
        <f t="shared" ca="1" si="293"/>
        <v>11</v>
      </c>
      <c r="O1021" s="94">
        <f t="shared" ca="1" si="294"/>
        <v>2.762784528735815</v>
      </c>
      <c r="P1021" s="94">
        <f t="shared" ca="1" si="295"/>
        <v>27.627845287358145</v>
      </c>
      <c r="Q1021" s="94">
        <f t="shared" ca="1" si="296"/>
        <v>27.627845287358145</v>
      </c>
      <c r="R1021" s="94">
        <f t="shared" ca="1" si="297"/>
        <v>2.7627845287358146</v>
      </c>
      <c r="S1021" s="94">
        <f t="shared" ca="1" si="298"/>
        <v>2.762784528735815</v>
      </c>
      <c r="T1021" s="4">
        <f t="shared" ca="1" si="299"/>
        <v>2.2786180056306661E-11</v>
      </c>
      <c r="U1021" s="46">
        <f t="shared" ca="1" si="300"/>
        <v>1379.3993657201947</v>
      </c>
      <c r="V1021" s="4">
        <f t="shared" ca="1" si="301"/>
        <v>1.1376653513851025E-8</v>
      </c>
      <c r="W1021" s="13">
        <f t="shared" ca="1" si="302"/>
        <v>3316.3499259967557</v>
      </c>
      <c r="X1021" s="4">
        <f t="shared" ca="1" si="303"/>
        <v>2.7351733643180274E-8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3.3660000000000001E-3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1.6661700000000077E-14</v>
      </c>
      <c r="L1022" s="13">
        <f t="shared" ca="1" si="291"/>
        <v>71</v>
      </c>
      <c r="M1022" s="7">
        <f t="shared" ca="1" si="292"/>
        <v>929</v>
      </c>
      <c r="N1022" s="44">
        <f t="shared" ca="1" si="293"/>
        <v>12</v>
      </c>
      <c r="O1022" s="94">
        <f t="shared" ca="1" si="294"/>
        <v>2.9830819481114386</v>
      </c>
      <c r="P1022" s="94">
        <f t="shared" ca="1" si="295"/>
        <v>28.509034964860639</v>
      </c>
      <c r="Q1022" s="94">
        <f t="shared" ca="1" si="296"/>
        <v>27.627845287358145</v>
      </c>
      <c r="R1022" s="94">
        <f t="shared" ca="1" si="297"/>
        <v>2.8068440126109393</v>
      </c>
      <c r="S1022" s="94">
        <f t="shared" ca="1" si="298"/>
        <v>2.9830819481114386</v>
      </c>
      <c r="T1022" s="4">
        <f t="shared" ca="1" si="299"/>
        <v>4.9703216494848584E-14</v>
      </c>
      <c r="U1022" s="46">
        <f t="shared" ca="1" si="300"/>
        <v>1453.8624313365897</v>
      </c>
      <c r="V1022" s="4">
        <f t="shared" ca="1" si="301"/>
        <v>2.422381967220097E-11</v>
      </c>
      <c r="W1022" s="13">
        <f t="shared" ca="1" si="302"/>
        <v>1416.1110697674419</v>
      </c>
      <c r="X1022" s="4">
        <f t="shared" ca="1" si="303"/>
        <v>2.3594817811144296E-11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3.3660000000000001E-3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2.762784528735815</v>
      </c>
      <c r="P1023" s="94">
        <f t="shared" ca="1" si="295"/>
        <v>27.627845287358145</v>
      </c>
      <c r="Q1023" s="94">
        <f t="shared" ca="1" si="296"/>
        <v>27.627845287358145</v>
      </c>
      <c r="R1023" s="94">
        <f t="shared" ca="1" si="297"/>
        <v>2.7627845287358146</v>
      </c>
      <c r="S1023" s="94">
        <f t="shared" ca="1" si="298"/>
        <v>2.762784528735815</v>
      </c>
      <c r="T1023" s="4">
        <f t="shared" ca="1" si="299"/>
        <v>0</v>
      </c>
      <c r="U1023" s="46">
        <f t="shared" ca="1" si="300"/>
        <v>1386.3993657201947</v>
      </c>
      <c r="V1023" s="4">
        <f t="shared" ca="1" si="301"/>
        <v>0</v>
      </c>
      <c r="W1023" s="13">
        <f t="shared" ca="1" si="302"/>
        <v>13301.671993605194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3.3660000000000001E-3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2.762784528735815</v>
      </c>
      <c r="P1024" s="94">
        <f t="shared" ca="1" si="295"/>
        <v>27.627845287358145</v>
      </c>
      <c r="Q1024" s="94">
        <f t="shared" ca="1" si="296"/>
        <v>27.627845287358145</v>
      </c>
      <c r="R1024" s="94">
        <f t="shared" ca="1" si="297"/>
        <v>2.7627845287358146</v>
      </c>
      <c r="S1024" s="94">
        <f t="shared" ca="1" si="298"/>
        <v>2.762784528735815</v>
      </c>
      <c r="T1024" s="4">
        <f t="shared" ca="1" si="299"/>
        <v>0</v>
      </c>
      <c r="U1024" s="46">
        <f t="shared" ca="1" si="300"/>
        <v>1373.3993657201947</v>
      </c>
      <c r="V1024" s="4">
        <f t="shared" ca="1" si="301"/>
        <v>0</v>
      </c>
      <c r="W1024" s="13">
        <f t="shared" ca="1" si="302"/>
        <v>11401.433137375881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3.3660000000000001E-3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1.6005162539817014E-6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12</v>
      </c>
      <c r="O1025" s="94">
        <f t="shared" ca="1" si="294"/>
        <v>2.9830819481114386</v>
      </c>
      <c r="P1025" s="94">
        <f t="shared" ca="1" si="295"/>
        <v>29.830819481114389</v>
      </c>
      <c r="Q1025" s="94">
        <f t="shared" ca="1" si="296"/>
        <v>27.627845287358145</v>
      </c>
      <c r="R1025" s="94">
        <f t="shared" ca="1" si="297"/>
        <v>2.8729332384236264</v>
      </c>
      <c r="S1025" s="94">
        <f t="shared" ca="1" si="298"/>
        <v>2.9830819481114386</v>
      </c>
      <c r="T1025" s="4">
        <f t="shared" ca="1" si="299"/>
        <v>4.7744711449117557E-6</v>
      </c>
      <c r="U1025" s="46">
        <f t="shared" ca="1" si="300"/>
        <v>1447.8624313365897</v>
      </c>
      <c r="V1025" s="4">
        <f t="shared" ca="1" si="301"/>
        <v>2.3173273548836768E-3</v>
      </c>
      <c r="W1025" s="13">
        <f t="shared" ca="1" si="302"/>
        <v>9501.1942811465669</v>
      </c>
      <c r="X1025" s="4">
        <f t="shared" ca="1" si="303"/>
        <v>1.5206815879213067E-2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3.3660000000000001E-3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8.0834154241500142E-8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12</v>
      </c>
      <c r="O1026" s="94">
        <f t="shared" ca="1" si="294"/>
        <v>2.9830819481114386</v>
      </c>
      <c r="P1026" s="94">
        <f t="shared" ca="1" si="295"/>
        <v>29.830819481114389</v>
      </c>
      <c r="Q1026" s="94">
        <f t="shared" ca="1" si="296"/>
        <v>29.830819481114389</v>
      </c>
      <c r="R1026" s="94">
        <f t="shared" ca="1" si="297"/>
        <v>2.983081948111439</v>
      </c>
      <c r="S1026" s="94">
        <f t="shared" ca="1" si="298"/>
        <v>2.9830819481114386</v>
      </c>
      <c r="T1026" s="4">
        <f t="shared" ca="1" si="299"/>
        <v>2.4113490630867474E-7</v>
      </c>
      <c r="U1026" s="46">
        <f t="shared" ca="1" si="300"/>
        <v>1434.8624313365897</v>
      </c>
      <c r="V1026" s="4">
        <f t="shared" ca="1" si="301"/>
        <v>1.159858910899958E-4</v>
      </c>
      <c r="W1026" s="13">
        <f t="shared" ca="1" si="302"/>
        <v>7600.9554249172543</v>
      </c>
      <c r="X1026" s="4">
        <f t="shared" ca="1" si="303"/>
        <v>6.1441680320052856E-4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3.3660000000000001E-3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1.6330132170000043E-9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12</v>
      </c>
      <c r="O1027" s="94">
        <f t="shared" ca="1" si="294"/>
        <v>2.9830819481114386</v>
      </c>
      <c r="P1027" s="94">
        <f t="shared" ca="1" si="295"/>
        <v>29.830819481114389</v>
      </c>
      <c r="Q1027" s="94">
        <f t="shared" ca="1" si="296"/>
        <v>29.830819481114389</v>
      </c>
      <c r="R1027" s="94">
        <f t="shared" ca="1" si="297"/>
        <v>2.983081948111439</v>
      </c>
      <c r="S1027" s="94">
        <f t="shared" ca="1" si="298"/>
        <v>2.9830819481114386</v>
      </c>
      <c r="T1027" s="4">
        <f t="shared" ca="1" si="299"/>
        <v>4.8714122486600999E-9</v>
      </c>
      <c r="U1027" s="46">
        <f t="shared" ca="1" si="300"/>
        <v>1421.8624313365897</v>
      </c>
      <c r="V1027" s="4">
        <f t="shared" ca="1" si="301"/>
        <v>2.321920143128412E-6</v>
      </c>
      <c r="W1027" s="13">
        <f t="shared" ca="1" si="302"/>
        <v>5700.7165686879407</v>
      </c>
      <c r="X1027" s="4">
        <f t="shared" ca="1" si="303"/>
        <v>9.3093455030383193E-6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3.3660000000000001E-3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1.6495083000000061E-11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12</v>
      </c>
      <c r="O1028" s="94">
        <f t="shared" ca="1" si="294"/>
        <v>2.9830819481114386</v>
      </c>
      <c r="P1028" s="94">
        <f t="shared" ca="1" si="295"/>
        <v>29.830819481114389</v>
      </c>
      <c r="Q1028" s="94">
        <f t="shared" ca="1" si="296"/>
        <v>29.830819481114389</v>
      </c>
      <c r="R1028" s="94">
        <f t="shared" ca="1" si="297"/>
        <v>2.983081948111439</v>
      </c>
      <c r="S1028" s="94">
        <f t="shared" ca="1" si="298"/>
        <v>2.9830819481114386</v>
      </c>
      <c r="T1028" s="4">
        <f t="shared" ca="1" si="299"/>
        <v>4.9206184329900054E-11</v>
      </c>
      <c r="U1028" s="46">
        <f t="shared" ca="1" si="300"/>
        <v>1408.8624313365897</v>
      </c>
      <c r="V1028" s="4">
        <f t="shared" ca="1" si="301"/>
        <v>2.3239302740478933E-8</v>
      </c>
      <c r="W1028" s="13">
        <f t="shared" ca="1" si="302"/>
        <v>3800.4777124586271</v>
      </c>
      <c r="X1028" s="4">
        <f t="shared" ca="1" si="303"/>
        <v>6.268919530665542E-8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3.3660000000000001E-3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8.3308500000000371E-14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2.9830819481114386</v>
      </c>
      <c r="P1029" s="94">
        <f t="shared" ca="1" si="295"/>
        <v>29.830819481114389</v>
      </c>
      <c r="Q1029" s="94">
        <f t="shared" ca="1" si="296"/>
        <v>29.830819481114389</v>
      </c>
      <c r="R1029" s="94">
        <f t="shared" ca="1" si="297"/>
        <v>2.983081948111439</v>
      </c>
      <c r="S1029" s="94">
        <f t="shared" ca="1" si="298"/>
        <v>2.9830819481114386</v>
      </c>
      <c r="T1029" s="4">
        <f t="shared" ca="1" si="299"/>
        <v>2.485160824742429E-13</v>
      </c>
      <c r="U1029" s="46">
        <f t="shared" ca="1" si="300"/>
        <v>1395.8624313365897</v>
      </c>
      <c r="V1029" s="4">
        <f t="shared" ca="1" si="301"/>
        <v>1.162872053610048E-10</v>
      </c>
      <c r="W1029" s="13">
        <f t="shared" ca="1" si="302"/>
        <v>1900.2388562293136</v>
      </c>
      <c r="X1029" s="4">
        <f t="shared" ca="1" si="303"/>
        <v>1.5830604875418046E-10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3.3660000000000001E-3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1.6830000000000093E-16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2.9830819481114386</v>
      </c>
      <c r="P1030" s="94">
        <f t="shared" ca="1" si="295"/>
        <v>29.830819481114389</v>
      </c>
      <c r="Q1030" s="94">
        <f t="shared" ca="1" si="296"/>
        <v>29.830819481114389</v>
      </c>
      <c r="R1030" s="94">
        <f t="shared" ca="1" si="297"/>
        <v>2.983081948111439</v>
      </c>
      <c r="S1030" s="94">
        <f t="shared" ca="1" si="298"/>
        <v>2.9830819481114386</v>
      </c>
      <c r="T1030" s="4">
        <f t="shared" ca="1" si="299"/>
        <v>5.0205269186715789E-16</v>
      </c>
      <c r="U1030" s="46">
        <f t="shared" ca="1" si="300"/>
        <v>1382.8624313365897</v>
      </c>
      <c r="V1030" s="4">
        <f t="shared" ca="1" si="301"/>
        <v>2.3273574719394931E-13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233</v>
      </c>
      <c r="M1031" s="7">
        <f t="shared" ca="1" si="292"/>
        <v>767</v>
      </c>
      <c r="N1031" s="44">
        <f t="shared" ca="1" si="293"/>
        <v>10</v>
      </c>
      <c r="O1031" s="94">
        <f t="shared" ca="1" si="294"/>
        <v>2.5256203850231054</v>
      </c>
      <c r="P1031" s="94">
        <f t="shared" ca="1" si="295"/>
        <v>25.256203850231056</v>
      </c>
      <c r="Q1031" s="94">
        <f t="shared" ca="1" si="296"/>
        <v>23.06124989151396</v>
      </c>
      <c r="R1031" s="94">
        <f t="shared" ca="1" si="297"/>
        <v>2.4158726870872504</v>
      </c>
      <c r="S1031" s="94">
        <f t="shared" ca="1" si="298"/>
        <v>2.5256203850231054</v>
      </c>
      <c r="T1031" s="4">
        <f t="shared" ca="1" si="299"/>
        <v>0</v>
      </c>
      <c r="U1031" s="46">
        <f t="shared" ca="1" si="300"/>
        <v>1434.2398284809851</v>
      </c>
      <c r="V1031" s="4">
        <f t="shared" ca="1" si="301"/>
        <v>0</v>
      </c>
      <c r="W1031" s="13">
        <f t="shared" ca="1" si="302"/>
        <v>17188.093576470743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220</v>
      </c>
      <c r="M1032" s="7">
        <f t="shared" ca="1" si="292"/>
        <v>780</v>
      </c>
      <c r="N1032" s="44">
        <f t="shared" ca="1" si="293"/>
        <v>10</v>
      </c>
      <c r="O1032" s="94">
        <f t="shared" ca="1" si="294"/>
        <v>2.5256203850231054</v>
      </c>
      <c r="P1032" s="94">
        <f t="shared" ca="1" si="295"/>
        <v>25.256203850231056</v>
      </c>
      <c r="Q1032" s="94">
        <f t="shared" ca="1" si="296"/>
        <v>25.256203850231056</v>
      </c>
      <c r="R1032" s="94">
        <f t="shared" ca="1" si="297"/>
        <v>2.5256203850231058</v>
      </c>
      <c r="S1032" s="94">
        <f t="shared" ca="1" si="298"/>
        <v>2.5256203850231054</v>
      </c>
      <c r="T1032" s="4">
        <f t="shared" ca="1" si="299"/>
        <v>2.2363410807051695E-4</v>
      </c>
      <c r="U1032" s="46">
        <f t="shared" ca="1" si="300"/>
        <v>1421.2398284809851</v>
      </c>
      <c r="V1032" s="4">
        <f t="shared" ca="1" si="301"/>
        <v>0.12584539754327803</v>
      </c>
      <c r="W1032" s="13">
        <f t="shared" ca="1" si="302"/>
        <v>15287.85472024143</v>
      </c>
      <c r="X1032" s="4">
        <f t="shared" ca="1" si="303"/>
        <v>1.3536815647144682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207</v>
      </c>
      <c r="M1033" s="7">
        <f t="shared" ca="1" si="292"/>
        <v>793</v>
      </c>
      <c r="N1033" s="44">
        <f t="shared" ca="1" si="293"/>
        <v>10</v>
      </c>
      <c r="O1033" s="94">
        <f t="shared" ca="1" si="294"/>
        <v>2.5256203850231054</v>
      </c>
      <c r="P1033" s="94">
        <f t="shared" ca="1" si="295"/>
        <v>25.256203850231056</v>
      </c>
      <c r="Q1033" s="94">
        <f t="shared" ca="1" si="296"/>
        <v>25.256203850231056</v>
      </c>
      <c r="R1033" s="94">
        <f t="shared" ca="1" si="297"/>
        <v>2.5256203850231058</v>
      </c>
      <c r="S1033" s="94">
        <f t="shared" ca="1" si="298"/>
        <v>2.5256203850231054</v>
      </c>
      <c r="T1033" s="4">
        <f t="shared" ca="1" si="299"/>
        <v>1.3553582307304069E-5</v>
      </c>
      <c r="U1033" s="46">
        <f t="shared" ca="1" si="300"/>
        <v>1408.2398284809851</v>
      </c>
      <c r="V1033" s="4">
        <f t="shared" ca="1" si="301"/>
        <v>7.5572301114310908E-3</v>
      </c>
      <c r="W1033" s="13">
        <f t="shared" ca="1" si="302"/>
        <v>13387.615864012118</v>
      </c>
      <c r="X1033" s="4">
        <f t="shared" ca="1" si="303"/>
        <v>7.184379512750802E-2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194</v>
      </c>
      <c r="M1034" s="7">
        <f t="shared" ca="1" si="292"/>
        <v>806</v>
      </c>
      <c r="N1034" s="44">
        <f t="shared" ca="1" si="293"/>
        <v>10</v>
      </c>
      <c r="O1034" s="94">
        <f t="shared" ca="1" si="294"/>
        <v>2.5256203850231054</v>
      </c>
      <c r="P1034" s="94">
        <f t="shared" ca="1" si="295"/>
        <v>25.256203850231056</v>
      </c>
      <c r="Q1034" s="94">
        <f t="shared" ca="1" si="296"/>
        <v>25.256203850231056</v>
      </c>
      <c r="R1034" s="94">
        <f t="shared" ca="1" si="297"/>
        <v>2.5256203850231058</v>
      </c>
      <c r="S1034" s="94">
        <f t="shared" ca="1" si="298"/>
        <v>2.5256203850231054</v>
      </c>
      <c r="T1034" s="4">
        <f t="shared" ca="1" si="299"/>
        <v>3.4226217947737582E-7</v>
      </c>
      <c r="U1034" s="46">
        <f t="shared" ca="1" si="300"/>
        <v>1395.2398284809851</v>
      </c>
      <c r="V1034" s="4">
        <f t="shared" ca="1" si="301"/>
        <v>1.8907743516061829E-4</v>
      </c>
      <c r="W1034" s="13">
        <f t="shared" ca="1" si="302"/>
        <v>11487.377007782805</v>
      </c>
      <c r="X1034" s="4">
        <f t="shared" ca="1" si="303"/>
        <v>1.5567243258238393E-3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181</v>
      </c>
      <c r="M1035" s="7">
        <f t="shared" ca="1" si="292"/>
        <v>819</v>
      </c>
      <c r="N1035" s="44">
        <f t="shared" ca="1" si="293"/>
        <v>10</v>
      </c>
      <c r="O1035" s="94">
        <f t="shared" ca="1" si="294"/>
        <v>2.5256203850231054</v>
      </c>
      <c r="P1035" s="94">
        <f t="shared" ca="1" si="295"/>
        <v>25.256203850231056</v>
      </c>
      <c r="Q1035" s="94">
        <f t="shared" ca="1" si="296"/>
        <v>25.256203850231056</v>
      </c>
      <c r="R1035" s="94">
        <f t="shared" ca="1" si="297"/>
        <v>2.5256203850231058</v>
      </c>
      <c r="S1035" s="94">
        <f t="shared" ca="1" si="298"/>
        <v>2.5256203850231054</v>
      </c>
      <c r="T1035" s="4">
        <f t="shared" ca="1" si="299"/>
        <v>4.6095916427929434E-9</v>
      </c>
      <c r="U1035" s="46">
        <f t="shared" ca="1" si="300"/>
        <v>1382.2398284809851</v>
      </c>
      <c r="V1035" s="4">
        <f t="shared" ca="1" si="301"/>
        <v>2.5227707217936519E-6</v>
      </c>
      <c r="W1035" s="13">
        <f t="shared" ca="1" si="302"/>
        <v>9587.1381515534904</v>
      </c>
      <c r="X1035" s="4">
        <f t="shared" ca="1" si="303"/>
        <v>1.7497796645832057E-5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168</v>
      </c>
      <c r="M1036" s="7">
        <f t="shared" ca="1" si="292"/>
        <v>832</v>
      </c>
      <c r="N1036" s="44">
        <f t="shared" ca="1" si="293"/>
        <v>10</v>
      </c>
      <c r="O1036" s="94">
        <f t="shared" ca="1" si="294"/>
        <v>2.5256203850231054</v>
      </c>
      <c r="P1036" s="94">
        <f t="shared" ca="1" si="295"/>
        <v>25.256203850231056</v>
      </c>
      <c r="Q1036" s="94">
        <f t="shared" ca="1" si="296"/>
        <v>25.256203850231056</v>
      </c>
      <c r="R1036" s="94">
        <f t="shared" ca="1" si="297"/>
        <v>2.5256203850231058</v>
      </c>
      <c r="S1036" s="94">
        <f t="shared" ca="1" si="298"/>
        <v>2.5256203850231054</v>
      </c>
      <c r="T1036" s="4">
        <f t="shared" ca="1" si="299"/>
        <v>3.4921148809037489E-11</v>
      </c>
      <c r="U1036" s="46">
        <f t="shared" ca="1" si="300"/>
        <v>1369.2398284809851</v>
      </c>
      <c r="V1036" s="4">
        <f t="shared" ca="1" si="301"/>
        <v>1.8932151517777687E-8</v>
      </c>
      <c r="W1036" s="13">
        <f t="shared" ca="1" si="302"/>
        <v>7686.8992953241768</v>
      </c>
      <c r="X1036" s="4">
        <f t="shared" ca="1" si="303"/>
        <v>1.0628491746579139E-7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155</v>
      </c>
      <c r="M1037" s="7">
        <f t="shared" ca="1" si="292"/>
        <v>845</v>
      </c>
      <c r="N1037" s="44">
        <f t="shared" ca="1" si="293"/>
        <v>11</v>
      </c>
      <c r="O1037" s="94">
        <f t="shared" ca="1" si="294"/>
        <v>2.762784528735815</v>
      </c>
      <c r="P1037" s="94">
        <f t="shared" ca="1" si="295"/>
        <v>26.204860425081897</v>
      </c>
      <c r="Q1037" s="94">
        <f t="shared" ca="1" si="296"/>
        <v>25.256203850231056</v>
      </c>
      <c r="R1037" s="94">
        <f t="shared" ca="1" si="297"/>
        <v>2.5730532137656477</v>
      </c>
      <c r="S1037" s="94">
        <f t="shared" ca="1" si="298"/>
        <v>2.762784528735815</v>
      </c>
      <c r="T1037" s="4">
        <f t="shared" ca="1" si="299"/>
        <v>1.5434489164699714E-13</v>
      </c>
      <c r="U1037" s="46">
        <f t="shared" ca="1" si="300"/>
        <v>1450.3993657201947</v>
      </c>
      <c r="V1037" s="4">
        <f t="shared" ca="1" si="301"/>
        <v>8.1027575845515064E-11</v>
      </c>
      <c r="W1037" s="13">
        <f t="shared" ca="1" si="302"/>
        <v>5786.6604390948632</v>
      </c>
      <c r="X1037" s="4">
        <f t="shared" ca="1" si="303"/>
        <v>3.2327583609234344E-10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142</v>
      </c>
      <c r="M1038" s="7">
        <f t="shared" ca="1" si="292"/>
        <v>858</v>
      </c>
      <c r="N1038" s="44">
        <f t="shared" ca="1" si="293"/>
        <v>11</v>
      </c>
      <c r="O1038" s="94">
        <f t="shared" ca="1" si="294"/>
        <v>2.762784528735815</v>
      </c>
      <c r="P1038" s="94">
        <f t="shared" ca="1" si="295"/>
        <v>27.627845287358145</v>
      </c>
      <c r="Q1038" s="94">
        <f t="shared" ca="1" si="296"/>
        <v>26.916352856220023</v>
      </c>
      <c r="R1038" s="94">
        <f t="shared" ca="1" si="297"/>
        <v>2.7272099071789087</v>
      </c>
      <c r="S1038" s="94">
        <f t="shared" ca="1" si="298"/>
        <v>2.762784528735815</v>
      </c>
      <c r="T1038" s="4">
        <f t="shared" ca="1" si="299"/>
        <v>2.5983988492760482E-16</v>
      </c>
      <c r="U1038" s="46">
        <f t="shared" ca="1" si="300"/>
        <v>1437.3993657201947</v>
      </c>
      <c r="V1038" s="4">
        <f t="shared" ca="1" si="301"/>
        <v>1.3518741034598505E-13</v>
      </c>
      <c r="W1038" s="13">
        <f t="shared" ca="1" si="302"/>
        <v>3886.4215828655497</v>
      </c>
      <c r="X1038" s="4">
        <f t="shared" ca="1" si="303"/>
        <v>3.6551794986850693E-13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162</v>
      </c>
      <c r="M1039" s="7">
        <f t="shared" ca="1" si="292"/>
        <v>838</v>
      </c>
      <c r="N1039" s="44">
        <f t="shared" ca="1" si="293"/>
        <v>10</v>
      </c>
      <c r="O1039" s="94">
        <f t="shared" ca="1" si="294"/>
        <v>2.5256203850231054</v>
      </c>
      <c r="P1039" s="94">
        <f t="shared" ca="1" si="295"/>
        <v>25.256203850231056</v>
      </c>
      <c r="Q1039" s="94">
        <f t="shared" ca="1" si="296"/>
        <v>25.256203850231056</v>
      </c>
      <c r="R1039" s="94">
        <f t="shared" ca="1" si="297"/>
        <v>2.5256203850231058</v>
      </c>
      <c r="S1039" s="94">
        <f t="shared" ca="1" si="298"/>
        <v>2.5256203850231054</v>
      </c>
      <c r="T1039" s="4">
        <f t="shared" ca="1" si="299"/>
        <v>0</v>
      </c>
      <c r="U1039" s="46">
        <f t="shared" ca="1" si="300"/>
        <v>1363.2398284809851</v>
      </c>
      <c r="V1039" s="4">
        <f t="shared" ca="1" si="301"/>
        <v>0</v>
      </c>
      <c r="W1039" s="13">
        <f t="shared" ca="1" si="302"/>
        <v>15771.982506703302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149</v>
      </c>
      <c r="M1040" s="7">
        <f t="shared" ca="1" si="292"/>
        <v>851</v>
      </c>
      <c r="N1040" s="44">
        <f t="shared" ca="1" si="293"/>
        <v>11</v>
      </c>
      <c r="O1040" s="94">
        <f t="shared" ca="1" si="294"/>
        <v>2.762784528735815</v>
      </c>
      <c r="P1040" s="94">
        <f t="shared" ca="1" si="295"/>
        <v>27.627845287358145</v>
      </c>
      <c r="Q1040" s="94">
        <f t="shared" ca="1" si="296"/>
        <v>25.256203850231056</v>
      </c>
      <c r="R1040" s="94">
        <f t="shared" ca="1" si="297"/>
        <v>2.64420245687946</v>
      </c>
      <c r="S1040" s="94">
        <f t="shared" ca="1" si="298"/>
        <v>2.762784528735815</v>
      </c>
      <c r="T1040" s="4">
        <f t="shared" ca="1" si="299"/>
        <v>2.4710514513331204E-6</v>
      </c>
      <c r="U1040" s="46">
        <f t="shared" ca="1" si="300"/>
        <v>1444.3993657201947</v>
      </c>
      <c r="V1040" s="4">
        <f t="shared" ca="1" si="301"/>
        <v>1.2918796641013116E-3</v>
      </c>
      <c r="W1040" s="13">
        <f t="shared" ca="1" si="302"/>
        <v>13871.743650473989</v>
      </c>
      <c r="X1040" s="4">
        <f t="shared" ca="1" si="303"/>
        <v>1.2406972720275604E-2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136</v>
      </c>
      <c r="M1041" s="7">
        <f t="shared" ca="1" si="292"/>
        <v>864</v>
      </c>
      <c r="N1041" s="44">
        <f t="shared" ca="1" si="293"/>
        <v>11</v>
      </c>
      <c r="O1041" s="94">
        <f t="shared" ca="1" si="294"/>
        <v>2.762784528735815</v>
      </c>
      <c r="P1041" s="94">
        <f t="shared" ca="1" si="295"/>
        <v>27.627845287358145</v>
      </c>
      <c r="Q1041" s="94">
        <f t="shared" ca="1" si="296"/>
        <v>27.627845287358145</v>
      </c>
      <c r="R1041" s="94">
        <f t="shared" ca="1" si="297"/>
        <v>2.7627845287358146</v>
      </c>
      <c r="S1041" s="94">
        <f t="shared" ca="1" si="298"/>
        <v>2.762784528735815</v>
      </c>
      <c r="T1041" s="4">
        <f t="shared" ca="1" si="299"/>
        <v>1.4976069402018923E-7</v>
      </c>
      <c r="U1041" s="46">
        <f t="shared" ca="1" si="300"/>
        <v>1431.3993657201947</v>
      </c>
      <c r="V1041" s="4">
        <f t="shared" ca="1" si="301"/>
        <v>7.7591053591285485E-5</v>
      </c>
      <c r="W1041" s="13">
        <f t="shared" ca="1" si="302"/>
        <v>11971.504794244674</v>
      </c>
      <c r="X1041" s="4">
        <f t="shared" ca="1" si="303"/>
        <v>6.489325706744405E-4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123</v>
      </c>
      <c r="M1042" s="7">
        <f t="shared" ca="1" si="292"/>
        <v>877</v>
      </c>
      <c r="N1042" s="44">
        <f t="shared" ca="1" si="293"/>
        <v>11</v>
      </c>
      <c r="O1042" s="94">
        <f t="shared" ca="1" si="294"/>
        <v>2.762784528735815</v>
      </c>
      <c r="P1042" s="94">
        <f t="shared" ca="1" si="295"/>
        <v>27.627845287358145</v>
      </c>
      <c r="Q1042" s="94">
        <f t="shared" ca="1" si="296"/>
        <v>27.627845287358145</v>
      </c>
      <c r="R1042" s="94">
        <f t="shared" ca="1" si="297"/>
        <v>2.7627845287358146</v>
      </c>
      <c r="S1042" s="94">
        <f t="shared" ca="1" si="298"/>
        <v>2.762784528735815</v>
      </c>
      <c r="T1042" s="4">
        <f t="shared" ca="1" si="299"/>
        <v>3.7818357075805405E-9</v>
      </c>
      <c r="U1042" s="46">
        <f t="shared" ca="1" si="300"/>
        <v>1418.3993657201947</v>
      </c>
      <c r="V1042" s="4">
        <f t="shared" ca="1" si="301"/>
        <v>1.9415749990987291E-6</v>
      </c>
      <c r="W1042" s="13">
        <f t="shared" ca="1" si="302"/>
        <v>10071.265938015362</v>
      </c>
      <c r="X1042" s="4">
        <f t="shared" ca="1" si="303"/>
        <v>1.378604547288175E-5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110</v>
      </c>
      <c r="M1043" s="7">
        <f t="shared" ca="1" si="292"/>
        <v>890</v>
      </c>
      <c r="N1043" s="44">
        <f t="shared" ca="1" si="293"/>
        <v>11</v>
      </c>
      <c r="O1043" s="94">
        <f t="shared" ca="1" si="294"/>
        <v>2.762784528735815</v>
      </c>
      <c r="P1043" s="94">
        <f t="shared" ca="1" si="295"/>
        <v>27.627845287358145</v>
      </c>
      <c r="Q1043" s="94">
        <f t="shared" ca="1" si="296"/>
        <v>27.627845287358145</v>
      </c>
      <c r="R1043" s="94">
        <f t="shared" ca="1" si="297"/>
        <v>2.7627845287358146</v>
      </c>
      <c r="S1043" s="94">
        <f t="shared" ca="1" si="298"/>
        <v>2.762784528735815</v>
      </c>
      <c r="T1043" s="4">
        <f t="shared" ca="1" si="299"/>
        <v>5.0933814243508993E-11</v>
      </c>
      <c r="U1043" s="46">
        <f t="shared" ca="1" si="300"/>
        <v>1405.3993657201947</v>
      </c>
      <c r="V1043" s="4">
        <f t="shared" ca="1" si="301"/>
        <v>2.5909494384019932E-8</v>
      </c>
      <c r="W1043" s="13">
        <f t="shared" ca="1" si="302"/>
        <v>8171.0270817860483</v>
      </c>
      <c r="X1043" s="4">
        <f t="shared" ca="1" si="303"/>
        <v>1.50638448722169E-7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97</v>
      </c>
      <c r="M1044" s="7">
        <f t="shared" ca="1" si="292"/>
        <v>903</v>
      </c>
      <c r="N1044" s="44">
        <f t="shared" ca="1" si="293"/>
        <v>11</v>
      </c>
      <c r="O1044" s="94">
        <f t="shared" ca="1" si="294"/>
        <v>2.762784528735815</v>
      </c>
      <c r="P1044" s="94">
        <f t="shared" ca="1" si="295"/>
        <v>27.627845287358145</v>
      </c>
      <c r="Q1044" s="94">
        <f t="shared" ca="1" si="296"/>
        <v>27.627845287358145</v>
      </c>
      <c r="R1044" s="94">
        <f t="shared" ca="1" si="297"/>
        <v>2.7627845287358146</v>
      </c>
      <c r="S1044" s="94">
        <f t="shared" ca="1" si="298"/>
        <v>2.762784528735815</v>
      </c>
      <c r="T1044" s="4">
        <f t="shared" ca="1" si="299"/>
        <v>3.8586222911749285E-13</v>
      </c>
      <c r="U1044" s="46">
        <f t="shared" ca="1" si="300"/>
        <v>1392.3993657201947</v>
      </c>
      <c r="V1044" s="4">
        <f t="shared" ca="1" si="301"/>
        <v>1.944684131137876E-10</v>
      </c>
      <c r="W1044" s="13">
        <f t="shared" ca="1" si="302"/>
        <v>6270.7882255567347</v>
      </c>
      <c r="X1044" s="4">
        <f t="shared" ca="1" si="303"/>
        <v>8.7580493443121621E-10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84</v>
      </c>
      <c r="M1045" s="7">
        <f t="shared" ca="1" si="292"/>
        <v>916</v>
      </c>
      <c r="N1045" s="44">
        <f t="shared" ca="1" si="293"/>
        <v>11</v>
      </c>
      <c r="O1045" s="94">
        <f t="shared" ca="1" si="294"/>
        <v>2.762784528735815</v>
      </c>
      <c r="P1045" s="94">
        <f t="shared" ca="1" si="295"/>
        <v>27.627845287358145</v>
      </c>
      <c r="Q1045" s="94">
        <f t="shared" ca="1" si="296"/>
        <v>27.627845287358145</v>
      </c>
      <c r="R1045" s="94">
        <f t="shared" ca="1" si="297"/>
        <v>2.7627845287358146</v>
      </c>
      <c r="S1045" s="94">
        <f t="shared" ca="1" si="298"/>
        <v>2.762784528735815</v>
      </c>
      <c r="T1045" s="4">
        <f t="shared" ca="1" si="299"/>
        <v>1.5590393095656288E-15</v>
      </c>
      <c r="U1045" s="46">
        <f t="shared" ca="1" si="300"/>
        <v>1379.3993657201947</v>
      </c>
      <c r="V1045" s="4">
        <f t="shared" ca="1" si="301"/>
        <v>7.7839506207591017E-13</v>
      </c>
      <c r="W1045" s="13">
        <f t="shared" ca="1" si="302"/>
        <v>4370.5493693274211</v>
      </c>
      <c r="X1045" s="4">
        <f t="shared" ca="1" si="303"/>
        <v>2.4663010091114771E-12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71</v>
      </c>
      <c r="M1046" s="7">
        <f t="shared" ca="1" si="292"/>
        <v>929</v>
      </c>
      <c r="N1046" s="44">
        <f t="shared" ca="1" si="293"/>
        <v>12</v>
      </c>
      <c r="O1046" s="94">
        <f t="shared" ca="1" si="294"/>
        <v>2.9830819481114386</v>
      </c>
      <c r="P1046" s="94">
        <f t="shared" ca="1" si="295"/>
        <v>28.509034964860639</v>
      </c>
      <c r="Q1046" s="94">
        <f t="shared" ca="1" si="296"/>
        <v>27.627845287358145</v>
      </c>
      <c r="R1046" s="94">
        <f t="shared" ca="1" si="297"/>
        <v>2.8068440126109393</v>
      </c>
      <c r="S1046" s="94">
        <f t="shared" ca="1" si="298"/>
        <v>2.9830819481114386</v>
      </c>
      <c r="T1046" s="4">
        <f t="shared" ca="1" si="299"/>
        <v>2.8339278507058849E-18</v>
      </c>
      <c r="U1046" s="46">
        <f t="shared" ca="1" si="300"/>
        <v>1453.8624313365897</v>
      </c>
      <c r="V1046" s="4">
        <f t="shared" ca="1" si="301"/>
        <v>1.381169309769769E-15</v>
      </c>
      <c r="W1046" s="13">
        <f t="shared" ca="1" si="302"/>
        <v>2470.3105130981075</v>
      </c>
      <c r="X1046" s="4">
        <f t="shared" ca="1" si="303"/>
        <v>2.3467949874432173E-15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162</v>
      </c>
      <c r="M1047" s="7">
        <f t="shared" ca="1" si="292"/>
        <v>838</v>
      </c>
      <c r="N1047" s="44">
        <f t="shared" ca="1" si="293"/>
        <v>10</v>
      </c>
      <c r="O1047" s="94">
        <f t="shared" ca="1" si="294"/>
        <v>2.5256203850231054</v>
      </c>
      <c r="P1047" s="94">
        <f t="shared" ca="1" si="295"/>
        <v>25.256203850231056</v>
      </c>
      <c r="Q1047" s="94">
        <f t="shared" ca="1" si="296"/>
        <v>25.256203850231056</v>
      </c>
      <c r="R1047" s="94">
        <f t="shared" ca="1" si="297"/>
        <v>2.5256203850231058</v>
      </c>
      <c r="S1047" s="94">
        <f t="shared" ca="1" si="298"/>
        <v>2.5256203850231054</v>
      </c>
      <c r="T1047" s="4">
        <f t="shared" ca="1" si="299"/>
        <v>0</v>
      </c>
      <c r="U1047" s="46">
        <f t="shared" ca="1" si="300"/>
        <v>1363.2398284809851</v>
      </c>
      <c r="V1047" s="4">
        <f t="shared" ca="1" si="301"/>
        <v>0</v>
      </c>
      <c r="W1047" s="13">
        <f t="shared" ca="1" si="302"/>
        <v>14717.783063372635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149</v>
      </c>
      <c r="M1048" s="7">
        <f t="shared" ca="1" si="292"/>
        <v>851</v>
      </c>
      <c r="N1048" s="44">
        <f t="shared" ca="1" si="293"/>
        <v>11</v>
      </c>
      <c r="O1048" s="94">
        <f t="shared" ca="1" si="294"/>
        <v>2.762784528735815</v>
      </c>
      <c r="P1048" s="94">
        <f t="shared" ca="1" si="295"/>
        <v>27.627845287358145</v>
      </c>
      <c r="Q1048" s="94">
        <f t="shared" ca="1" si="296"/>
        <v>25.256203850231056</v>
      </c>
      <c r="R1048" s="94">
        <f t="shared" ca="1" si="297"/>
        <v>2.64420245687946</v>
      </c>
      <c r="S1048" s="94">
        <f t="shared" ca="1" si="298"/>
        <v>2.762784528735815</v>
      </c>
      <c r="T1048" s="4">
        <f t="shared" ca="1" si="299"/>
        <v>1.2875478614840985E-5</v>
      </c>
      <c r="U1048" s="46">
        <f t="shared" ca="1" si="300"/>
        <v>1444.3993657201947</v>
      </c>
      <c r="V1048" s="4">
        <f t="shared" ca="1" si="301"/>
        <v>6.7313729866331452E-3</v>
      </c>
      <c r="W1048" s="13">
        <f t="shared" ca="1" si="302"/>
        <v>12817.544207143323</v>
      </c>
      <c r="X1048" s="4">
        <f t="shared" ca="1" si="303"/>
        <v>5.9733944003721326E-2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136</v>
      </c>
      <c r="M1049" s="7">
        <f t="shared" ca="1" si="292"/>
        <v>864</v>
      </c>
      <c r="N1049" s="44">
        <f t="shared" ca="1" si="293"/>
        <v>11</v>
      </c>
      <c r="O1049" s="94">
        <f t="shared" ca="1" si="294"/>
        <v>2.762784528735815</v>
      </c>
      <c r="P1049" s="94">
        <f t="shared" ca="1" si="295"/>
        <v>27.627845287358145</v>
      </c>
      <c r="Q1049" s="94">
        <f t="shared" ca="1" si="296"/>
        <v>27.627845287358145</v>
      </c>
      <c r="R1049" s="94">
        <f t="shared" ca="1" si="297"/>
        <v>2.7627845287358146</v>
      </c>
      <c r="S1049" s="94">
        <f t="shared" ca="1" si="298"/>
        <v>2.762784528735815</v>
      </c>
      <c r="T1049" s="4">
        <f t="shared" ca="1" si="299"/>
        <v>7.8033203726309069E-7</v>
      </c>
      <c r="U1049" s="46">
        <f t="shared" ca="1" si="300"/>
        <v>1431.3993657201947</v>
      </c>
      <c r="V1049" s="4">
        <f t="shared" ca="1" si="301"/>
        <v>4.0429022660722405E-4</v>
      </c>
      <c r="W1049" s="13">
        <f t="shared" ca="1" si="302"/>
        <v>10917.305350914008</v>
      </c>
      <c r="X1049" s="4">
        <f t="shared" ca="1" si="303"/>
        <v>3.0835278818504598E-3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123</v>
      </c>
      <c r="M1050" s="7">
        <f t="shared" ca="1" si="292"/>
        <v>877</v>
      </c>
      <c r="N1050" s="44">
        <f t="shared" ca="1" si="293"/>
        <v>11</v>
      </c>
      <c r="O1050" s="94">
        <f t="shared" ca="1" si="294"/>
        <v>2.762784528735815</v>
      </c>
      <c r="P1050" s="94">
        <f t="shared" ca="1" si="295"/>
        <v>27.627845287358145</v>
      </c>
      <c r="Q1050" s="94">
        <f t="shared" ca="1" si="296"/>
        <v>27.627845287358145</v>
      </c>
      <c r="R1050" s="94">
        <f t="shared" ca="1" si="297"/>
        <v>2.7627845287358146</v>
      </c>
      <c r="S1050" s="94">
        <f t="shared" ca="1" si="298"/>
        <v>2.762784528735815</v>
      </c>
      <c r="T1050" s="4">
        <f t="shared" ca="1" si="299"/>
        <v>1.9705354476340695E-8</v>
      </c>
      <c r="U1050" s="46">
        <f t="shared" ca="1" si="300"/>
        <v>1418.3993657201947</v>
      </c>
      <c r="V1050" s="4">
        <f t="shared" ca="1" si="301"/>
        <v>1.0116627626882843E-5</v>
      </c>
      <c r="W1050" s="13">
        <f t="shared" ca="1" si="302"/>
        <v>9017.0664946846955</v>
      </c>
      <c r="X1050" s="4">
        <f t="shared" ca="1" si="303"/>
        <v>6.4313553867988751E-5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110</v>
      </c>
      <c r="M1051" s="7">
        <f t="shared" ca="1" si="292"/>
        <v>890</v>
      </c>
      <c r="N1051" s="44">
        <f t="shared" ca="1" si="293"/>
        <v>11</v>
      </c>
      <c r="O1051" s="94">
        <f t="shared" ca="1" si="294"/>
        <v>2.762784528735815</v>
      </c>
      <c r="P1051" s="94">
        <f t="shared" ca="1" si="295"/>
        <v>27.627845287358145</v>
      </c>
      <c r="Q1051" s="94">
        <f t="shared" ca="1" si="296"/>
        <v>27.627845287358145</v>
      </c>
      <c r="R1051" s="94">
        <f t="shared" ca="1" si="297"/>
        <v>2.7627845287358146</v>
      </c>
      <c r="S1051" s="94">
        <f t="shared" ca="1" si="298"/>
        <v>2.762784528735815</v>
      </c>
      <c r="T1051" s="4">
        <f t="shared" ca="1" si="299"/>
        <v>2.6539197947933611E-10</v>
      </c>
      <c r="U1051" s="46">
        <f t="shared" ca="1" si="300"/>
        <v>1405.3993657201947</v>
      </c>
      <c r="V1051" s="4">
        <f t="shared" ca="1" si="301"/>
        <v>1.3500210231673532E-7</v>
      </c>
      <c r="W1051" s="13">
        <f t="shared" ca="1" si="302"/>
        <v>7116.8276384553828</v>
      </c>
      <c r="X1051" s="4">
        <f t="shared" ca="1" si="303"/>
        <v>6.8363962333579801E-7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97</v>
      </c>
      <c r="M1052" s="7">
        <f t="shared" ca="1" si="292"/>
        <v>903</v>
      </c>
      <c r="N1052" s="44">
        <f t="shared" ca="1" si="293"/>
        <v>11</v>
      </c>
      <c r="O1052" s="94">
        <f t="shared" ca="1" si="294"/>
        <v>2.762784528735815</v>
      </c>
      <c r="P1052" s="94">
        <f t="shared" ca="1" si="295"/>
        <v>27.627845287358145</v>
      </c>
      <c r="Q1052" s="94">
        <f t="shared" ca="1" si="296"/>
        <v>27.627845287358145</v>
      </c>
      <c r="R1052" s="94">
        <f t="shared" ca="1" si="297"/>
        <v>2.7627845287358146</v>
      </c>
      <c r="S1052" s="94">
        <f t="shared" ca="1" si="298"/>
        <v>2.762784528735815</v>
      </c>
      <c r="T1052" s="4">
        <f t="shared" ca="1" si="299"/>
        <v>2.0105452990858821E-12</v>
      </c>
      <c r="U1052" s="46">
        <f t="shared" ca="1" si="300"/>
        <v>1392.3993657201947</v>
      </c>
      <c r="V1052" s="4">
        <f t="shared" ca="1" si="301"/>
        <v>1.0132827841192083E-9</v>
      </c>
      <c r="W1052" s="13">
        <f t="shared" ca="1" si="302"/>
        <v>5216.5887822260693</v>
      </c>
      <c r="X1052" s="4">
        <f t="shared" ca="1" si="303"/>
        <v>3.7962381591038939E-9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84</v>
      </c>
      <c r="M1053" s="7">
        <f t="shared" ca="1" si="292"/>
        <v>916</v>
      </c>
      <c r="N1053" s="44">
        <f t="shared" ca="1" si="293"/>
        <v>11</v>
      </c>
      <c r="O1053" s="94">
        <f t="shared" ca="1" si="294"/>
        <v>2.762784528735815</v>
      </c>
      <c r="P1053" s="94">
        <f t="shared" ca="1" si="295"/>
        <v>27.627845287358145</v>
      </c>
      <c r="Q1053" s="94">
        <f t="shared" ca="1" si="296"/>
        <v>27.627845287358145</v>
      </c>
      <c r="R1053" s="94">
        <f t="shared" ca="1" si="297"/>
        <v>2.7627845287358146</v>
      </c>
      <c r="S1053" s="94">
        <f t="shared" ca="1" si="298"/>
        <v>2.762784528735815</v>
      </c>
      <c r="T1053" s="4">
        <f t="shared" ca="1" si="299"/>
        <v>8.1234153498419547E-15</v>
      </c>
      <c r="U1053" s="46">
        <f t="shared" ca="1" si="300"/>
        <v>1379.3993657201947</v>
      </c>
      <c r="V1053" s="4">
        <f t="shared" ca="1" si="301"/>
        <v>4.0558479550271069E-12</v>
      </c>
      <c r="W1053" s="13">
        <f t="shared" ca="1" si="302"/>
        <v>3316.3499259967557</v>
      </c>
      <c r="X1053" s="4">
        <f t="shared" ca="1" si="303"/>
        <v>9.7510636874083049E-12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71</v>
      </c>
      <c r="M1054" s="7">
        <f t="shared" ca="1" si="292"/>
        <v>929</v>
      </c>
      <c r="N1054" s="44">
        <f t="shared" ca="1" si="293"/>
        <v>12</v>
      </c>
      <c r="O1054" s="94">
        <f t="shared" ca="1" si="294"/>
        <v>2.9830819481114386</v>
      </c>
      <c r="P1054" s="94">
        <f t="shared" ca="1" si="295"/>
        <v>28.509034964860639</v>
      </c>
      <c r="Q1054" s="94">
        <f t="shared" ca="1" si="296"/>
        <v>27.627845287358145</v>
      </c>
      <c r="R1054" s="94">
        <f t="shared" ca="1" si="297"/>
        <v>2.8068440126109393</v>
      </c>
      <c r="S1054" s="94">
        <f t="shared" ca="1" si="298"/>
        <v>2.9830819481114386</v>
      </c>
      <c r="T1054" s="4">
        <f t="shared" ca="1" si="299"/>
        <v>1.4766255643151702E-17</v>
      </c>
      <c r="U1054" s="46">
        <f t="shared" ca="1" si="300"/>
        <v>1453.8624313365897</v>
      </c>
      <c r="V1054" s="4">
        <f t="shared" ca="1" si="301"/>
        <v>7.1966190351161574E-15</v>
      </c>
      <c r="W1054" s="13">
        <f t="shared" ca="1" si="302"/>
        <v>1416.1110697674419</v>
      </c>
      <c r="X1054" s="4">
        <f t="shared" ca="1" si="303"/>
        <v>7.0097497953488753E-15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2.762784528735815</v>
      </c>
      <c r="P1055" s="94">
        <f t="shared" ca="1" si="295"/>
        <v>27.627845287358145</v>
      </c>
      <c r="Q1055" s="94">
        <f t="shared" ca="1" si="296"/>
        <v>27.627845287358145</v>
      </c>
      <c r="R1055" s="94">
        <f t="shared" ca="1" si="297"/>
        <v>2.7627845287358146</v>
      </c>
      <c r="S1055" s="94">
        <f t="shared" ca="1" si="298"/>
        <v>2.762784528735815</v>
      </c>
      <c r="T1055" s="4">
        <f t="shared" ca="1" si="299"/>
        <v>0</v>
      </c>
      <c r="U1055" s="46">
        <f t="shared" ca="1" si="300"/>
        <v>1386.3993657201947</v>
      </c>
      <c r="V1055" s="4">
        <f t="shared" ca="1" si="301"/>
        <v>0</v>
      </c>
      <c r="W1055" s="13">
        <f t="shared" ca="1" si="302"/>
        <v>13301.671993605194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2.762784528735815</v>
      </c>
      <c r="P1056" s="94">
        <f t="shared" ca="1" si="295"/>
        <v>27.627845287358145</v>
      </c>
      <c r="Q1056" s="94">
        <f t="shared" ca="1" si="296"/>
        <v>27.627845287358145</v>
      </c>
      <c r="R1056" s="94">
        <f t="shared" ca="1" si="297"/>
        <v>2.7627845287358146</v>
      </c>
      <c r="S1056" s="94">
        <f t="shared" ca="1" si="298"/>
        <v>2.762784528735815</v>
      </c>
      <c r="T1056" s="4">
        <f t="shared" ca="1" si="299"/>
        <v>1.3005533954384843E-7</v>
      </c>
      <c r="U1056" s="46">
        <f t="shared" ca="1" si="300"/>
        <v>1373.3993657201947</v>
      </c>
      <c r="V1056" s="4">
        <f t="shared" ca="1" si="301"/>
        <v>6.4651412001274434E-5</v>
      </c>
      <c r="W1056" s="13">
        <f t="shared" ca="1" si="302"/>
        <v>11401.433137375881</v>
      </c>
      <c r="X1056" s="4">
        <f t="shared" ca="1" si="303"/>
        <v>5.3671114867810828E-4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12</v>
      </c>
      <c r="O1057" s="94">
        <f t="shared" ca="1" si="294"/>
        <v>2.9830819481114386</v>
      </c>
      <c r="P1057" s="94">
        <f t="shared" ca="1" si="295"/>
        <v>29.830819481114389</v>
      </c>
      <c r="Q1057" s="94">
        <f t="shared" ca="1" si="296"/>
        <v>27.627845287358145</v>
      </c>
      <c r="R1057" s="94">
        <f t="shared" ca="1" si="297"/>
        <v>2.8729332384236264</v>
      </c>
      <c r="S1057" s="94">
        <f t="shared" ca="1" si="298"/>
        <v>2.9830819481114386</v>
      </c>
      <c r="T1057" s="4">
        <f t="shared" ca="1" si="299"/>
        <v>8.5106437520708721E-9</v>
      </c>
      <c r="U1057" s="46">
        <f t="shared" ca="1" si="300"/>
        <v>1447.8624313365897</v>
      </c>
      <c r="V1057" s="4">
        <f t="shared" ca="1" si="301"/>
        <v>4.1307082974753634E-6</v>
      </c>
      <c r="W1057" s="13">
        <f t="shared" ca="1" si="302"/>
        <v>9501.1942811465669</v>
      </c>
      <c r="X1057" s="4">
        <f t="shared" ca="1" si="303"/>
        <v>2.7106623670611551E-5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12</v>
      </c>
      <c r="O1058" s="94">
        <f t="shared" ca="1" si="294"/>
        <v>2.9830819481114386</v>
      </c>
      <c r="P1058" s="94">
        <f t="shared" ca="1" si="295"/>
        <v>29.830819481114389</v>
      </c>
      <c r="Q1058" s="94">
        <f t="shared" ca="1" si="296"/>
        <v>29.830819481114389</v>
      </c>
      <c r="R1058" s="94">
        <f t="shared" ca="1" si="297"/>
        <v>2.983081948111439</v>
      </c>
      <c r="S1058" s="94">
        <f t="shared" ca="1" si="298"/>
        <v>2.9830819481114386</v>
      </c>
      <c r="T1058" s="4">
        <f t="shared" ca="1" si="299"/>
        <v>2.1491524626441619E-10</v>
      </c>
      <c r="U1058" s="46">
        <f t="shared" ca="1" si="300"/>
        <v>1434.8624313365897</v>
      </c>
      <c r="V1058" s="4">
        <f t="shared" ca="1" si="301"/>
        <v>1.0337423448306231E-7</v>
      </c>
      <c r="W1058" s="13">
        <f t="shared" ca="1" si="302"/>
        <v>7600.9554249172543</v>
      </c>
      <c r="X1058" s="4">
        <f t="shared" ca="1" si="303"/>
        <v>5.4760855900225415E-7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12</v>
      </c>
      <c r="O1059" s="94">
        <f t="shared" ca="1" si="294"/>
        <v>2.9830819481114386</v>
      </c>
      <c r="P1059" s="94">
        <f t="shared" ca="1" si="295"/>
        <v>29.830819481114389</v>
      </c>
      <c r="Q1059" s="94">
        <f t="shared" ca="1" si="296"/>
        <v>29.830819481114389</v>
      </c>
      <c r="R1059" s="94">
        <f t="shared" ca="1" si="297"/>
        <v>2.983081948111439</v>
      </c>
      <c r="S1059" s="94">
        <f t="shared" ca="1" si="298"/>
        <v>2.9830819481114386</v>
      </c>
      <c r="T1059" s="4">
        <f t="shared" ca="1" si="299"/>
        <v>2.8944814311705913E-12</v>
      </c>
      <c r="U1059" s="46">
        <f t="shared" ca="1" si="300"/>
        <v>1421.8624313365897</v>
      </c>
      <c r="V1059" s="4">
        <f t="shared" ca="1" si="301"/>
        <v>1.3796316952634667E-9</v>
      </c>
      <c r="W1059" s="13">
        <f t="shared" ca="1" si="302"/>
        <v>5700.7165686879407</v>
      </c>
      <c r="X1059" s="4">
        <f t="shared" ca="1" si="303"/>
        <v>5.5313995858813604E-9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12</v>
      </c>
      <c r="O1060" s="94">
        <f t="shared" ca="1" si="294"/>
        <v>2.9830819481114386</v>
      </c>
      <c r="P1060" s="94">
        <f t="shared" ca="1" si="295"/>
        <v>29.830819481114389</v>
      </c>
      <c r="Q1060" s="94">
        <f t="shared" ca="1" si="296"/>
        <v>29.830819481114389</v>
      </c>
      <c r="R1060" s="94">
        <f t="shared" ca="1" si="297"/>
        <v>2.983081948111439</v>
      </c>
      <c r="S1060" s="94">
        <f t="shared" ca="1" si="298"/>
        <v>2.9830819481114386</v>
      </c>
      <c r="T1060" s="4">
        <f t="shared" ca="1" si="299"/>
        <v>2.1927889630080256E-14</v>
      </c>
      <c r="U1060" s="46">
        <f t="shared" ca="1" si="300"/>
        <v>1408.8624313365897</v>
      </c>
      <c r="V1060" s="4">
        <f t="shared" ca="1" si="301"/>
        <v>1.0356195517147484E-11</v>
      </c>
      <c r="W1060" s="13">
        <f t="shared" ca="1" si="302"/>
        <v>3800.4777124586271</v>
      </c>
      <c r="X1060" s="4">
        <f t="shared" ca="1" si="303"/>
        <v>2.793636154485538E-11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2.9830819481114386</v>
      </c>
      <c r="P1061" s="94">
        <f t="shared" ca="1" si="295"/>
        <v>29.830819481114389</v>
      </c>
      <c r="Q1061" s="94">
        <f t="shared" ca="1" si="296"/>
        <v>29.830819481114389</v>
      </c>
      <c r="R1061" s="94">
        <f t="shared" ca="1" si="297"/>
        <v>2.983081948111439</v>
      </c>
      <c r="S1061" s="94">
        <f t="shared" ca="1" si="298"/>
        <v>2.9830819481114386</v>
      </c>
      <c r="T1061" s="4">
        <f t="shared" ca="1" si="299"/>
        <v>8.8597533858910211E-17</v>
      </c>
      <c r="U1061" s="46">
        <f t="shared" ca="1" si="300"/>
        <v>1395.8624313365897</v>
      </c>
      <c r="V1061" s="4">
        <f t="shared" ca="1" si="301"/>
        <v>4.1457114210696938E-14</v>
      </c>
      <c r="W1061" s="13">
        <f t="shared" ca="1" si="302"/>
        <v>1900.2388562293136</v>
      </c>
      <c r="X1061" s="4">
        <f t="shared" ca="1" si="303"/>
        <v>5.6437094030010916E-14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2.9830819481114386</v>
      </c>
      <c r="P1062" s="94">
        <f t="shared" ca="1" si="295"/>
        <v>29.830819481114389</v>
      </c>
      <c r="Q1062" s="94">
        <f t="shared" ca="1" si="296"/>
        <v>29.830819481114389</v>
      </c>
      <c r="R1062" s="94">
        <f t="shared" ca="1" si="297"/>
        <v>2.983081948111439</v>
      </c>
      <c r="S1062" s="94">
        <f t="shared" ca="1" si="298"/>
        <v>2.9830819481114386</v>
      </c>
      <c r="T1062" s="4">
        <f t="shared" ca="1" si="299"/>
        <v>1.491540974055729E-19</v>
      </c>
      <c r="U1062" s="46">
        <f t="shared" ca="1" si="300"/>
        <v>1382.8624313365897</v>
      </c>
      <c r="V1062" s="4">
        <f t="shared" ca="1" si="301"/>
        <v>6.9143121566829927E-17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0.99999999999999967</v>
      </c>
      <c r="O1064" s="44"/>
      <c r="P1064" s="44"/>
      <c r="Q1064" s="44"/>
      <c r="R1064" s="44"/>
      <c r="S1064" s="44" t="s">
        <v>336</v>
      </c>
      <c r="T1064" s="4">
        <f ca="1">SUM(T551:T1062)</f>
        <v>2.6125726757177126</v>
      </c>
      <c r="U1064" t="s">
        <v>159</v>
      </c>
      <c r="V1064" s="4">
        <f ca="1">SUM(V551:V1062)</f>
        <v>1400.4354782975261</v>
      </c>
      <c r="W1064" t="s">
        <v>337</v>
      </c>
      <c r="X1064" s="4">
        <f ca="1">SUM(X551:X1062)</f>
        <v>7685.6920819735324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0.49139999999999995</v>
      </c>
      <c r="F6" s="40">
        <f ca="1">IF($D6&gt;=F$4, POWER($B$3, F$4) * POWER((1-$B$3), $D6-F$4) * COMBIN($D6,F$4) * $E6, 0)</f>
        <v>4.9140000000000034E-3</v>
      </c>
      <c r="G6" s="40">
        <f t="shared" ca="1" si="0"/>
        <v>0.48648599999999992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0.13859999999999997</v>
      </c>
      <c r="F7" s="40">
        <f t="shared" ca="1" si="0"/>
        <v>1.3860000000000023E-5</v>
      </c>
      <c r="G7" s="40">
        <f ca="1">IF($D7&gt;=G$4, POWER($B$3, G$4) * POWER((1-$B$3), $D7-G$4) * COMBIN($D7,G$4) * $E7, 0)</f>
        <v>2.7442800000000022E-3</v>
      </c>
      <c r="H7" s="40">
        <f t="shared" ca="1" si="0"/>
        <v>0.13584185999999998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1.000030694974424</v>
      </c>
      <c r="T13">
        <v>1</v>
      </c>
      <c r="U13" s="3">
        <f t="shared" ref="U13:U44" ca="1" si="1">(1+U12*$F$80+U11*$G$80+U10*$H$80+U9*$I$80+U8*$J$80+U7*$K$80+U6*$L$80+U5*$M$80)/(1-$E$80)</f>
        <v>1.0000132556672003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1.0037644064129698</v>
      </c>
      <c r="T14">
        <v>2</v>
      </c>
      <c r="U14" s="3">
        <f t="shared" ca="1" si="1"/>
        <v>1.0016443045649521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4.9282300000000039E-3</v>
      </c>
      <c r="G15" s="48">
        <f ca="1">SUM(G5:G13)</f>
        <v>0.48934016999999991</v>
      </c>
      <c r="H15" s="48">
        <f t="shared" ca="1" si="2"/>
        <v>0.14672096999999998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1.0747894316520838</v>
      </c>
      <c r="T15">
        <v>3</v>
      </c>
      <c r="U15" s="3">
        <f t="shared" ca="1" si="1"/>
        <v>1.0345957151065908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1.2976579738693761</v>
      </c>
      <c r="T16">
        <v>4</v>
      </c>
      <c r="U16" s="3">
        <f t="shared" ca="1" si="1"/>
        <v>1.175382500617733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1.229593385000001E-3</v>
      </c>
      <c r="G17" s="153">
        <f ca="1">G15*F16+F15*G16</f>
        <v>0.12578900902999998</v>
      </c>
      <c r="H17" s="153">
        <f ca="1">H15*F16+G15*G16</f>
        <v>0.40385667959999993</v>
      </c>
      <c r="I17" s="153">
        <f ca="1">I15*F16+H15*G16</f>
        <v>0.19968724016999997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1.5181279151853548</v>
      </c>
      <c r="T17">
        <v>5</v>
      </c>
      <c r="U17" s="3">
        <f ca="1">(1+U16*$F$80+U15*$G$80+U14*$H$80+U13*$I$80+U12*$J$80+U11*$K$80+U10*$L$80+U9*$M$80)/(1-$E$80)</f>
        <v>1.4306482239627225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2.6103139999999998</v>
      </c>
      <c r="G18" t="s">
        <v>814</v>
      </c>
      <c r="H18">
        <f ca="1">F4*F15+G4*G15+H4*H15+I4*I15+J4*J15+K4*K15+L4*L15+M4*M15+N4*N15</f>
        <v>1.8598139999999999</v>
      </c>
      <c r="I18" t="s">
        <v>851</v>
      </c>
      <c r="J18">
        <f ca="1">F4*F17+G4*G17+H4*H17+I4*I17+J17*J4+K17*K4+L17*L4+M17*M4+N17*N4</f>
        <v>2.6103139999999998</v>
      </c>
      <c r="Q18">
        <v>6</v>
      </c>
      <c r="R18" s="3">
        <f t="shared" ca="1" si="3"/>
        <v>1.8445186094710744</v>
      </c>
      <c r="T18">
        <v>6</v>
      </c>
      <c r="U18" s="3">
        <f t="shared" ca="1" si="1"/>
        <v>1.7432384941046215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2.0377719886983789</v>
      </c>
      <c r="T19">
        <v>7</v>
      </c>
      <c r="U19" s="3">
        <f t="shared" ca="1" si="1"/>
        <v>1.9509436117211993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2.2650392928460201</v>
      </c>
      <c r="T20">
        <v>8</v>
      </c>
      <c r="U20" s="3">
        <f t="shared" ca="1" si="1"/>
        <v>2.1418784544500178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2.4728079654476662</v>
      </c>
      <c r="T21">
        <v>9</v>
      </c>
      <c r="U21" s="3">
        <f t="shared" ca="1" si="1"/>
        <v>2.306124989151396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2.6977946614468649</v>
      </c>
      <c r="T22">
        <v>10</v>
      </c>
      <c r="U22" s="3">
        <f t="shared" ca="1" si="1"/>
        <v>2.5256203850231054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0.49139999999999995</v>
      </c>
      <c r="F23" s="40">
        <f t="shared" ca="1" si="4"/>
        <v>2.4570000000000019E-2</v>
      </c>
      <c r="G23" s="40">
        <f t="shared" ca="1" si="4"/>
        <v>0.46682999999999991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2.9443281031564954</v>
      </c>
      <c r="T23">
        <v>11</v>
      </c>
      <c r="U23" s="3">
        <f t="shared" ca="1" si="1"/>
        <v>2.762784528735815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0.13859999999999997</v>
      </c>
      <c r="F24" s="40">
        <f t="shared" ca="1" si="4"/>
        <v>3.4650000000000056E-4</v>
      </c>
      <c r="G24" s="40">
        <f t="shared" ca="1" si="4"/>
        <v>1.3167000000000009E-2</v>
      </c>
      <c r="H24" s="40">
        <f t="shared" ca="1" si="4"/>
        <v>0.12508649999999996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3.1675762212620633</v>
      </c>
      <c r="T24">
        <v>12</v>
      </c>
      <c r="U24" s="3">
        <f t="shared" ca="1" si="1"/>
        <v>2.9830819481114386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3.3962340217398062</v>
      </c>
      <c r="T25">
        <v>13</v>
      </c>
      <c r="U25" s="3">
        <f t="shared" ca="1" si="1"/>
        <v>3.1876607985186474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3.6183938163109053</v>
      </c>
      <c r="T26" s="20">
        <v>14</v>
      </c>
      <c r="U26" s="3">
        <f t="shared" ca="1" si="1"/>
        <v>3.386912886548993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3.8461413892174976</v>
      </c>
      <c r="T27">
        <v>15</v>
      </c>
      <c r="U27" s="3">
        <f t="shared" ca="1" si="1"/>
        <v>3.5982694300747164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4.0762267913482715</v>
      </c>
      <c r="T28">
        <v>16</v>
      </c>
      <c r="U28" s="3">
        <f t="shared" ca="1" si="1"/>
        <v>3.8150964874071169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4.303457100419835</v>
      </c>
      <c r="T29">
        <v>17</v>
      </c>
      <c r="U29" s="3">
        <f t="shared" ca="1" si="1"/>
        <v>4.030935464704994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4.5315494761826276</v>
      </c>
      <c r="T30">
        <v>18</v>
      </c>
      <c r="U30" s="3">
        <f t="shared" ca="1" si="1"/>
        <v>4.2414193693968345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4.7578593863483567</v>
      </c>
      <c r="T31">
        <v>19</v>
      </c>
      <c r="U31" s="3">
        <f t="shared" ca="1" si="1"/>
        <v>4.4497573006563416</v>
      </c>
    </row>
    <row r="32" spans="1:21">
      <c r="E32" t="s">
        <v>46</v>
      </c>
      <c r="F32" s="48">
        <f t="shared" ref="F32:N32" ca="1" si="5">SUM(F22:F30)</f>
        <v>2.496275000000002E-2</v>
      </c>
      <c r="G32" s="48">
        <f t="shared" ca="1" si="5"/>
        <v>0.4826332499999999</v>
      </c>
      <c r="H32" s="48">
        <f t="shared" ca="1" si="5"/>
        <v>0.17517525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4.9854708816871733</v>
      </c>
      <c r="T32">
        <v>20</v>
      </c>
      <c r="U32" s="3">
        <f t="shared" ca="1" si="1"/>
        <v>4.6603723985852312</v>
      </c>
    </row>
    <row r="33" spans="1:21">
      <c r="E33" t="s">
        <v>47</v>
      </c>
      <c r="F33" s="19">
        <f ca="1">F21*F32+G21*G32+H21*H32+I21*I32+J32*J21+K32*K21+L32*L21+M32*M21+N32*N21</f>
        <v>1.78467</v>
      </c>
      <c r="I33" s="44"/>
      <c r="J33" s="44"/>
      <c r="K33" s="40"/>
      <c r="O33" s="40"/>
      <c r="P33" s="1"/>
      <c r="Q33">
        <v>21</v>
      </c>
      <c r="R33" s="3">
        <f t="shared" ca="1" si="3"/>
        <v>5.2132896503343593</v>
      </c>
      <c r="T33">
        <v>21</v>
      </c>
      <c r="U33" s="3">
        <f t="shared" ca="1" si="1"/>
        <v>4.8731061904687065</v>
      </c>
    </row>
    <row r="34" spans="1:21">
      <c r="K34" s="40"/>
      <c r="O34" s="44"/>
      <c r="Q34">
        <v>22</v>
      </c>
      <c r="R34" s="3">
        <f t="shared" ca="1" si="3"/>
        <v>5.4408887043922851</v>
      </c>
      <c r="T34">
        <v>22</v>
      </c>
      <c r="U34" s="3">
        <f t="shared" ca="1" si="1"/>
        <v>5.0860810128357157</v>
      </c>
    </row>
    <row r="35" spans="1:21">
      <c r="Q35">
        <v>23</v>
      </c>
      <c r="R35" s="3">
        <f t="shared" ca="1" si="3"/>
        <v>5.6685469345353612</v>
      </c>
      <c r="T35">
        <v>23</v>
      </c>
      <c r="U35" s="3">
        <f t="shared" ca="1" si="1"/>
        <v>5.2976524136712655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5.8958428312555284</v>
      </c>
      <c r="T36">
        <v>24</v>
      </c>
      <c r="U36" s="3">
        <f t="shared" ca="1" si="1"/>
        <v>5.5084478891262982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6.1233952222025438</v>
      </c>
      <c r="T37">
        <v>25</v>
      </c>
      <c r="U37" s="3">
        <f t="shared" ca="1" si="1"/>
        <v>5.7195639887239658</v>
      </c>
    </row>
    <row r="38" spans="1:21">
      <c r="D38" s="44" t="s">
        <v>156</v>
      </c>
      <c r="E38" s="40">
        <f ca="1">F17*F32</f>
        <v>3.06940322714088E-5</v>
      </c>
      <c r="F38" s="40">
        <f ca="1">F17*G32+G17*F32</f>
        <v>3.7334822367446861E-3</v>
      </c>
      <c r="G38" s="40">
        <f ca="1">F17*H32+G17*G32+H17*F32</f>
        <v>7.1006725899728854E-2</v>
      </c>
      <c r="H38" s="40">
        <f ca="1">F17*I32+G17*H32+H17*G32+I17*F32</f>
        <v>0.22232458794072463</v>
      </c>
      <c r="I38" s="40">
        <f ca="1">F17*J32+G17*I32+H17*H32+I17*G32+J17*F32</f>
        <v>0.21375118701752951</v>
      </c>
      <c r="J38" s="40">
        <f ca="1">F17*K32+G17*J32+H17*I32+I17*H32+J17*G32+K17*F32</f>
        <v>0.29313469745690457</v>
      </c>
      <c r="K38" s="40">
        <f ca="1">F17*L32+G17*K32+H17*J32+I17*I32+J17*H32+K17*G32+L17*F32</f>
        <v>0.11054531112569096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3"/>
        <v>6.3509413244018829</v>
      </c>
      <c r="T38">
        <v>26</v>
      </c>
      <c r="U38" s="3">
        <f t="shared" ca="1" si="1"/>
        <v>5.9313358273122594</v>
      </c>
    </row>
    <row r="39" spans="1:21">
      <c r="D39" s="24" t="s">
        <v>47</v>
      </c>
      <c r="E39" s="3">
        <f ca="1">E37*E38+F37*F38+G37*G38+H37*H38+I37*I38+J37*J38+K37*K38+L37*L38+M37*M38+(1*B29)</f>
        <v>4.3949839999999991</v>
      </c>
      <c r="Q39">
        <v>27</v>
      </c>
      <c r="R39" s="3">
        <f t="shared" ca="1" si="3"/>
        <v>6.5785074678034832</v>
      </c>
      <c r="T39">
        <v>27</v>
      </c>
      <c r="U39" s="3">
        <f t="shared" ca="1" si="1"/>
        <v>6.1433115378872492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6.8060635894344363</v>
      </c>
      <c r="T40">
        <v>28</v>
      </c>
      <c r="U40" s="3">
        <f t="shared" ca="1" si="1"/>
        <v>6.3549824434554916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7.0335560719646155</v>
      </c>
      <c r="T41">
        <v>29</v>
      </c>
      <c r="U41" s="3">
        <f t="shared" ca="1" si="1"/>
        <v>6.566383429194115</v>
      </c>
    </row>
    <row r="42" spans="1:21">
      <c r="A42" t="s">
        <v>151</v>
      </c>
      <c r="Q42">
        <v>30</v>
      </c>
      <c r="R42" s="3">
        <f t="shared" ca="1" si="3"/>
        <v>7.2610909090837543</v>
      </c>
      <c r="T42">
        <v>30</v>
      </c>
      <c r="U42" s="3">
        <f t="shared" ca="1" si="1"/>
        <v>6.7777958391435957</v>
      </c>
    </row>
    <row r="43" spans="1:21">
      <c r="Q43">
        <v>31</v>
      </c>
      <c r="R43" s="3">
        <f t="shared" ca="1" si="3"/>
        <v>7.4886189820113627</v>
      </c>
      <c r="T43">
        <v>31</v>
      </c>
      <c r="U43" s="3">
        <f t="shared" ca="1" si="1"/>
        <v>6.9893847488146976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7.7161608498587215</v>
      </c>
      <c r="T44">
        <v>32</v>
      </c>
      <c r="U44" s="3">
        <f t="shared" ca="1" si="1"/>
        <v>7.2010637967544948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7.9436968424710717</v>
      </c>
      <c r="T45">
        <v>33</v>
      </c>
      <c r="U45" s="3">
        <f t="shared" ref="U45:U76" ca="1" si="7">(1+U44*$F$80+U43*$G$80+U42*$H$80+U41*$I$80+U40*$J$80+U39*$K$80+U38*$L$80+U37*$M$80)/(1-$E$80)</f>
        <v>7.4126889543555752</v>
      </c>
    </row>
    <row r="46" spans="1:21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8.1712232921847594</v>
      </c>
      <c r="T46">
        <v>34</v>
      </c>
      <c r="U46" s="3">
        <f t="shared" ca="1" si="7"/>
        <v>7.6242312869453421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0.20279999999999998</v>
      </c>
      <c r="F47" s="40">
        <f t="shared" ca="1" si="8"/>
        <v>2.0280000000000016E-3</v>
      </c>
      <c r="G47" s="40">
        <f t="shared" ca="1" si="8"/>
        <v>0.20077199999999998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8.3987554343610764</v>
      </c>
      <c r="T47">
        <v>35</v>
      </c>
      <c r="U47" s="3">
        <f t="shared" ca="1" si="7"/>
        <v>7.8357567072680405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0.34681399999999996</v>
      </c>
      <c r="F48" s="40">
        <f t="shared" ca="1" si="8"/>
        <v>3.4681400000000057E-5</v>
      </c>
      <c r="G48" s="40">
        <f t="shared" ca="1" si="8"/>
        <v>6.8669172000000054E-3</v>
      </c>
      <c r="H48" s="40">
        <f t="shared" ca="1" si="8"/>
        <v>0.33991240139999995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8.6262858224346601</v>
      </c>
      <c r="T48">
        <v>36</v>
      </c>
      <c r="U48" s="3">
        <f t="shared" ca="1" si="7"/>
        <v>8.0473234254051693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0.45038600000000001</v>
      </c>
      <c r="F49" s="40">
        <f t="shared" ca="1" si="8"/>
        <v>4.5038600000000121E-7</v>
      </c>
      <c r="G49" s="40">
        <f t="shared" ca="1" si="8"/>
        <v>1.3376464200000026E-4</v>
      </c>
      <c r="H49" s="40">
        <f t="shared" ca="1" si="8"/>
        <v>1.3242699558000011E-2</v>
      </c>
      <c r="I49" s="40">
        <f t="shared" ca="1" si="8"/>
        <v>0.43700908541399996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8.8538201470308859</v>
      </c>
      <c r="T49">
        <v>37</v>
      </c>
      <c r="U49" s="3">
        <f t="shared" ca="1" si="7"/>
        <v>8.2589227454011365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9.0813528120590981</v>
      </c>
      <c r="T50">
        <v>38</v>
      </c>
      <c r="U50" s="3">
        <f t="shared" ca="1" si="7"/>
        <v>8.4705164908879436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9.3088843094286844</v>
      </c>
      <c r="T51">
        <v>39</v>
      </c>
      <c r="U51" s="3">
        <f t="shared" ca="1" si="7"/>
        <v>8.6820874705852198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9.5364162964174053</v>
      </c>
      <c r="T52">
        <v>40</v>
      </c>
      <c r="U52" s="3">
        <f t="shared" ca="1" si="7"/>
        <v>8.893648783780522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9.7639479742101223</v>
      </c>
      <c r="T53">
        <v>41</v>
      </c>
      <c r="U53" s="3">
        <f t="shared" ca="1" si="7"/>
        <v>9.1052182815610028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9.9914805178846198</v>
      </c>
      <c r="T54">
        <v>42</v>
      </c>
      <c r="U54" s="3">
        <f t="shared" ca="1" si="7"/>
        <v>9.316798079885503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10.219012700849941</v>
      </c>
      <c r="T55">
        <v>43</v>
      </c>
      <c r="U55" s="3">
        <f t="shared" ca="1" si="7"/>
        <v>9.5283789534370609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2.0631317860000018E-3</v>
      </c>
      <c r="G56" s="48">
        <f t="shared" ca="1" si="9"/>
        <v>0.20777268184199998</v>
      </c>
      <c r="H56" s="48">
        <f t="shared" ca="1" si="9"/>
        <v>0.35315510095799996</v>
      </c>
      <c r="I56" s="48">
        <f t="shared" ca="1" si="9"/>
        <v>0.43700908541399996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10.44654479059284</v>
      </c>
      <c r="T56">
        <v>44</v>
      </c>
      <c r="U56" s="3">
        <f t="shared" ca="1" si="7"/>
        <v>9.7399542410533702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10.674076853386284</v>
      </c>
      <c r="T57">
        <v>45</v>
      </c>
      <c r="U57" s="3">
        <f t="shared" ca="1" si="7"/>
        <v>9.9515257350360766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5.1475138060700048E-4</v>
      </c>
      <c r="G58" s="153">
        <f ca="1">G56*F57+F56*G57</f>
        <v>5.3387664524971998E-2</v>
      </c>
      <c r="H58" s="153">
        <f ca="1">H56*F57+G56*G57</f>
        <v>0.24404559541144197</v>
      </c>
      <c r="I58" s="153">
        <f ca="1">I56*F57+H56*G57</f>
        <v>0.37407667007977197</v>
      </c>
      <c r="J58" s="153">
        <f ca="1">J56*F57+I56*G57</f>
        <v>0.32797531860320694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10.901608878032629</v>
      </c>
      <c r="T58">
        <v>46</v>
      </c>
      <c r="U58" s="3">
        <f t="shared" ca="1" si="7"/>
        <v>10.163098394044432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2.9756101399999997</v>
      </c>
      <c r="G59" s="200" t="s">
        <v>814</v>
      </c>
      <c r="H59" s="200">
        <f ca="1">F45*F56+G45*G56+H45*H56+I45*I56+J45*J56+K45*K56+L45*L56+M45*M56+N45*N56</f>
        <v>2.22511014</v>
      </c>
      <c r="I59" s="40" t="s">
        <v>851</v>
      </c>
      <c r="J59">
        <f ca="1">F45*F58+G45*G58+H45*H58+I45*I58+J58*J45+K58*K45+L58*L45+M58*M45+N58*N45</f>
        <v>2.9756101399999997</v>
      </c>
      <c r="O59" s="44"/>
      <c r="P59" s="44"/>
      <c r="Q59">
        <v>47</v>
      </c>
      <c r="R59" s="3">
        <f t="shared" ca="1" si="6"/>
        <v>11.129141064289465</v>
      </c>
      <c r="T59">
        <v>47</v>
      </c>
      <c r="U59" s="3">
        <f t="shared" ca="1" si="7"/>
        <v>10.374673973681498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11.356673186075849</v>
      </c>
      <c r="T60">
        <v>48</v>
      </c>
      <c r="U60" s="3">
        <f t="shared" ca="1" si="7"/>
        <v>10.58625052866878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11.584205311663919</v>
      </c>
      <c r="T61">
        <v>49</v>
      </c>
      <c r="U61" s="3">
        <f t="shared" ca="1" si="7"/>
        <v>10.797825889919984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11.811737411427419</v>
      </c>
      <c r="T62">
        <v>50</v>
      </c>
      <c r="U62" s="3">
        <f t="shared" ca="1" si="7"/>
        <v>11.009399995836169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12.039269509446061</v>
      </c>
      <c r="T63">
        <v>51</v>
      </c>
      <c r="U63" s="3">
        <f t="shared" ca="1" si="7"/>
        <v>11.220974095841154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12.266801633543043</v>
      </c>
      <c r="T64">
        <v>52</v>
      </c>
      <c r="U64" s="3">
        <f t="shared" ca="1" si="7"/>
        <v>11.432548942270762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0.5069999999999999</v>
      </c>
      <c r="F65" s="40">
        <f t="shared" ca="1" si="10"/>
        <v>2.5350000000000018E-2</v>
      </c>
      <c r="G65" s="40">
        <f t="shared" ca="1" si="10"/>
        <v>0.48164999999999986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12.494333748390583</v>
      </c>
      <c r="T65">
        <v>53</v>
      </c>
      <c r="U65" s="3">
        <f t="shared" ca="1" si="7"/>
        <v>11.644124216808846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0.14299999999999999</v>
      </c>
      <c r="F66" s="40">
        <f t="shared" ca="1" si="10"/>
        <v>3.5750000000000061E-4</v>
      </c>
      <c r="G66" s="40">
        <f t="shared" ca="1" si="10"/>
        <v>1.358500000000001E-2</v>
      </c>
      <c r="H66" s="40">
        <f t="shared" ca="1" si="10"/>
        <v>0.12905749999999999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12.721865866948368</v>
      </c>
      <c r="T66">
        <v>54</v>
      </c>
      <c r="U66" s="3">
        <f t="shared" ca="1" si="7"/>
        <v>11.855699289602525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12.949397977627557</v>
      </c>
      <c r="T67">
        <v>55</v>
      </c>
      <c r="U67" s="3">
        <f t="shared" ca="1" si="7"/>
        <v>12.067273992874123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13.176930089017388</v>
      </c>
      <c r="T68">
        <v>56</v>
      </c>
      <c r="U68" s="3">
        <f t="shared" ca="1" si="7"/>
        <v>12.278848605664335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13.404462203942611</v>
      </c>
      <c r="T69">
        <v>57</v>
      </c>
      <c r="U69" s="3">
        <f t="shared" ca="1" si="7"/>
        <v>12.490423387593136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13.631994317995298</v>
      </c>
      <c r="T70">
        <v>58</v>
      </c>
      <c r="U70" s="3">
        <f t="shared" ca="1" si="7"/>
        <v>12.701998319544497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13.859526433063852</v>
      </c>
      <c r="T71">
        <v>59</v>
      </c>
      <c r="U71" s="3">
        <f t="shared" ca="1" si="7"/>
        <v>12.91357323610112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14.087058546322172</v>
      </c>
      <c r="T72">
        <v>60</v>
      </c>
      <c r="U72" s="3">
        <f t="shared" ca="1" si="7"/>
        <v>13.125148054452424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14.314590659862086</v>
      </c>
      <c r="T73">
        <v>61</v>
      </c>
      <c r="U73" s="3">
        <f t="shared" ca="1" si="7"/>
        <v>13.336722826065486</v>
      </c>
    </row>
    <row r="74" spans="1:21">
      <c r="E74" t="s">
        <v>46</v>
      </c>
      <c r="F74" s="48">
        <f t="shared" ref="F74:N74" ca="1" si="11">SUM(F64:F72)</f>
        <v>2.5751250000000017E-2</v>
      </c>
      <c r="G74" s="48">
        <f t="shared" ca="1" si="11"/>
        <v>0.49772874999999989</v>
      </c>
      <c r="H74" s="48">
        <f t="shared" ca="1" si="11"/>
        <v>0.17643875000000003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14.542122773755358</v>
      </c>
      <c r="T74">
        <v>62</v>
      </c>
      <c r="U74" s="3">
        <f t="shared" ca="1" si="7"/>
        <v>13.548297629664098</v>
      </c>
    </row>
    <row r="75" spans="1:21">
      <c r="E75" t="s">
        <v>47</v>
      </c>
      <c r="F75" s="19">
        <f ca="1">F63*F74+G63*G74+H63*H74+I63*I74+J74*J63+K74*K63+L74*L63+M74*M63+N74*N63</f>
        <v>1.7508499999999998</v>
      </c>
      <c r="I75" s="44"/>
      <c r="J75" s="44"/>
      <c r="K75" s="40"/>
      <c r="O75" s="40"/>
      <c r="P75" s="1"/>
      <c r="Q75">
        <v>63</v>
      </c>
      <c r="R75" s="3">
        <f t="shared" ca="1" si="6"/>
        <v>14.769654887680421</v>
      </c>
      <c r="T75">
        <v>63</v>
      </c>
      <c r="U75" s="3">
        <f t="shared" ca="1" si="7"/>
        <v>13.75987247930202</v>
      </c>
    </row>
    <row r="76" spans="1:21">
      <c r="K76" s="40"/>
      <c r="O76" s="44"/>
      <c r="Q76">
        <v>64</v>
      </c>
      <c r="R76" s="3">
        <f t="shared" ca="1" si="6"/>
        <v>14.997187001809882</v>
      </c>
      <c r="T76">
        <v>64</v>
      </c>
      <c r="U76" s="3">
        <f t="shared" ca="1" si="7"/>
        <v>13.971447336089872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15.224719115588179</v>
      </c>
      <c r="T77">
        <v>65</v>
      </c>
      <c r="U77" s="3">
        <f t="shared" ref="U77:U108" ca="1" si="13">(1+U76*$F$80+U75*$G$80+U74*$H$80+U73*$I$80+U72*$J$80+U71*$K$80+U70*$L$80+U69*$M$80)/(1-$E$80)</f>
        <v>14.183022169488606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15.452251229431543</v>
      </c>
      <c r="T78">
        <v>66</v>
      </c>
      <c r="U78" s="3">
        <f t="shared" ca="1" si="13"/>
        <v>14.394596985317127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15.679783343282436</v>
      </c>
      <c r="T79">
        <v>67</v>
      </c>
      <c r="U79" s="3">
        <f t="shared" ca="1" si="13"/>
        <v>14.606171805091543</v>
      </c>
    </row>
    <row r="80" spans="1:21">
      <c r="D80" s="44" t="s">
        <v>156</v>
      </c>
      <c r="E80" s="40">
        <f ca="1">F58*F74</f>
        <v>1.325549148985603E-5</v>
      </c>
      <c r="F80" s="40">
        <f ca="1">F58*G74+G58*F74</f>
        <v>1.6310056573289825E-3</v>
      </c>
      <c r="G80" s="40">
        <f ca="1">F58*H74+G58*G74+H58*F74</f>
        <v>3.294787675842762E-2</v>
      </c>
      <c r="H80" s="40">
        <f ca="1">F58*I74+G58*H74+H58*G74+I58*F74</f>
        <v>0.14067557102947162</v>
      </c>
      <c r="I80" s="40">
        <f ca="1">F58*J74+G58*I74+H58*H74+I58*G74+J58*F74</f>
        <v>0.25371422472878291</v>
      </c>
      <c r="J80" s="40">
        <f ca="1">F58*K74+G58*J74+H58*I74+I58*H74+J58*G74+K58*F74</f>
        <v>0.30247787276032301</v>
      </c>
      <c r="K80" s="40">
        <f ca="1">F58*L74+G58*K74+H58*J74+I58*I74+J58*H74+K58*G74+L58*F74</f>
        <v>0.17012094999857716</v>
      </c>
      <c r="L80" s="1">
        <f ca="1">F58*M74+G58*L74+H58*K74+I58*J74+J58*I74+K58*H74+L58*G74+M58*F74</f>
        <v>9.8419243575598586E-2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15.907315457176045</v>
      </c>
      <c r="T80">
        <v>68</v>
      </c>
      <c r="U80" s="3">
        <f t="shared" ca="1" si="13"/>
        <v>14.817746637584765</v>
      </c>
    </row>
    <row r="81" spans="1:21">
      <c r="D81" s="24" t="s">
        <v>47</v>
      </c>
      <c r="E81" s="3">
        <f ca="1">E79*E80+F79*F80+G79*G80+H79*H80+I79*I80+J79*J80+K79*K80+L79*L80+M79*M80+(1*B70)</f>
        <v>4.7264601399999986</v>
      </c>
      <c r="Q81">
        <v>69</v>
      </c>
      <c r="R81" s="3">
        <f t="shared" ca="1" si="12"/>
        <v>16.134847571103389</v>
      </c>
      <c r="T81">
        <v>69</v>
      </c>
      <c r="U81" s="3">
        <f t="shared" ca="1" si="13"/>
        <v>15.029321474965895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16.362379684971842</v>
      </c>
      <c r="T82">
        <v>70</v>
      </c>
      <c r="U82" s="3">
        <f t="shared" ca="1" si="13"/>
        <v>15.240896307544084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16.589911798851308</v>
      </c>
      <c r="T83">
        <v>71</v>
      </c>
      <c r="U83" s="3">
        <f t="shared" ca="1" si="13"/>
        <v>15.452471134475877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16.817443912722645</v>
      </c>
      <c r="T84">
        <v>72</v>
      </c>
      <c r="U84" s="3">
        <f t="shared" ca="1" si="13"/>
        <v>15.664045961057306</v>
      </c>
    </row>
    <row r="85" spans="1:21">
      <c r="A85" s="44"/>
      <c r="B85" s="44"/>
      <c r="C85" s="44"/>
      <c r="Q85">
        <v>73</v>
      </c>
      <c r="R85" s="3">
        <f t="shared" ca="1" si="12"/>
        <v>17.044976026607767</v>
      </c>
      <c r="T85">
        <v>73</v>
      </c>
      <c r="U85" s="3">
        <f t="shared" ca="1" si="13"/>
        <v>15.875620790805835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17.272508140497479</v>
      </c>
      <c r="T86">
        <v>74</v>
      </c>
      <c r="U86" s="3">
        <f t="shared" ca="1" si="13"/>
        <v>16.087195622565698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17.500040254378852</v>
      </c>
      <c r="T87">
        <v>75</v>
      </c>
      <c r="U87" s="3">
        <f t="shared" ca="1" si="13"/>
        <v>16.298770453581852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17.727572368261445</v>
      </c>
      <c r="T88">
        <v>76</v>
      </c>
      <c r="U88" s="3">
        <f t="shared" ca="1" si="13"/>
        <v>16.510345282975752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17.955104482141223</v>
      </c>
      <c r="T89">
        <v>77</v>
      </c>
      <c r="U89" s="3">
        <f t="shared" ca="1" si="13"/>
        <v>16.72192011188973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18.182636596024281</v>
      </c>
      <c r="T90">
        <v>78</v>
      </c>
      <c r="U90" s="3">
        <f t="shared" ca="1" si="13"/>
        <v>16.93349494149783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18.410168709907826</v>
      </c>
      <c r="T91">
        <v>79</v>
      </c>
      <c r="U91" s="3">
        <f t="shared" ca="1" si="13"/>
        <v>17.14506977178705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18.637700823790471</v>
      </c>
      <c r="T92">
        <v>80</v>
      </c>
      <c r="U92" s="3">
        <f t="shared" ca="1" si="13"/>
        <v>17.356644602050061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18.865232937673106</v>
      </c>
      <c r="T93">
        <v>81</v>
      </c>
      <c r="U93" s="3">
        <f t="shared" ca="1" si="13"/>
        <v>17.568219431892089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19.092765051555087</v>
      </c>
      <c r="T94">
        <v>82</v>
      </c>
      <c r="U94" s="3">
        <f t="shared" ca="1" si="13"/>
        <v>17.779794261510151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19.320297165437719</v>
      </c>
      <c r="T95">
        <v>83</v>
      </c>
      <c r="U95" s="3">
        <f t="shared" ca="1" si="13"/>
        <v>17.991369091251745</v>
      </c>
    </row>
    <row r="96" spans="1:21">
      <c r="Q96">
        <v>84</v>
      </c>
      <c r="R96" s="3">
        <f t="shared" ca="1" si="12"/>
        <v>19.547829279320379</v>
      </c>
      <c r="T96">
        <v>84</v>
      </c>
      <c r="U96" s="3">
        <f t="shared" ca="1" si="13"/>
        <v>18.202943921197175</v>
      </c>
    </row>
    <row r="97" spans="17:21">
      <c r="Q97">
        <v>85</v>
      </c>
      <c r="R97" s="3">
        <f t="shared" ca="1" si="12"/>
        <v>19.775361393203006</v>
      </c>
      <c r="T97">
        <v>85</v>
      </c>
      <c r="U97" s="3">
        <f t="shared" ca="1" si="13"/>
        <v>18.41451875118495</v>
      </c>
    </row>
    <row r="98" spans="17:21">
      <c r="Q98">
        <v>86</v>
      </c>
      <c r="R98" s="3">
        <f t="shared" ca="1" si="12"/>
        <v>20.002893507085584</v>
      </c>
      <c r="T98">
        <v>86</v>
      </c>
      <c r="U98" s="3">
        <f t="shared" ca="1" si="13"/>
        <v>18.626093581075299</v>
      </c>
    </row>
    <row r="99" spans="17:21">
      <c r="Q99">
        <v>87</v>
      </c>
      <c r="R99" s="3">
        <f t="shared" ca="1" si="12"/>
        <v>20.230425620968031</v>
      </c>
      <c r="T99">
        <v>87</v>
      </c>
      <c r="U99" s="3">
        <f t="shared" ca="1" si="13"/>
        <v>18.837668410884966</v>
      </c>
    </row>
    <row r="100" spans="17:21">
      <c r="Q100">
        <v>88</v>
      </c>
      <c r="R100" s="3">
        <f t="shared" ca="1" si="12"/>
        <v>20.457957734850591</v>
      </c>
      <c r="T100">
        <v>88</v>
      </c>
      <c r="U100" s="3">
        <f t="shared" ca="1" si="13"/>
        <v>19.049243240706783</v>
      </c>
    </row>
    <row r="101" spans="17:21">
      <c r="Q101">
        <v>89</v>
      </c>
      <c r="R101" s="3">
        <f t="shared" ca="1" si="12"/>
        <v>20.685489848733155</v>
      </c>
      <c r="T101">
        <v>89</v>
      </c>
      <c r="U101" s="3">
        <f t="shared" ca="1" si="13"/>
        <v>19.260818070583639</v>
      </c>
    </row>
    <row r="102" spans="17:21">
      <c r="Q102">
        <v>90</v>
      </c>
      <c r="R102" s="3">
        <f t="shared" ca="1" si="12"/>
        <v>20.913021962615726</v>
      </c>
      <c r="T102">
        <v>90</v>
      </c>
      <c r="U102" s="3">
        <f t="shared" ca="1" si="13"/>
        <v>19.472392900484557</v>
      </c>
    </row>
    <row r="103" spans="17:21">
      <c r="Q103">
        <v>91</v>
      </c>
      <c r="R103" s="3">
        <f t="shared" ca="1" si="12"/>
        <v>21.140554076498287</v>
      </c>
      <c r="T103">
        <v>91</v>
      </c>
      <c r="U103" s="3">
        <f t="shared" ca="1" si="13"/>
        <v>19.683967730366362</v>
      </c>
    </row>
    <row r="104" spans="17:21">
      <c r="Q104">
        <v>92</v>
      </c>
      <c r="R104" s="3">
        <f t="shared" ca="1" si="12"/>
        <v>21.368086190380822</v>
      </c>
      <c r="T104">
        <v>92</v>
      </c>
      <c r="U104" s="3">
        <f t="shared" ca="1" si="13"/>
        <v>19.895542560222946</v>
      </c>
    </row>
    <row r="105" spans="17:21">
      <c r="Q105">
        <v>93</v>
      </c>
      <c r="R105" s="3">
        <f t="shared" ca="1" si="12"/>
        <v>21.595618304263372</v>
      </c>
      <c r="T105">
        <v>93</v>
      </c>
      <c r="U105" s="3">
        <f t="shared" ca="1" si="13"/>
        <v>20.107117390076567</v>
      </c>
    </row>
    <row r="106" spans="17:21">
      <c r="Q106">
        <v>94</v>
      </c>
      <c r="R106" s="3">
        <f t="shared" ca="1" si="12"/>
        <v>21.823150418145925</v>
      </c>
      <c r="T106">
        <v>94</v>
      </c>
      <c r="U106" s="3">
        <f t="shared" ca="1" si="13"/>
        <v>20.318692219943539</v>
      </c>
    </row>
    <row r="107" spans="17:21">
      <c r="Q107">
        <v>95</v>
      </c>
      <c r="R107" s="3">
        <f t="shared" ca="1" si="12"/>
        <v>22.050682532028485</v>
      </c>
      <c r="T107">
        <v>95</v>
      </c>
      <c r="U107" s="3">
        <f t="shared" ca="1" si="13"/>
        <v>20.530267049819884</v>
      </c>
    </row>
    <row r="108" spans="17:21">
      <c r="Q108">
        <v>96</v>
      </c>
      <c r="R108" s="3">
        <f t="shared" ca="1" si="12"/>
        <v>22.278214645911035</v>
      </c>
      <c r="T108">
        <v>96</v>
      </c>
      <c r="U108" s="3">
        <f t="shared" ca="1" si="13"/>
        <v>20.741841879693592</v>
      </c>
    </row>
    <row r="109" spans="17:21">
      <c r="Q109">
        <v>97</v>
      </c>
      <c r="R109" s="3">
        <f ca="1">(1+R108*$F$38+R107*$G$38+R106*$H$38+R105*$I$38+R104*$J$38+R103*$K$38+R102*$L$38+R101*$M$38)/(1-$E$38)</f>
        <v>22.505746759793585</v>
      </c>
      <c r="T109">
        <v>97</v>
      </c>
      <c r="U109" s="3">
        <f ca="1">(1+U108*$F$80+U107*$G$80+U106*$H$80+U105*$I$80+U104*$J$80+U103*$K$80+U102*$L$80+U101*$M$80)/(1-$E$80)</f>
        <v>20.953416709560216</v>
      </c>
    </row>
    <row r="110" spans="17:21">
      <c r="Q110">
        <v>98</v>
      </c>
      <c r="R110" s="3">
        <f ca="1">(1+R109*$F$38+R108*$G$38+R107*$H$38+R106*$I$38+R105*$J$38+R104*$K$38+R103*$L$38+R102*$M$38)/(1-$E$38)</f>
        <v>22.733278873676142</v>
      </c>
      <c r="T110">
        <v>98</v>
      </c>
      <c r="U110" s="3">
        <f ca="1">(1+U109*$F$80+U108*$G$80+U107*$H$80+U106*$I$80+U105*$J$80+U104*$K$80+U103*$L$80+U102*$M$80)/(1-$E$80)</f>
        <v>21.164991539424381</v>
      </c>
    </row>
    <row r="111" spans="17:21">
      <c r="Q111">
        <v>99</v>
      </c>
      <c r="R111" s="3">
        <f ca="1">(1+R110*$F$38+R109*$G$38+R108*$H$38+R107*$I$38+R106*$J$38+R105*$K$38+R104*$L$38+R103*$M$38)/(1-$E$38)</f>
        <v>22.960810987558691</v>
      </c>
      <c r="T111">
        <v>99</v>
      </c>
      <c r="U111" s="3">
        <f ca="1">(1+U110*$F$80+U109*$G$80+U108*$H$80+U107*$I$80+U106*$J$80+U105*$K$80+U104*$L$80+U103*$M$80)/(1-$E$80)</f>
        <v>21.376566369291368</v>
      </c>
    </row>
    <row r="112" spans="17:21">
      <c r="Q112">
        <v>100</v>
      </c>
      <c r="R112" s="3">
        <f ca="1">(1+R111*$F$38+R110*$G$38+R109*$H$38+R108*$I$38+R107*$J$38+R106*$K$38+R105*$L$38+R104*$M$38)/(1-$E$38)</f>
        <v>23.188343101441248</v>
      </c>
      <c r="T112">
        <v>100</v>
      </c>
      <c r="U112" s="3">
        <f ca="1">(1+U111*$F$80+U110*$G$80+U109*$H$80+U108*$I$80+U107*$J$80+U106*$K$80+U105*$L$80+U104*$M$80)/(1-$E$80)</f>
        <v>21.588141199161431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56" activePane="bottomLeft" state="frozen"/>
      <selection pane="bottomLeft" activeCell="Z307" sqref="Z307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899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915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908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911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3"/>
      <c r="AF104" s="203"/>
      <c r="AG104" s="201"/>
      <c r="AH104" s="201"/>
      <c r="AI104" s="203"/>
      <c r="AJ104" s="203"/>
      <c r="AK104" s="203"/>
      <c r="AL104" s="203"/>
      <c r="AM104" s="203"/>
      <c r="AN104" s="201"/>
      <c r="AO104" s="203"/>
    </row>
    <row r="105" spans="1:41" s="200" customFormat="1">
      <c r="A105" s="200" t="s">
        <v>910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902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900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901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903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902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900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904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902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912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B289" s="203"/>
      <c r="AC289" s="201"/>
      <c r="AD289" s="201"/>
      <c r="AF289" s="203"/>
      <c r="AG289" s="203"/>
      <c r="AH289" s="201"/>
      <c r="AI289" s="203"/>
      <c r="AJ289" s="203"/>
      <c r="AK289" s="203"/>
      <c r="AL289" s="203"/>
      <c r="AM289" s="203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900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904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>
      <c r="A317" s="31" t="s">
        <v>913</v>
      </c>
      <c r="H317">
        <v>10</v>
      </c>
      <c r="J317">
        <v>10</v>
      </c>
      <c r="N317">
        <v>11</v>
      </c>
      <c r="Q317">
        <v>16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916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914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/>
      <c r="AI367" s="203"/>
      <c r="AJ367" s="203"/>
      <c r="AK367" s="203"/>
      <c r="AL367" s="203"/>
      <c r="AM367" s="203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905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902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900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904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909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902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906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904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907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2020-09-21T18:30:52Z</dcterms:modified>
</cp:coreProperties>
</file>